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mc:AlternateContent xmlns:mc="http://schemas.openxmlformats.org/markup-compatibility/2006">
    <mc:Choice Requires="x15">
      <x15ac:absPath xmlns:x15ac="http://schemas.microsoft.com/office/spreadsheetml/2010/11/ac" url="https://sempra-my.sharepoint.com/personal/zbranum_sdge_com/Documents/Desktop/SB 410 Workpapers/"/>
    </mc:Choice>
  </mc:AlternateContent>
  <xr:revisionPtr revIDLastSave="4" documentId="8_{BA3A516A-D68F-4A19-953C-4AB40CC77CB1}" xr6:coauthVersionLast="47" xr6:coauthVersionMax="47" xr10:uidLastSave="{352955E1-A610-4225-AC35-AF0740C4B1E8}"/>
  <bookViews>
    <workbookView xWindow="-12953" yWindow="-21697" windowWidth="38595" windowHeight="21194" xr2:uid="{00000000-000D-0000-FFFF-FFFF00000000}"/>
  </bookViews>
  <sheets>
    <sheet name="Summary" sheetId="4" r:id="rId1"/>
    <sheet name="TY2024 GRC Authorized Pivot" sheetId="15" r:id="rId2"/>
    <sheet name="New Business TM1 Data" sheetId="12" r:id="rId3"/>
    <sheet name="Capacity-Expansion TM1 Data" sheetId="13" r:id="rId4"/>
    <sheet name="Cap Adds Lag" sheetId="7" state="hidden" r:id="rId5"/>
    <sheet name="Default" sheetId="1" state="hidden" r:id="rId6"/>
  </sheets>
  <definedNames>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X" hidden="1">#REF!</definedName>
    <definedName name="_a1" hidden="1">{#N/A,#N/A,FALSE,"Jul";#N/A,#N/A,FALSE,"August";#N/A,#N/A,FALSE,"Sep-YTD"}</definedName>
    <definedName name="_a2" hidden="1">{#N/A,#N/A,FALSE,"Jul";#N/A,#N/A,FALSE,"August";#N/A,#N/A,FALSE,"Sep-YTD"}</definedName>
    <definedName name="_AMO_UniqueIdentifier" hidden="1">"'e3e681a4-1134-4e1b-876f-bfd4a71fdc58'"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5" hidden="1">Default!$A$11:$J$1316</definedName>
    <definedName name="_Order1" hidden="1">255</definedName>
    <definedName name="_Order2" hidden="1">255</definedName>
    <definedName name="ab" hidden="1">{#N/A,#N/A,FALSE,"Jul";#N/A,#N/A,FALSE,"August";#N/A,#N/A,FALSE,"Sep-YTD"}</definedName>
    <definedName name="cap" hidden="1">{#N/A,#N/A,FALSE,"Jul";#N/A,#N/A,FALSE,"August";#N/A,#N/A,FALSE,"Sep-YTD"}</definedName>
    <definedName name="daphne" hidden="1">{#N/A,#N/A,FALSE,"Jul";#N/A,#N/A,FALSE,"August";#N/A,#N/A,FALSE,"Sep-YTD"}</definedName>
    <definedName name="forget" hidden="1">{#N/A,#N/A,FALSE,"Jul";#N/A,#N/A,FALSE,"August";#N/A,#N/A,FALSE,"Sep-YTD"}</definedName>
    <definedName name="ID" localSheetId="4" hidden="1">"89729dda-5153-4815-ab9a-ca2e7b7ca0cc"</definedName>
    <definedName name="ID" localSheetId="3" hidden="1">"d7721ee1-1f80-4001-9909-05b750d0518e"</definedName>
    <definedName name="ID" localSheetId="5" hidden="1">"38aabc84-edf6-4646-b04b-7a9cea55e374"</definedName>
    <definedName name="ID" localSheetId="2" hidden="1">"707131ee-2067-413d-99f2-7220c3a2a4e4"</definedName>
    <definedName name="ID" localSheetId="0" hidden="1">"4f1d9e2b-d89d-4a32-95b4-70d6673d25a0"</definedName>
    <definedName name="ID" localSheetId="1" hidden="1">"961c17f4-9d0c-46ce-8183-87795bee6c9c"</definedName>
    <definedName name="ko" hidden="1">{#N/A,#N/A,FALSE,"Jul";#N/A,#N/A,FALSE,"August";#N/A,#N/A,FALSE,"Sep-YTD"}</definedName>
    <definedName name="newwork" hidden="1">{#N/A,#N/A,FALSE,"Jul";#N/A,#N/A,FALSE,"August";#N/A,#N/A,FALSE,"Sep-YTD"}</definedName>
    <definedName name="newwrev" hidden="1">{#N/A,#N/A,TRUE,"SDGE";#N/A,#N/A,TRUE,"GBU";#N/A,#N/A,TRUE,"TBU";#N/A,#N/A,TRUE,"EDBU";#N/A,#N/A,TRUE,"ExclCC"}</definedName>
    <definedName name="nonN" hidden="1">{#N/A,#N/A,FALSE,"Jul";#N/A,#N/A,FALSE,"August";#N/A,#N/A,FALSE,"Sep-YTD"}</definedName>
    <definedName name="NonNL" hidden="1">{#N/A,#N/A,FALSE,"Jul";#N/A,#N/A,FALSE,"August";#N/A,#N/A,FALSE,"Sep-YTD"}</definedName>
    <definedName name="nothing" hidden="1">{#N/A,#N/A,FALSE,"Jul";#N/A,#N/A,FALSE,"August";#N/A,#N/A,FALSE,"Sep-YTD"}</definedName>
    <definedName name="ok" hidden="1">{#N/A,#N/A,FALSE,"Jul";#N/A,#N/A,FALSE,"August";#N/A,#N/A,FALSE,"Sep-YTD"}</definedName>
    <definedName name="okay" hidden="1">{#N/A,#N/A,FALSE,"Jul";#N/A,#N/A,FALSE,"August";#N/A,#N/A,FALSE,"Sep-YTD"}</definedName>
    <definedName name="Old" hidden="1">"3GNURECDNZ0IKTBWXW3R9GQ3T"</definedName>
    <definedName name="otherrev" hidden="1">{#N/A,#N/A,TRUE,"SDGE";#N/A,#N/A,TRUE,"GBU";#N/A,#N/A,TRUE,"TBU";#N/A,#N/A,TRUE,"EDBU";#N/A,#N/A,TRUE,"ExclCC"}</definedName>
    <definedName name="p" hidden="1">"3V3A0OEFNLB04ZKZY7UM4EDJV"</definedName>
    <definedName name="Pal_Workbook_GUID" hidden="1">"4UDUM1AM3IE6GAHR58IB35SE"</definedName>
    <definedName name="Previous" hidden="1">"3CK0WDE8XZ7347BCZZH31YOFD"</definedName>
    <definedName name="RESDGE" hidden="1">{#N/A,#N/A,FALSE,"Jul";#N/A,#N/A,FALSE,"August";#N/A,#N/A,FALSE,"Sep-YTD"}</definedName>
    <definedName name="RESDGE1" hidden="1">{#N/A,#N/A,FALSE,"Jul";#N/A,#N/A,FALSE,"August";#N/A,#N/A,FALSE,"Sep-YTD"}</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 hidden="1">{#N/A,#N/A,FALSE,"Jul";#N/A,#N/A,FALSE,"August";#N/A,#N/A,FALSE,"Sep-YTD"}</definedName>
    <definedName name="SAPBEXhrIndnt" hidden="1">"Wide"</definedName>
    <definedName name="SAPBEXrevision" hidden="1">1</definedName>
    <definedName name="SAPBEXsysID" hidden="1">"BWP"</definedName>
    <definedName name="SAPBEXwbID" hidden="1">"3SKMQ2AXBPPD5P178Y2DPKS2J"</definedName>
    <definedName name="SAPsysID" hidden="1">"708C5W7SBKP804JT78WJ0JNKI"</definedName>
    <definedName name="SAPwbID" hidden="1">"ARS"</definedName>
    <definedName name="something" hidden="1">{#N/A,#N/A,FALSE,"Jul";#N/A,#N/A,FALSE,"August";#N/A,#N/A,FALSE,"Sep-YTD"}</definedName>
    <definedName name="SS" hidden="1">{#N/A,#N/A,FALSE,"Jul";#N/A,#N/A,FALSE,"August";#N/A,#N/A,FALSE,"Sep-YTD"}</definedName>
    <definedName name="test" hidden="1">{"Control_DataContact",#N/A,FALSE,"Control"}</definedName>
    <definedName name="test1" hidden="1">{"Sch.D_P_1Gas",#N/A,FALSE,"Sch.D";"Sch.D_P_2Elec",#N/A,FALSE,"Sch.D"}</definedName>
    <definedName name="test2" hidden="1">{"Sch.D_P_1Gas",#N/A,FALSE,"Sch.D";"Sch.D_P_2Elec",#N/A,FALSE,"Sch.D"}</definedName>
    <definedName name="test3" hidden="1">{"Sch.E_PayrollExp",#N/A,TRUE,"Sch.E,F,G,H";"Sch.F_PayrollTaxes",#N/A,TRUE,"Sch.E,F,G,H";"Sch.G_IncentComp",#N/A,TRUE,"Sch.E,F,G,H";"Sch.H_P1_EmplBeneSum",#N/A,TRUE,"Sch.E,F,G,H"}</definedName>
    <definedName name="wrn.All." hidden="1">{#N/A,#N/A,FALSE,"Jul";#N/A,#N/A,FALSE,"August";#N/A,#N/A,FALSE,"Sep-YTD"}</definedName>
    <definedName name="wrn.All.1" hidden="1">{#N/A,#N/A,FALSE,"Jul";#N/A,#N/A,FALSE,"August";#N/A,#N/A,FALSE,"Sep-YTD"}</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sum." hidden="1">{#N/A,#N/A,TRUE,"SDGE";#N/A,#N/A,TRUE,"GBU";#N/A,#N/A,TRUE,"TBU";#N/A,#N/A,TRUE,"EDBU";#N/A,#N/A,TRUE,"ExclCC"}</definedName>
    <definedName name="wrn.ControlSheets." hidden="1">{"Control_P1",#N/A,FALSE,"Control";"Control_P2",#N/A,FALSE,"Control";"Control_P3",#N/A,FALSE,"Control";"Control_P4",#N/A,FALSE,"Control"}</definedName>
    <definedName name="wrn.Data_Contact." hidden="1">{"Control_DataContact",#N/A,FALSE,"Control"}</definedName>
    <definedName name="wrn.Est_2003." hidden="1">{"Est_Pg1",#N/A,FALSE,"Estimate2003";"Est_Pg2",#N/A,FALSE,"Estimate2003";"Est_Pg3",#N/A,FALSE,"Estimate2003";"Escalation,",#N/A,FALSE,"Escalation"}</definedName>
    <definedName name="wrn.MyTestReport." hidden="1">{"Alberta",#N/A,FALSE,"Pivot Data";#N/A,#N/A,FALSE,"Pivot Data";"HiddenColumns",#N/A,FALSE,"Pivot Data"}</definedName>
    <definedName name="wrn.Sch.A._.B." hidden="1">{"Sch.A_CWC_Summary",#N/A,FALSE,"Sch.A,B";"Sch.B_LLSummary",#N/A,FALSE,"Sch.A,B"}</definedName>
    <definedName name="wrn.Sch.C." hidden="1">{"Sch.C_Rev_lag",#N/A,FALSE,"Sch.C"}</definedName>
    <definedName name="wrn.Sch.D." hidden="1">{"Sch.D1_GasPurch",#N/A,FALSE,"Sch.D";"Sch.D2_ElecPurch",#N/A,FALSE,"Sch.D"}</definedName>
    <definedName name="wrn.Sch.E._.F." hidden="1">{"Sch.E_PayrollExp",#N/A,TRUE,"Sch.E,F";"Sch.F_FICA",#N/A,TRUE,"Sch.E,F"}</definedName>
    <definedName name="wrn.Sch.G." hidden="1">{"Sch.G_ICP",#N/A,FALSE,"Sch.G"}</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hidden="1">{"Sch.I_Goods&amp;Svcs",#N/A,FALSE,"Sch.I"}</definedName>
    <definedName name="wrn.Sch.J." hidden="1">{"Sch.J_CorpChgs",#N/A,FALSE,"Sch.J"}</definedName>
    <definedName name="wrn.Sch.K." hidden="1">{"Sch.K_P1_PropLease",#N/A,FALSE,"Sch.K";"Sch.K_P2_PropLease",#N/A,FALSE,"Sch.K"}</definedName>
    <definedName name="wrn.Sch.L." hidden="1">{"Sch.L_MaterialIssue",#N/A,FALSE,"Sch.L"}</definedName>
    <definedName name="wrn.Sch.M." hidden="1">{"Sch.M_Prop&amp;FFTaxes",#N/A,FALSE,"Sch.M"}</definedName>
    <definedName name="wrn.Sch.N." hidden="1">{"Sch.N_IncTaxes",#N/A,FALSE,"Sch. N, O"}</definedName>
    <definedName name="wrn.Sch.O." hidden="1">{"Sch.O1_FedITDeferred",#N/A,FALSE,"Sch. N, O";"Sch_O2_Depreciation",#N/A,FALSE,"Sch. N, O";"Sch_O3_AmortInsurance",#N/A,FALSE,"Sch. N, O"}</definedName>
    <definedName name="wrn.Sch.P." hidden="1">{"Sch.P_BS_Bal",#N/A,FALSE,"WP-BS Elem"}</definedName>
    <definedName name="wrn.Sch.P._.Accts." hidden="1">{"Sch.P_BS_Accts",#N/A,FALSE,"WP-BS Elem"}</definedName>
    <definedName name="zz" hidden="1">{#N/A,#N/A,FALSE,"Jul";#N/A,#N/A,FALSE,"August";#N/A,#N/A,FALSE,"Sep-YTD"}</definedName>
  </definedNames>
  <calcPr calcId="191028"/>
  <pivotCaches>
    <pivotCache cacheId="1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M21" i="13"/>
  <c r="O21" i="13"/>
  <c r="N21" i="13"/>
  <c r="F29" i="4"/>
  <c r="AE29" i="4" l="1"/>
  <c r="AE27" i="4"/>
  <c r="AE16" i="4"/>
  <c r="AE7" i="4"/>
  <c r="AE8" i="4"/>
  <c r="AE9" i="4"/>
  <c r="AE10" i="4"/>
  <c r="AE11" i="4"/>
  <c r="AE12" i="4"/>
  <c r="T10" i="15"/>
  <c r="AE17" i="4" s="1"/>
  <c r="U10" i="15"/>
  <c r="V10" i="15"/>
  <c r="T13" i="15"/>
  <c r="U13" i="15"/>
  <c r="V13" i="15"/>
  <c r="T16" i="15"/>
  <c r="U16" i="15"/>
  <c r="V16" i="15"/>
  <c r="T19" i="15"/>
  <c r="AE20" i="4" s="1"/>
  <c r="U19" i="15"/>
  <c r="V19" i="15"/>
  <c r="T22" i="15"/>
  <c r="U22" i="15"/>
  <c r="V22" i="15"/>
  <c r="T25" i="15"/>
  <c r="AE22" i="4" s="1"/>
  <c r="U25" i="15"/>
  <c r="V25" i="15"/>
  <c r="T28" i="15"/>
  <c r="AE23" i="4" s="1"/>
  <c r="U28" i="15"/>
  <c r="V28" i="15"/>
  <c r="T33" i="15"/>
  <c r="AE24" i="4" s="1"/>
  <c r="U33" i="15"/>
  <c r="V33"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T83" i="15"/>
  <c r="T84" i="15"/>
  <c r="T85" i="15"/>
  <c r="T86" i="15"/>
  <c r="T87" i="15"/>
  <c r="T88" i="15"/>
  <c r="T89" i="15"/>
  <c r="T90" i="15"/>
  <c r="T91" i="15"/>
  <c r="T92" i="15"/>
  <c r="T93" i="15"/>
  <c r="T94" i="15"/>
  <c r="T95" i="15"/>
  <c r="T96" i="15"/>
  <c r="T97" i="15"/>
  <c r="T98" i="15"/>
  <c r="T99" i="15"/>
  <c r="T100" i="15"/>
  <c r="T101" i="15"/>
  <c r="T102" i="15"/>
  <c r="T103" i="15"/>
  <c r="T104" i="15"/>
  <c r="T105" i="15"/>
  <c r="T106" i="15"/>
  <c r="T107" i="15"/>
  <c r="T108" i="15"/>
  <c r="T109" i="15"/>
  <c r="T110" i="15"/>
  <c r="T111" i="15"/>
  <c r="T112" i="15"/>
  <c r="T113" i="15"/>
  <c r="T114" i="15"/>
  <c r="T115" i="15"/>
  <c r="T116" i="15"/>
  <c r="T117" i="15"/>
  <c r="T118" i="15"/>
  <c r="T119" i="15"/>
  <c r="T120" i="15"/>
  <c r="T121" i="15"/>
  <c r="T122" i="15"/>
  <c r="T123" i="15"/>
  <c r="T124" i="15"/>
  <c r="T125" i="15"/>
  <c r="T126" i="15"/>
  <c r="T127" i="15"/>
  <c r="T128" i="15"/>
  <c r="T129" i="15"/>
  <c r="T130" i="15"/>
  <c r="T131" i="15"/>
  <c r="T132" i="15"/>
  <c r="T133" i="15"/>
  <c r="T134" i="15"/>
  <c r="T135" i="15"/>
  <c r="T136" i="15"/>
  <c r="T137" i="15"/>
  <c r="T138" i="15"/>
  <c r="T139" i="15"/>
  <c r="T140" i="15"/>
  <c r="T141" i="15"/>
  <c r="T142" i="15"/>
  <c r="T143" i="15"/>
  <c r="T144" i="15"/>
  <c r="T145" i="15"/>
  <c r="T146" i="15"/>
  <c r="T147" i="15"/>
  <c r="T148" i="15"/>
  <c r="T149" i="15"/>
  <c r="T150" i="15"/>
  <c r="T151" i="15"/>
  <c r="T152" i="15"/>
  <c r="T153" i="15"/>
  <c r="T154" i="15"/>
  <c r="T155" i="15"/>
  <c r="T156" i="15"/>
  <c r="T157" i="15"/>
  <c r="T158" i="15"/>
  <c r="T159" i="15"/>
  <c r="T160" i="15"/>
  <c r="T161" i="15"/>
  <c r="T162" i="15"/>
  <c r="T163" i="15"/>
  <c r="T164" i="15"/>
  <c r="T165" i="15"/>
  <c r="T166" i="15"/>
  <c r="T167" i="15"/>
  <c r="T168" i="15"/>
  <c r="T169" i="15"/>
  <c r="T170" i="15"/>
  <c r="T171" i="15"/>
  <c r="T172" i="15"/>
  <c r="T173" i="15"/>
  <c r="T174" i="15"/>
  <c r="T175" i="15"/>
  <c r="T176" i="15"/>
  <c r="T177" i="15"/>
  <c r="T178" i="15"/>
  <c r="T179" i="15"/>
  <c r="T180" i="15"/>
  <c r="T181" i="15"/>
  <c r="T182" i="15"/>
  <c r="T183" i="15"/>
  <c r="T184" i="15"/>
  <c r="T185" i="15"/>
  <c r="T186" i="15"/>
  <c r="T187" i="15"/>
  <c r="T188" i="15"/>
  <c r="T189" i="15"/>
  <c r="T190" i="15"/>
  <c r="T191" i="15"/>
  <c r="T192" i="15"/>
  <c r="T193" i="15"/>
  <c r="T194" i="15"/>
  <c r="T195" i="15"/>
  <c r="T196" i="15"/>
  <c r="T197" i="15"/>
  <c r="T198" i="15"/>
  <c r="T199" i="15"/>
  <c r="T200" i="15"/>
  <c r="T201" i="15"/>
  <c r="T202" i="15"/>
  <c r="T203" i="15"/>
  <c r="T204" i="15"/>
  <c r="T205" i="15"/>
  <c r="T206" i="15"/>
  <c r="T207" i="15"/>
  <c r="T208" i="15"/>
  <c r="T209" i="15"/>
  <c r="T210" i="15"/>
  <c r="T211" i="15"/>
  <c r="T212" i="15"/>
  <c r="T213" i="15"/>
  <c r="T214" i="15"/>
  <c r="T215" i="15"/>
  <c r="T216" i="15"/>
  <c r="T217" i="15"/>
  <c r="T218" i="15"/>
  <c r="T219" i="15"/>
  <c r="T220" i="15"/>
  <c r="T221" i="15"/>
  <c r="T222" i="15"/>
  <c r="T223" i="15"/>
  <c r="T224" i="15"/>
  <c r="T225" i="15"/>
  <c r="T226" i="15"/>
  <c r="T227" i="15"/>
  <c r="T228" i="15"/>
  <c r="T229" i="15"/>
  <c r="T230" i="15"/>
  <c r="T231" i="15"/>
  <c r="T232" i="15"/>
  <c r="T233" i="15"/>
  <c r="T234" i="15"/>
  <c r="T235" i="15"/>
  <c r="T236" i="15"/>
  <c r="T237" i="15"/>
  <c r="T238" i="15"/>
  <c r="T239" i="15"/>
  <c r="T240" i="15"/>
  <c r="T241" i="15"/>
  <c r="T242" i="15"/>
  <c r="T243" i="15"/>
  <c r="T244" i="15"/>
  <c r="T245" i="15"/>
  <c r="T246" i="15"/>
  <c r="T247" i="15"/>
  <c r="T248" i="15"/>
  <c r="T249" i="15"/>
  <c r="T250" i="15"/>
  <c r="T251" i="15"/>
  <c r="T252" i="15"/>
  <c r="T253" i="15"/>
  <c r="T254" i="15"/>
  <c r="T255" i="15"/>
  <c r="T256" i="15"/>
  <c r="T257" i="15"/>
  <c r="T258" i="15"/>
  <c r="T259" i="15"/>
  <c r="T260" i="15"/>
  <c r="T261" i="15"/>
  <c r="T262" i="15"/>
  <c r="T263" i="15"/>
  <c r="T264" i="15"/>
  <c r="T265" i="15"/>
  <c r="T266" i="15"/>
  <c r="T267" i="15"/>
  <c r="T268" i="15"/>
  <c r="T269" i="15"/>
  <c r="T270" i="15"/>
  <c r="T271" i="15"/>
  <c r="T272" i="15"/>
  <c r="T273" i="15"/>
  <c r="T274" i="15"/>
  <c r="T275" i="15"/>
  <c r="T276" i="15"/>
  <c r="T277" i="15"/>
  <c r="T278" i="15"/>
  <c r="T279" i="15"/>
  <c r="T280" i="15"/>
  <c r="T281" i="15"/>
  <c r="T282" i="15"/>
  <c r="T283" i="15"/>
  <c r="T284" i="15"/>
  <c r="T285" i="15"/>
  <c r="T286" i="15"/>
  <c r="T287" i="15"/>
  <c r="T288" i="15"/>
  <c r="T289" i="15"/>
  <c r="T290" i="15"/>
  <c r="T291" i="15"/>
  <c r="T292" i="15"/>
  <c r="T293" i="15"/>
  <c r="T294" i="15"/>
  <c r="T295" i="15"/>
  <c r="T296" i="15"/>
  <c r="T297" i="15"/>
  <c r="T298" i="15"/>
  <c r="T299" i="15"/>
  <c r="T300" i="15"/>
  <c r="T301" i="15"/>
  <c r="T302" i="15"/>
  <c r="AE18" i="4" l="1"/>
  <c r="AE19" i="4"/>
  <c r="AE21" i="4"/>
  <c r="G8" i="4" l="1"/>
  <c r="F8" i="4"/>
  <c r="R8" i="4" s="1"/>
  <c r="E8" i="4"/>
  <c r="B9" i="4"/>
  <c r="B10" i="4"/>
  <c r="E10" i="4"/>
  <c r="E9" i="4"/>
  <c r="F9" i="4"/>
  <c r="G9" i="4"/>
  <c r="F10" i="4"/>
  <c r="G10" i="4"/>
  <c r="I8" i="4" l="1"/>
  <c r="I9" i="4"/>
  <c r="I10" i="4"/>
  <c r="G29" i="4" l="1"/>
  <c r="F27" i="4"/>
  <c r="G27" i="4" s="1"/>
  <c r="I27" i="4" s="1"/>
  <c r="E24" i="4"/>
  <c r="F24" i="4" s="1"/>
  <c r="E23" i="4"/>
  <c r="F23" i="4" s="1"/>
  <c r="E22" i="4"/>
  <c r="F22" i="4" s="1"/>
  <c r="G22" i="4" s="1"/>
  <c r="E21" i="4"/>
  <c r="E20" i="4"/>
  <c r="F20" i="4" s="1"/>
  <c r="E19" i="4"/>
  <c r="F19" i="4" s="1"/>
  <c r="G19" i="4" s="1"/>
  <c r="E18" i="4"/>
  <c r="F18" i="4" s="1"/>
  <c r="G18" i="4" s="1"/>
  <c r="E17" i="4"/>
  <c r="F17" i="4" s="1"/>
  <c r="E16" i="4"/>
  <c r="F16" i="4" s="1"/>
  <c r="G16" i="4" s="1"/>
  <c r="K15" i="12"/>
  <c r="I15" i="12"/>
  <c r="H15" i="12"/>
  <c r="G15" i="12"/>
  <c r="F15" i="12"/>
  <c r="E15" i="12"/>
  <c r="N27" i="13"/>
  <c r="N29" i="13" s="1"/>
  <c r="F7" i="4" s="1"/>
  <c r="O24" i="13"/>
  <c r="O27" i="13" s="1"/>
  <c r="O29" i="13" s="1"/>
  <c r="G7" i="4" s="1"/>
  <c r="G11" i="4"/>
  <c r="F11" i="4"/>
  <c r="S10" i="4"/>
  <c r="S9" i="4"/>
  <c r="I351" i="15"/>
  <c r="I107" i="15"/>
  <c r="I108" i="15"/>
  <c r="I109" i="15"/>
  <c r="I110" i="15"/>
  <c r="I111" i="15"/>
  <c r="I112" i="15"/>
  <c r="I113" i="15"/>
  <c r="I114" i="15"/>
  <c r="I115" i="15"/>
  <c r="I116" i="15"/>
  <c r="I117" i="15"/>
  <c r="I118" i="15"/>
  <c r="I119" i="15"/>
  <c r="I120" i="15"/>
  <c r="I121" i="15"/>
  <c r="I122" i="15"/>
  <c r="I123" i="15"/>
  <c r="I124" i="15"/>
  <c r="I125" i="15"/>
  <c r="I126" i="15"/>
  <c r="I127" i="15"/>
  <c r="I128" i="15"/>
  <c r="I129" i="15"/>
  <c r="I130" i="15"/>
  <c r="I131" i="15"/>
  <c r="I132" i="15"/>
  <c r="I133" i="15"/>
  <c r="I134" i="15"/>
  <c r="I135" i="15"/>
  <c r="I136" i="15"/>
  <c r="I137" i="15"/>
  <c r="I138" i="15"/>
  <c r="I139" i="15"/>
  <c r="I140" i="15"/>
  <c r="I141" i="15"/>
  <c r="I142" i="15"/>
  <c r="I143" i="15"/>
  <c r="I144" i="15"/>
  <c r="I145" i="15"/>
  <c r="I146" i="15"/>
  <c r="I147" i="15"/>
  <c r="I148" i="15"/>
  <c r="I149" i="15"/>
  <c r="I150" i="15"/>
  <c r="I151" i="15"/>
  <c r="I152" i="15"/>
  <c r="I153" i="15"/>
  <c r="I154" i="15"/>
  <c r="I155" i="15"/>
  <c r="I156" i="15"/>
  <c r="I157" i="15"/>
  <c r="I158" i="15"/>
  <c r="I159" i="15"/>
  <c r="I160" i="15"/>
  <c r="I161" i="15"/>
  <c r="I162" i="15"/>
  <c r="I163" i="15"/>
  <c r="I164" i="15"/>
  <c r="I165" i="15"/>
  <c r="I166" i="15"/>
  <c r="I167" i="15"/>
  <c r="I168" i="15"/>
  <c r="I169" i="15"/>
  <c r="I170" i="15"/>
  <c r="I171" i="15"/>
  <c r="I172" i="15"/>
  <c r="I173" i="15"/>
  <c r="I174" i="15"/>
  <c r="I175" i="15"/>
  <c r="I176" i="15"/>
  <c r="I177" i="15"/>
  <c r="I178" i="15"/>
  <c r="I179" i="15"/>
  <c r="I180" i="15"/>
  <c r="I181" i="15"/>
  <c r="I182" i="15"/>
  <c r="I183" i="15"/>
  <c r="I184" i="15"/>
  <c r="I185" i="15"/>
  <c r="I186" i="15"/>
  <c r="I187" i="15"/>
  <c r="I188" i="15"/>
  <c r="I189" i="15"/>
  <c r="I190" i="15"/>
  <c r="I191" i="15"/>
  <c r="I192" i="15"/>
  <c r="I193" i="15"/>
  <c r="I194" i="15"/>
  <c r="I195" i="15"/>
  <c r="I196" i="15"/>
  <c r="I197" i="15"/>
  <c r="I198" i="15"/>
  <c r="I199" i="15"/>
  <c r="I200" i="15"/>
  <c r="I201" i="15"/>
  <c r="I202" i="15"/>
  <c r="I203" i="15"/>
  <c r="I204" i="15"/>
  <c r="I205" i="15"/>
  <c r="I206" i="15"/>
  <c r="I207" i="15"/>
  <c r="I208" i="15"/>
  <c r="I209" i="15"/>
  <c r="I210" i="15"/>
  <c r="I211" i="15"/>
  <c r="I212" i="15"/>
  <c r="I213" i="15"/>
  <c r="I214" i="15"/>
  <c r="I215" i="15"/>
  <c r="I216" i="15"/>
  <c r="I217" i="15"/>
  <c r="I218" i="15"/>
  <c r="I219" i="15"/>
  <c r="I220" i="15"/>
  <c r="I221" i="15"/>
  <c r="I222" i="15"/>
  <c r="I223" i="15"/>
  <c r="I224" i="15"/>
  <c r="I225" i="15"/>
  <c r="I226" i="15"/>
  <c r="I227" i="15"/>
  <c r="I228" i="15"/>
  <c r="I229" i="15"/>
  <c r="I230" i="15"/>
  <c r="I231" i="15"/>
  <c r="I232" i="15"/>
  <c r="I233" i="15"/>
  <c r="I234" i="15"/>
  <c r="I235" i="15"/>
  <c r="I236" i="15"/>
  <c r="I237" i="15"/>
  <c r="I238" i="15"/>
  <c r="I239" i="15"/>
  <c r="I240" i="15"/>
  <c r="I241" i="15"/>
  <c r="I242" i="15"/>
  <c r="I243" i="15"/>
  <c r="I244" i="15"/>
  <c r="I245" i="15"/>
  <c r="I246" i="15"/>
  <c r="I247" i="15"/>
  <c r="I248" i="15"/>
  <c r="I249" i="15"/>
  <c r="I250" i="15"/>
  <c r="I251" i="15"/>
  <c r="I252" i="15"/>
  <c r="I253" i="15"/>
  <c r="I254" i="15"/>
  <c r="I255" i="15"/>
  <c r="I256" i="15"/>
  <c r="I257" i="15"/>
  <c r="I258" i="15"/>
  <c r="I259" i="15"/>
  <c r="I260" i="15"/>
  <c r="I261" i="15"/>
  <c r="I262" i="15"/>
  <c r="I263" i="15"/>
  <c r="I264" i="15"/>
  <c r="I265" i="15"/>
  <c r="I266" i="15"/>
  <c r="I267" i="15"/>
  <c r="I268" i="15"/>
  <c r="I269" i="15"/>
  <c r="I270" i="15"/>
  <c r="I271" i="15"/>
  <c r="I272" i="15"/>
  <c r="I273" i="15"/>
  <c r="I274" i="15"/>
  <c r="I275" i="15"/>
  <c r="I276" i="15"/>
  <c r="I277" i="15"/>
  <c r="I278" i="15"/>
  <c r="I279" i="15"/>
  <c r="I280" i="15"/>
  <c r="I281" i="15"/>
  <c r="I282" i="15"/>
  <c r="I283" i="15"/>
  <c r="I284" i="15"/>
  <c r="I285" i="15"/>
  <c r="I286" i="15"/>
  <c r="I287" i="15"/>
  <c r="I288" i="15"/>
  <c r="I289" i="15"/>
  <c r="I290" i="15"/>
  <c r="I291" i="15"/>
  <c r="I292" i="15"/>
  <c r="I293" i="15"/>
  <c r="I294" i="15"/>
  <c r="I295" i="15"/>
  <c r="I296" i="15"/>
  <c r="I297" i="15"/>
  <c r="I298" i="15"/>
  <c r="I299" i="15"/>
  <c r="I300" i="15"/>
  <c r="I301" i="15"/>
  <c r="I302" i="15"/>
  <c r="I303" i="15"/>
  <c r="I304" i="15"/>
  <c r="I305" i="15"/>
  <c r="I306" i="15"/>
  <c r="I307" i="15"/>
  <c r="I308" i="15"/>
  <c r="I309" i="15"/>
  <c r="I310" i="15"/>
  <c r="I311" i="15"/>
  <c r="I312" i="15"/>
  <c r="I313" i="15"/>
  <c r="I314" i="15"/>
  <c r="I315" i="15"/>
  <c r="I316" i="15"/>
  <c r="I317" i="15"/>
  <c r="I318" i="15"/>
  <c r="I319" i="15"/>
  <c r="I320" i="15"/>
  <c r="I321" i="15"/>
  <c r="I322" i="15"/>
  <c r="I323" i="15"/>
  <c r="I324" i="15"/>
  <c r="I325" i="15"/>
  <c r="I326" i="15"/>
  <c r="I327" i="15"/>
  <c r="I328" i="15"/>
  <c r="I329" i="15"/>
  <c r="I330" i="15"/>
  <c r="I331" i="15"/>
  <c r="I332" i="15"/>
  <c r="I333" i="15"/>
  <c r="I334" i="15"/>
  <c r="I335" i="15"/>
  <c r="I336" i="15"/>
  <c r="I337" i="15"/>
  <c r="I338" i="15"/>
  <c r="I339" i="15"/>
  <c r="I340" i="15"/>
  <c r="I341" i="15"/>
  <c r="I342" i="15"/>
  <c r="I343" i="15"/>
  <c r="I344" i="15"/>
  <c r="I345" i="15"/>
  <c r="I346" i="15"/>
  <c r="I347" i="15"/>
  <c r="I348" i="15"/>
  <c r="I349" i="15"/>
  <c r="I350" i="15"/>
  <c r="I352" i="15"/>
  <c r="I353" i="15"/>
  <c r="B27" i="4"/>
  <c r="B24" i="4"/>
  <c r="B23" i="4"/>
  <c r="B22" i="4"/>
  <c r="B21" i="4"/>
  <c r="B20" i="4"/>
  <c r="B19" i="4"/>
  <c r="B18" i="4"/>
  <c r="B17" i="4"/>
  <c r="B16" i="4"/>
  <c r="B8" i="4"/>
  <c r="B11" i="4"/>
  <c r="B12" i="4"/>
  <c r="B7" i="4"/>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6" i="15"/>
  <c r="Q9" i="4"/>
  <c r="R9" i="4"/>
  <c r="Q10" i="4"/>
  <c r="R10" i="4"/>
  <c r="F12" i="4"/>
  <c r="G12" i="4"/>
  <c r="E12" i="4"/>
  <c r="E11" i="4"/>
  <c r="I16" i="4"/>
  <c r="Q29" i="4"/>
  <c r="Y29" i="4" s="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2" i="1"/>
  <c r="R23" i="13" l="1"/>
  <c r="I11" i="4"/>
  <c r="I12" i="4"/>
  <c r="E13" i="4"/>
  <c r="U9" i="4"/>
  <c r="Y9" i="4" s="1"/>
  <c r="V10" i="4"/>
  <c r="Z10" i="4" s="1"/>
  <c r="W10" i="4"/>
  <c r="AA10" i="4" s="1"/>
  <c r="U10" i="4"/>
  <c r="Y10" i="4" s="1"/>
  <c r="W9" i="4"/>
  <c r="AA9" i="4" s="1"/>
  <c r="V9" i="4"/>
  <c r="Z9" i="4" s="1"/>
  <c r="R12" i="4"/>
  <c r="S12" i="4"/>
  <c r="R24" i="13"/>
  <c r="G13" i="4"/>
  <c r="N28" i="13"/>
  <c r="O28" i="13"/>
  <c r="R26" i="13"/>
  <c r="R25" i="13"/>
  <c r="U17" i="4"/>
  <c r="U27" i="4"/>
  <c r="U18" i="4"/>
  <c r="U19" i="4"/>
  <c r="W20" i="4"/>
  <c r="V23" i="4"/>
  <c r="U12" i="4"/>
  <c r="W8" i="4"/>
  <c r="W16" i="4"/>
  <c r="W24" i="4"/>
  <c r="W22" i="4"/>
  <c r="Q20" i="4"/>
  <c r="R29" i="4"/>
  <c r="S11" i="4"/>
  <c r="V27" i="4"/>
  <c r="U24" i="4"/>
  <c r="S22" i="4"/>
  <c r="S29" i="4"/>
  <c r="AA29" i="4" s="1"/>
  <c r="I22" i="4"/>
  <c r="V18" i="4"/>
  <c r="W27" i="4"/>
  <c r="Q24" i="4"/>
  <c r="W17" i="4"/>
  <c r="V17" i="4"/>
  <c r="U22" i="4"/>
  <c r="Q11" i="4"/>
  <c r="V20" i="4"/>
  <c r="R16" i="4"/>
  <c r="W18" i="4"/>
  <c r="Q7" i="4"/>
  <c r="Q16" i="4"/>
  <c r="S16" i="4"/>
  <c r="AA16" i="4" s="1"/>
  <c r="S18" i="4"/>
  <c r="I18" i="4"/>
  <c r="U11" i="4"/>
  <c r="V11" i="4"/>
  <c r="W11" i="4"/>
  <c r="Q18" i="4"/>
  <c r="R18" i="4"/>
  <c r="Q19" i="4"/>
  <c r="U16" i="4"/>
  <c r="R11" i="4"/>
  <c r="Q12" i="4"/>
  <c r="Q17" i="4"/>
  <c r="I29" i="4"/>
  <c r="S8" i="4"/>
  <c r="V24" i="4"/>
  <c r="V22" i="4"/>
  <c r="V16" i="4"/>
  <c r="F21" i="4"/>
  <c r="Q21" i="4"/>
  <c r="E25" i="4"/>
  <c r="S19" i="4"/>
  <c r="I19" i="4"/>
  <c r="V12" i="4"/>
  <c r="W12" i="4"/>
  <c r="U21" i="4"/>
  <c r="W21" i="4"/>
  <c r="V21" i="4"/>
  <c r="R27" i="4"/>
  <c r="S27" i="4"/>
  <c r="Q8" i="4"/>
  <c r="U8" i="4"/>
  <c r="V8" i="4"/>
  <c r="R23" i="4"/>
  <c r="G23" i="4"/>
  <c r="S23" i="4" s="1"/>
  <c r="Q23" i="4"/>
  <c r="Q27" i="4"/>
  <c r="G24" i="4"/>
  <c r="S24" i="4" s="1"/>
  <c r="AA24" i="4" s="1"/>
  <c r="R24" i="4"/>
  <c r="U23" i="4"/>
  <c r="G17" i="4"/>
  <c r="I17" i="4" s="1"/>
  <c r="R17" i="4"/>
  <c r="W23" i="4"/>
  <c r="R19" i="4"/>
  <c r="Q22" i="4"/>
  <c r="R22" i="4"/>
  <c r="W19" i="4"/>
  <c r="V19" i="4"/>
  <c r="G20" i="4"/>
  <c r="S20" i="4" s="1"/>
  <c r="R20" i="4"/>
  <c r="U20" i="4"/>
  <c r="Y18" i="4" l="1"/>
  <c r="V13" i="4"/>
  <c r="AC10" i="4"/>
  <c r="AA22" i="4"/>
  <c r="AC9" i="4"/>
  <c r="Y17" i="4"/>
  <c r="U13" i="4"/>
  <c r="Z23" i="4"/>
  <c r="W13" i="4"/>
  <c r="Y7" i="4"/>
  <c r="Q13" i="4"/>
  <c r="Y20" i="4"/>
  <c r="S7" i="4"/>
  <c r="R28" i="13"/>
  <c r="AA20" i="4"/>
  <c r="Y12" i="4"/>
  <c r="Y16" i="4"/>
  <c r="Z29" i="4"/>
  <c r="Z8" i="4"/>
  <c r="AA12" i="4"/>
  <c r="Y19" i="4"/>
  <c r="Z11" i="4"/>
  <c r="AA11" i="4"/>
  <c r="Z24" i="4"/>
  <c r="Z18" i="4"/>
  <c r="AA18" i="4"/>
  <c r="Z12" i="4"/>
  <c r="Z20" i="4"/>
  <c r="Y23" i="4"/>
  <c r="AA8" i="4"/>
  <c r="Y11" i="4"/>
  <c r="Z16" i="4"/>
  <c r="Y24" i="4"/>
  <c r="Z22" i="4"/>
  <c r="I20" i="4"/>
  <c r="Y22" i="4"/>
  <c r="V25" i="4"/>
  <c r="I23" i="4"/>
  <c r="E31" i="4"/>
  <c r="Q25" i="4"/>
  <c r="Y8" i="4"/>
  <c r="W25" i="4"/>
  <c r="G21" i="4"/>
  <c r="S21" i="4" s="1"/>
  <c r="AA21" i="4" s="1"/>
  <c r="R21" i="4"/>
  <c r="Z21" i="4" s="1"/>
  <c r="F25" i="4"/>
  <c r="Z17" i="4"/>
  <c r="I24" i="4"/>
  <c r="AA23" i="4"/>
  <c r="Z27" i="4"/>
  <c r="AA27" i="4"/>
  <c r="S17" i="4"/>
  <c r="Y21" i="4"/>
  <c r="U25" i="4"/>
  <c r="Z19" i="4"/>
  <c r="Y27" i="4"/>
  <c r="AA19" i="4"/>
  <c r="F13" i="4" l="1"/>
  <c r="F31" i="4" s="1"/>
  <c r="I7" i="4"/>
  <c r="I13" i="4" s="1"/>
  <c r="AA7" i="4"/>
  <c r="S13" i="4"/>
  <c r="Y13" i="4"/>
  <c r="R7" i="4"/>
  <c r="R13" i="4" s="1"/>
  <c r="AC29" i="4"/>
  <c r="AC20" i="4"/>
  <c r="AC16" i="4"/>
  <c r="AC18" i="4"/>
  <c r="AC12" i="4"/>
  <c r="AC11" i="4"/>
  <c r="Q31" i="4"/>
  <c r="I21" i="4"/>
  <c r="I25" i="4" s="1"/>
  <c r="AC24" i="4"/>
  <c r="AC22" i="4"/>
  <c r="G25" i="4"/>
  <c r="G31" i="4" s="1"/>
  <c r="R25" i="4"/>
  <c r="V31" i="4"/>
  <c r="Y25" i="4"/>
  <c r="AA17" i="4"/>
  <c r="S25" i="4"/>
  <c r="Z25" i="4"/>
  <c r="AC8" i="4"/>
  <c r="AC27" i="4"/>
  <c r="AC23" i="4"/>
  <c r="AC19" i="4"/>
  <c r="U31" i="4"/>
  <c r="AC21" i="4"/>
  <c r="W31" i="4"/>
  <c r="Y31" i="4" l="1"/>
  <c r="AA13" i="4"/>
  <c r="I31" i="4"/>
  <c r="Z7" i="4"/>
  <c r="Z13" i="4" s="1"/>
  <c r="AC17" i="4"/>
  <c r="S31" i="4"/>
  <c r="AA25" i="4"/>
  <c r="AC13" i="4" l="1"/>
  <c r="AA31" i="4"/>
  <c r="R31" i="4"/>
  <c r="AC7" i="4"/>
  <c r="AC25" i="4"/>
  <c r="Z31" i="4" l="1"/>
  <c r="AC31" i="4"/>
</calcChain>
</file>

<file path=xl/sharedStrings.xml><?xml version="1.0" encoding="utf-8"?>
<sst xmlns="http://schemas.openxmlformats.org/spreadsheetml/2006/main" count="6672" uniqueCount="950">
  <si>
    <t>Comments</t>
  </si>
  <si>
    <t>Total 
2024-2026</t>
  </si>
  <si>
    <t>CAPACITY / EXPANSION</t>
  </si>
  <si>
    <t>NEW BUSINESS</t>
  </si>
  <si>
    <t>MATERIALS - TRANSFORMERS</t>
  </si>
  <si>
    <t>IT SYSTEM ENHANCEMENTS</t>
  </si>
  <si>
    <t>BU Input</t>
  </si>
  <si>
    <r>
      <t xml:space="preserve">Business Unit Inputs
</t>
    </r>
    <r>
      <rPr>
        <sz val="11"/>
        <color rgb="FF000000"/>
        <rFont val="Calibri"/>
        <family val="2"/>
      </rPr>
      <t>(Directs ex. VU, V&amp;S, CIAC)</t>
    </r>
  </si>
  <si>
    <t>SDGE Company Labor Percentage
(For V&amp;S Calc)</t>
  </si>
  <si>
    <t>V&amp;S Factor</t>
  </si>
  <si>
    <r>
      <t xml:space="preserve">Actuals/Forecast
</t>
    </r>
    <r>
      <rPr>
        <sz val="11"/>
        <color rgb="FF000000"/>
        <rFont val="Calibri"/>
        <family val="2"/>
      </rPr>
      <t xml:space="preserve"> (Directs + V&amp;S)
(A)</t>
    </r>
  </si>
  <si>
    <r>
      <t xml:space="preserve">TY2024 GRC Imputed Authorized
 </t>
    </r>
    <r>
      <rPr>
        <sz val="11"/>
        <color rgb="FF000000"/>
        <rFont val="Calibri"/>
        <family val="2"/>
      </rPr>
      <t>(B)</t>
    </r>
  </si>
  <si>
    <r>
      <t xml:space="preserve">Incremental to GRC
</t>
    </r>
    <r>
      <rPr>
        <sz val="11"/>
        <color theme="0"/>
        <rFont val="Calibri"/>
        <family val="2"/>
      </rPr>
      <t>(A minus B)</t>
    </r>
  </si>
  <si>
    <t>GRC Collectible %</t>
  </si>
  <si>
    <t>GRC Forecast Method</t>
  </si>
  <si>
    <t>Actual</t>
  </si>
  <si>
    <t>Forecast</t>
  </si>
  <si>
    <t>Formula References DO NOT DELETE!</t>
  </si>
  <si>
    <t>Substation Land Acquisition</t>
  </si>
  <si>
    <t>Zero-based</t>
  </si>
  <si>
    <t>00228 - Reactive Small Capital Projects</t>
  </si>
  <si>
    <t>5-Yr Avg</t>
  </si>
  <si>
    <t>20260 - C1154 EG Offload GE3233 DDOR 2020</t>
  </si>
  <si>
    <t>21258 - C369, S: New Twin Circuit Feeder Install</t>
  </si>
  <si>
    <t>20247 - Planned Investments (DDOR)</t>
  </si>
  <si>
    <t>21276 - Distribution Planned Projects</t>
  </si>
  <si>
    <t>00204 - Electric Distribution Easements</t>
  </si>
  <si>
    <t>3-Yr Avg</t>
  </si>
  <si>
    <t>■ New Business programs overall have steadily grown and spent in excess of the annual plans and overall GRC request due to the highly responsive nature of the programs. Negative incremental line items reflect reallocation of funds to other New Business areas and should therefore be included in the net total. 
■ Calculation methodology includes 2024 Actual with a 10% compounded escalator applied forward to 2025 and 2026 to reflect anticipated workload increase.
■ 3% inflation escalator added on top of the 10%.</t>
  </si>
  <si>
    <t>00215 - Overhead Residential New Business</t>
  </si>
  <si>
    <t>00216 - Overhead Non-Residential New Business</t>
  </si>
  <si>
    <t>00217 - Underground Residential New Business</t>
  </si>
  <si>
    <t>00218 - Underground Non-Residential New Business</t>
  </si>
  <si>
    <t>00219 - New Business Infrastructure</t>
  </si>
  <si>
    <t>00224 - New Service Installations</t>
  </si>
  <si>
    <t>00225 - Customer Requested Upgrades &amp; Services</t>
  </si>
  <si>
    <t>00235 - Transformer &amp; Meter</t>
  </si>
  <si>
    <t>00214 - Transformers</t>
  </si>
  <si>
    <t>■ 2024 total actuals were $83.2M. 2024 SB410 carveout calculated as: Transformers issued to NB budget codes x avg. transformer price. 
■ Imputed Authorized $'s multiplied by 32.1% factor based on 3-yr avg study on portion of transformers procured for New Business. 
■ 13% escalator aligned with New Business section.</t>
  </si>
  <si>
    <t xml:space="preserve">3% inflation escalation added to 2025 and 2026. </t>
  </si>
  <si>
    <t>Subtotal Directs + V&amp;S</t>
  </si>
  <si>
    <t>Activity</t>
  </si>
  <si>
    <t>All Activities</t>
  </si>
  <si>
    <t>Company</t>
  </si>
  <si>
    <t>All Companies</t>
  </si>
  <si>
    <t>Category</t>
  </si>
  <si>
    <t>Program_Detail</t>
  </si>
  <si>
    <t>FERC_Account</t>
  </si>
  <si>
    <t>Lag</t>
  </si>
  <si>
    <t>N/A</t>
  </si>
  <si>
    <t>Contract</t>
  </si>
  <si>
    <t>All Purchase Orders</t>
  </si>
  <si>
    <t>Cost_Center</t>
  </si>
  <si>
    <t>All Cost Centers</t>
  </si>
  <si>
    <t>Cost_Type</t>
  </si>
  <si>
    <t>Capital</t>
  </si>
  <si>
    <t>CPUC_Jurisdiction</t>
  </si>
  <si>
    <t>Function</t>
  </si>
  <si>
    <t>All Functions</t>
  </si>
  <si>
    <t>Version</t>
  </si>
  <si>
    <t>m_Reporting</t>
  </si>
  <si>
    <t>Value</t>
  </si>
  <si>
    <t>Direct Costs wo VU - CIAC</t>
  </si>
  <si>
    <t>Cost_Element</t>
  </si>
  <si>
    <t>Sub Budget Code/Mapping</t>
  </si>
  <si>
    <t>2024</t>
  </si>
  <si>
    <t>2025</t>
  </si>
  <si>
    <t>2026</t>
  </si>
  <si>
    <t>23241 - CDV1: UPGRADE EXISTING 12/4 kV STEP-DOWN</t>
  </si>
  <si>
    <t>20259 - C1477, VN: NEW C1477</t>
  </si>
  <si>
    <t>22254 - C1525, CH: NEW 12KV CIRCUIT</t>
  </si>
  <si>
    <t>22257 - MTO30, MTO: NEW BK, OL MTO3132</t>
  </si>
  <si>
    <t>23242 - BK30, BD: New Bank 30</t>
  </si>
  <si>
    <t>23243 - C496, PTL: OH Reconductor</t>
  </si>
  <si>
    <t>23252 - C1141, SN: New 12kV Circuit</t>
  </si>
  <si>
    <t>23258 - OT33, OT: New Sub Bank 33</t>
  </si>
  <si>
    <t>24241 - C1163, BD: New 12 kV Circuit</t>
  </si>
  <si>
    <t>24247 - C822, ME: New 12kv Circuit</t>
  </si>
  <si>
    <t>24245 - C1164 BD: New 12 kV Circuit</t>
  </si>
  <si>
    <t>18251 - NEW DOWNTOWN 69/12KV</t>
  </si>
  <si>
    <t>TY 2024 GRC - Imputed Authorized Capital</t>
  </si>
  <si>
    <t>TY 2024 GRC - Imputed Authorized Capital - New Business Collectible Splits</t>
  </si>
  <si>
    <t>(Thousands of $)</t>
  </si>
  <si>
    <t>Values</t>
  </si>
  <si>
    <t>Collectible %</t>
  </si>
  <si>
    <t>Functional Area</t>
  </si>
  <si>
    <t>Workpaper</t>
  </si>
  <si>
    <t>Project_Name</t>
  </si>
  <si>
    <t>Sum of TY 2024 (Nominal $)</t>
  </si>
  <si>
    <t>Sum of AY 2025</t>
  </si>
  <si>
    <t>Sum of AY 2026</t>
  </si>
  <si>
    <t>Budget Code</t>
  </si>
  <si>
    <t>Project_Sub_Name</t>
  </si>
  <si>
    <t>Mapping to Summary Tab</t>
  </si>
  <si>
    <t>ELECTRIC DISTRIBUTION</t>
  </si>
  <si>
    <t>001060</t>
  </si>
  <si>
    <t>ELECTRIC TRANSMISSION TOOLS &amp; EQUIPMENT</t>
  </si>
  <si>
    <t>002040</t>
  </si>
  <si>
    <t>ELECTRIC DISTRIBUTION EASEMENTS</t>
  </si>
  <si>
    <t>002020</t>
  </si>
  <si>
    <t>ELECTRIC METERS &amp; REGULATORS</t>
  </si>
  <si>
    <t>002040 Total</t>
  </si>
  <si>
    <t>002030</t>
  </si>
  <si>
    <t>RAMP- DISTRIBUTION SUBSTATION RELIABILITY</t>
  </si>
  <si>
    <t>002150</t>
  </si>
  <si>
    <t>OH RESIDENTIAL NB</t>
  </si>
  <si>
    <t>COLLECTIBLE - OH RESIDENTIAL NB</t>
  </si>
  <si>
    <t>NON-COLLECTIBLE - OH RESIDENTIAL NB</t>
  </si>
  <si>
    <t>002050</t>
  </si>
  <si>
    <t>ELECTRIC DIST. STREET/HWY RELOCATIONS</t>
  </si>
  <si>
    <t>002150 Total</t>
  </si>
  <si>
    <t>002060</t>
  </si>
  <si>
    <t>Electric Distribution Tools/Equipment</t>
  </si>
  <si>
    <t>002160</t>
  </si>
  <si>
    <t>OH NON-RESIDENTIAL NB</t>
  </si>
  <si>
    <t>COLLECTIBLE-  OH NON-RESIDENTIAL NB</t>
  </si>
  <si>
    <t>002090</t>
  </si>
  <si>
    <t>Field Shunt Capacitors</t>
  </si>
  <si>
    <t>NON-COLLECTIBLE - OH NON-RESIDENTIAL NB</t>
  </si>
  <si>
    <t>002100</t>
  </si>
  <si>
    <t>CONVERSION FROM OH TO UG RULE 20A</t>
  </si>
  <si>
    <t>002160 Total</t>
  </si>
  <si>
    <t>002130</t>
  </si>
  <si>
    <t>CITY OF SAN DIEGO SURCHARGE PROG (20SD)</t>
  </si>
  <si>
    <t>002170</t>
  </si>
  <si>
    <t>UG RESIDENTIAL NB</t>
  </si>
  <si>
    <t>COLLECTIBLE - UG RESIDENTIAL NB</t>
  </si>
  <si>
    <t>002140</t>
  </si>
  <si>
    <t>TRANSFORMERS</t>
  </si>
  <si>
    <t>NON COLLECTIBLE - UG RESIDENTIAL NB</t>
  </si>
  <si>
    <t>002170 Total</t>
  </si>
  <si>
    <t>002180</t>
  </si>
  <si>
    <t>UG NON-RESIDENTIAL NB</t>
  </si>
  <si>
    <t>COLLECTIBLE - UG NON-RESIDENTIAL NB</t>
  </si>
  <si>
    <t>NON COLLECTIBLE - UG NON-RESIDENTIAL NB</t>
  </si>
  <si>
    <t>002180 Total</t>
  </si>
  <si>
    <t>002190</t>
  </si>
  <si>
    <t>NEW BUSINESS INFRASTRUCTURE</t>
  </si>
  <si>
    <t>COLLECTIBLE - NEW BUSINESS INFRASTRUCTURE</t>
  </si>
  <si>
    <t>002240</t>
  </si>
  <si>
    <t>NEW SERVICE INSTALLATIONS</t>
  </si>
  <si>
    <t>NON COLLECTIBLE - NEW BUSINESS INFRASTRUCTURE</t>
  </si>
  <si>
    <t>002250</t>
  </si>
  <si>
    <t>CUSTOMER REQUESTED UPGRADES AND SERVICES</t>
  </si>
  <si>
    <t>002190 Total</t>
  </si>
  <si>
    <t>002260</t>
  </si>
  <si>
    <t>RAMP- MANAGEMENT OF OH DIST. SERVICE</t>
  </si>
  <si>
    <t>COLLECTIBLE - NEW SERVICE INSTALLATIONS</t>
  </si>
  <si>
    <t>002270</t>
  </si>
  <si>
    <t>RAMP- MANAGEMENT OF UG DIST. SERVICE</t>
  </si>
  <si>
    <t>NON COLLECTIBLE - NEW SERVICE INSTALLATIONS</t>
  </si>
  <si>
    <t>002280</t>
  </si>
  <si>
    <t>Reactive Small Capital Projects</t>
  </si>
  <si>
    <t>002240 Total</t>
  </si>
  <si>
    <t>002290</t>
  </si>
  <si>
    <t>RAMP - CORRECTIVE MAINTENANCE PROGRAM (CMP)</t>
  </si>
  <si>
    <t>COLLECTIBLE - CUSTOMER REQUESTED UPGRADES AND SERVICES</t>
  </si>
  <si>
    <t>002300</t>
  </si>
  <si>
    <t xml:space="preserve">RAMP- REPLACEMENT OF UNDERGROUND CABLES </t>
  </si>
  <si>
    <t>NON COLLECTIBLE - CUSTOMER REQUESTED UPGRADES AND SERVICES</t>
  </si>
  <si>
    <t>002350</t>
  </si>
  <si>
    <t>TRANSFORMER &amp; METER INSTALLATIONS</t>
  </si>
  <si>
    <t>002250 Total</t>
  </si>
  <si>
    <t>002360</t>
  </si>
  <si>
    <t>RAMP- CAPITAL RESTORATION OF SERVICE</t>
  </si>
  <si>
    <t>002380</t>
  </si>
  <si>
    <t>RAMP- PLANNED CABLE REPLACEMENTS</t>
  </si>
  <si>
    <t>002280 Total</t>
  </si>
  <si>
    <t>002890</t>
  </si>
  <si>
    <t>RAMP - Manhole, Handhole, and Vault Restoration</t>
  </si>
  <si>
    <t>COLLECTIBLE - TRANSFORMER &amp; METER INSTALLATIONS</t>
  </si>
  <si>
    <t>002900</t>
  </si>
  <si>
    <t>RAMP- DOE SWITCH REPLACEMENT</t>
  </si>
  <si>
    <t>NON COLLECTIBLE - TRANSFORMER &amp; METER INSTALLATIONS</t>
  </si>
  <si>
    <t>012950</t>
  </si>
  <si>
    <t>Load Research/DLP Electric Metering Project</t>
  </si>
  <si>
    <t>002350 Total</t>
  </si>
  <si>
    <t>061290</t>
  </si>
  <si>
    <t>South Orange County Reliability Enhancement (SOCRE)</t>
  </si>
  <si>
    <t>202470</t>
  </si>
  <si>
    <t xml:space="preserve">PLANNED INVESTMENTS </t>
  </si>
  <si>
    <t>PLANNED INVESTMENTS (CAPACITY)</t>
  </si>
  <si>
    <t>062470</t>
  </si>
  <si>
    <t>RAMP- Replacement Of Live Front Equipment</t>
  </si>
  <si>
    <t>202470 Total</t>
  </si>
  <si>
    <t>062540</t>
  </si>
  <si>
    <t>RAMP- EMERGENCY TRANSFORMER &amp; SWITCHGEAR</t>
  </si>
  <si>
    <t>212760</t>
  </si>
  <si>
    <t>FUTURE CAPACITY PROJECTS</t>
  </si>
  <si>
    <t>Future Capacity Projects</t>
  </si>
  <si>
    <t>071440</t>
  </si>
  <si>
    <t>FIBER OPTIC FOR RELAY PROTECT &amp; TELECOM</t>
  </si>
  <si>
    <t>212760 Total</t>
  </si>
  <si>
    <t>082530</t>
  </si>
  <si>
    <t>Substation 12kV Capacitor Upgrades</t>
  </si>
  <si>
    <t>ELECTRIC DISTRIBUTION Total</t>
  </si>
  <si>
    <t>082600</t>
  </si>
  <si>
    <t>CHOLLAS WEST-NEW 12KV C1047</t>
  </si>
  <si>
    <t>2100 Total</t>
  </si>
  <si>
    <t>102650</t>
  </si>
  <si>
    <t>RAMP- Avian Protection</t>
  </si>
  <si>
    <t>112490</t>
  </si>
  <si>
    <t>RAMP - INSTALL SCADA ON LINE CAPACITORS</t>
  </si>
  <si>
    <t>121560</t>
  </si>
  <si>
    <t>TL600 - Reliability Pole Replacements</t>
  </si>
  <si>
    <t>131300</t>
  </si>
  <si>
    <t>TL674A DEL MAR RECONFIGURE/TL666D RFS</t>
  </si>
  <si>
    <t>132440</t>
  </si>
  <si>
    <t>STREAMVIEW 69/12KV SUB REBUILD-PRE ENG</t>
  </si>
  <si>
    <t>132640</t>
  </si>
  <si>
    <t>DISTRIBUTED GENERATION INTERCONNECT. PRO</t>
  </si>
  <si>
    <t>141280</t>
  </si>
  <si>
    <t>ARTESIAN 230KV EXPANSION</t>
  </si>
  <si>
    <t>141370</t>
  </si>
  <si>
    <t>TL6975 ESCONDIDO - SAN MARCOS</t>
  </si>
  <si>
    <t>141430</t>
  </si>
  <si>
    <t>RAMP- POWAY SUBSTATION REBUILD</t>
  </si>
  <si>
    <t>142490</t>
  </si>
  <si>
    <t>SF6 SWITCH REPLACEMENT</t>
  </si>
  <si>
    <t>152430</t>
  </si>
  <si>
    <t>RAMP- SUBSTATION SCADA EXPANSION-DISTRIBUTION</t>
  </si>
  <si>
    <t>162760</t>
  </si>
  <si>
    <t>SCADA HEAD-END REPLACEMENT</t>
  </si>
  <si>
    <t>162770</t>
  </si>
  <si>
    <t>RAMP- RTU MODERNIZATION</t>
  </si>
  <si>
    <t>171250</t>
  </si>
  <si>
    <t>GRANITE SUBSTATION 69KV LOOP-IN</t>
  </si>
  <si>
    <t>171600</t>
  </si>
  <si>
    <t>RAMP- SAN MARCOS SUB REBUILD 69KV &amp; 12KV</t>
  </si>
  <si>
    <t>172430</t>
  </si>
  <si>
    <t>RAMP- SUBSTATION MOD TO SUPPORT FLISR</t>
  </si>
  <si>
    <t>172550</t>
  </si>
  <si>
    <t>RAMP- TEE MODERNIZATION PROGRAM</t>
  </si>
  <si>
    <t>172590</t>
  </si>
  <si>
    <t>RAMP- ENERGIZED TEST YARD</t>
  </si>
  <si>
    <t>172610</t>
  </si>
  <si>
    <t>RAMP- HIGH RISK SWITCH REPLACEMENT PROJECT</t>
  </si>
  <si>
    <t>172620</t>
  </si>
  <si>
    <t>STREET LIGHT MODERNIZATION</t>
  </si>
  <si>
    <t>17264A</t>
  </si>
  <si>
    <t>RAMP- NORTH HARBOR</t>
  </si>
  <si>
    <t>172690</t>
  </si>
  <si>
    <t>RAMP- 4KV MODERNIZATION</t>
  </si>
  <si>
    <t>181430</t>
  </si>
  <si>
    <t>3 ROOTS TL6906,TL677,TL668 CUST RELO</t>
  </si>
  <si>
    <t>182420</t>
  </si>
  <si>
    <t>PURE WATER ELECTRIC</t>
  </si>
  <si>
    <t>182520</t>
  </si>
  <si>
    <t>C724, IB: New 12kV Circuit</t>
  </si>
  <si>
    <t>18261A</t>
  </si>
  <si>
    <t xml:space="preserve">C1480, VN: New Circuit C1480 </t>
  </si>
  <si>
    <t>192410</t>
  </si>
  <si>
    <t>RAMP- PROACTIVE DEAD FRONT TERMINATOR DEPLOY</t>
  </si>
  <si>
    <t>192520</t>
  </si>
  <si>
    <t>RAMP- URBAN SUBSTATION REBUILD</t>
  </si>
  <si>
    <t>192560</t>
  </si>
  <si>
    <t>C1119, CH: New 12kV Circuit</t>
  </si>
  <si>
    <t>201260</t>
  </si>
  <si>
    <t>TRANSMISSION CORRECTIVE MAINTENANCE PROGRAM</t>
  </si>
  <si>
    <t>202410</t>
  </si>
  <si>
    <t>RAMP- OH PUBLIC SAFETY (OPS)</t>
  </si>
  <si>
    <t>202420</t>
  </si>
  <si>
    <t>RAMP- TORREY PINES 12KV BREAKER REPLACEMENT</t>
  </si>
  <si>
    <t>202450</t>
  </si>
  <si>
    <t>RAMP- EL CAJON 12KV BREAKER REPLACEMENTS</t>
  </si>
  <si>
    <t>202510</t>
  </si>
  <si>
    <t>KETTNER REBUILD</t>
  </si>
  <si>
    <t>20252A</t>
  </si>
  <si>
    <t xml:space="preserve">C493, OT: Reconductor </t>
  </si>
  <si>
    <t>202560</t>
  </si>
  <si>
    <t>COLLECTIBLE - CAMP PENDLETON - STUART MESA HOUSING</t>
  </si>
  <si>
    <t>202570</t>
  </si>
  <si>
    <t>Electric - Conversion from OH to UG Rule 20B</t>
  </si>
  <si>
    <t>202600</t>
  </si>
  <si>
    <t>C1154 EG Offload GE3233 DDOR 2020</t>
  </si>
  <si>
    <t>20263A</t>
  </si>
  <si>
    <t>RAMP- BERNARDO 12 KV BREAKERS AND TRANSFORMER</t>
  </si>
  <si>
    <t>20267A</t>
  </si>
  <si>
    <t>RAMP- MIRAMAR 12KV REPLACEMENTS</t>
  </si>
  <si>
    <t>202680</t>
  </si>
  <si>
    <t>RAMP- MISSION 12KV REPLACEMENTS</t>
  </si>
  <si>
    <t>20270A</t>
  </si>
  <si>
    <t>RAMP - Stuart 12kV Transformer Replacement</t>
  </si>
  <si>
    <t>202740</t>
  </si>
  <si>
    <t>Coronado 69/12kV Transformer Replacement</t>
  </si>
  <si>
    <t>202750</t>
  </si>
  <si>
    <t>La Jolla 69/12kV Transformer Replacement</t>
  </si>
  <si>
    <t>202830</t>
  </si>
  <si>
    <t>CBM - 4.2 FIRMWARE UPGRADE FOR TRANSFORM</t>
  </si>
  <si>
    <t>202870</t>
  </si>
  <si>
    <t>REBUILDING OF SKILLS TRAINING YARD</t>
  </si>
  <si>
    <t>202880</t>
  </si>
  <si>
    <t>RAMP-NON-HFTD WIRELESS FAULT INDICATORS</t>
  </si>
  <si>
    <t>21125A</t>
  </si>
  <si>
    <t>21125 - TL681 ESCONDIDO TRAILS CUSTOMER RELOCATION</t>
  </si>
  <si>
    <t>211350</t>
  </si>
  <si>
    <t>ELCT TRANS SMALL REALIBLTY JOBS- NON WMP</t>
  </si>
  <si>
    <t>21139A</t>
  </si>
  <si>
    <t>TL634 JUNIPER STREET CUSTOMER RELOCATION</t>
  </si>
  <si>
    <t>212460</t>
  </si>
  <si>
    <t>C235, CRE:Reconductor</t>
  </si>
  <si>
    <t>212470</t>
  </si>
  <si>
    <t>C50, PTL: Reco and Capacitor</t>
  </si>
  <si>
    <t>212480</t>
  </si>
  <si>
    <t>C139, VN: Cutover to C138 – DDOR 2021</t>
  </si>
  <si>
    <t>21251A</t>
  </si>
  <si>
    <t>C1162, BD: New C1162</t>
  </si>
  <si>
    <t>212520</t>
  </si>
  <si>
    <t>CONVERSION FROM OH-UG RULE 20B NEW BUSIN</t>
  </si>
  <si>
    <t>212530</t>
  </si>
  <si>
    <t>CONVERSION FROM OH-UG RULE 20C</t>
  </si>
  <si>
    <t>212580</t>
  </si>
  <si>
    <t>C369, S: New 12kV Twin Circuit</t>
  </si>
  <si>
    <t>212670</t>
  </si>
  <si>
    <t>Mission DCC Remodel Project</t>
  </si>
  <si>
    <t>212750</t>
  </si>
  <si>
    <t>CRISTIANITOS RFS</t>
  </si>
  <si>
    <t>222410</t>
  </si>
  <si>
    <t>RAMP-Strategic Pole Replacement Program (Non-HFTD)</t>
  </si>
  <si>
    <t>872320</t>
  </si>
  <si>
    <t xml:space="preserve">RAMP - Pole Replacement And Reinforcement </t>
  </si>
  <si>
    <t>932400</t>
  </si>
  <si>
    <t>RAMP- DISTRIBUTION CIRCUIT RELIABILITY CONSTRUCTION</t>
  </si>
  <si>
    <t>942410</t>
  </si>
  <si>
    <t>RAMP- POWER QUALITY PROGRAM</t>
  </si>
  <si>
    <t>972480</t>
  </si>
  <si>
    <t>Distribution System Capacity Improvement</t>
  </si>
  <si>
    <t>992820</t>
  </si>
  <si>
    <t xml:space="preserve">RAMP - REPLACE OBSOLETE SUBSTATION EQUIPMENT </t>
  </si>
  <si>
    <t>E09010</t>
  </si>
  <si>
    <t>Local Engineering Pool - ED Pool</t>
  </si>
  <si>
    <t>E09040</t>
  </si>
  <si>
    <t>Local Engineering Pool - Substation Pool Elec</t>
  </si>
  <si>
    <t>E09050</t>
  </si>
  <si>
    <t>Department Overhead Pool - Elec</t>
  </si>
  <si>
    <t>E09060</t>
  </si>
  <si>
    <t>CONTRACT ADMINISTRATION POOL - Elec</t>
  </si>
  <si>
    <t>INFORMATION TECHNOLOGY</t>
  </si>
  <si>
    <t>00900C</t>
  </si>
  <si>
    <t>Demand Response Management Systems (DRMS) Replacement</t>
  </si>
  <si>
    <t>00900D</t>
  </si>
  <si>
    <t xml:space="preserve">Smart Meter (Product) 2022-2024  </t>
  </si>
  <si>
    <t>00900E</t>
  </si>
  <si>
    <t xml:space="preserve">Smart Meter Upgrade 2022-2023  </t>
  </si>
  <si>
    <t>00903B</t>
  </si>
  <si>
    <t>Contact Center of the Future (CCotF)</t>
  </si>
  <si>
    <t>00903D</t>
  </si>
  <si>
    <t xml:space="preserve">Customer Energy Network (Product) 2023-2024  </t>
  </si>
  <si>
    <t>00903E</t>
  </si>
  <si>
    <t xml:space="preserve">CIS Regulatory &amp; Enhancements 2022   </t>
  </si>
  <si>
    <t>00903F</t>
  </si>
  <si>
    <t>CIS Regulatory &amp; Enhancements 2023</t>
  </si>
  <si>
    <t>00903G</t>
  </si>
  <si>
    <t>CIS Regulatory &amp; Enhancements 2024</t>
  </si>
  <si>
    <t>00903H</t>
  </si>
  <si>
    <t xml:space="preserve">Clean Transportation Product Team 2023-2024  </t>
  </si>
  <si>
    <t>00903I</t>
  </si>
  <si>
    <t xml:space="preserve">Clean Transportation Product Team 2022-2023  </t>
  </si>
  <si>
    <t>00907A</t>
  </si>
  <si>
    <t>IT Quality and Continuous Testing Platforms</t>
  </si>
  <si>
    <t>00907K</t>
  </si>
  <si>
    <t>SAP Computing Resource and Storage Expansion</t>
  </si>
  <si>
    <t>00907M</t>
  </si>
  <si>
    <t>Cloud Data Lake</t>
  </si>
  <si>
    <t>00907N</t>
  </si>
  <si>
    <t>Microsoft Enterprise Agreement</t>
  </si>
  <si>
    <t>00907O</t>
  </si>
  <si>
    <t>Microsoft 365 Service Management</t>
  </si>
  <si>
    <t>00908A</t>
  </si>
  <si>
    <t>Electric Material Traceability</t>
  </si>
  <si>
    <t>00908AA</t>
  </si>
  <si>
    <t>RAMP - Network Attached Storage (NAS) Modernization</t>
  </si>
  <si>
    <t>00908AC</t>
  </si>
  <si>
    <t>RAMP - IT Converged Infrastructure Compute Capacity Expansion</t>
  </si>
  <si>
    <t>00908AE</t>
  </si>
  <si>
    <t>RAMP - Digi Remote Manager 2022</t>
  </si>
  <si>
    <t>00908B</t>
  </si>
  <si>
    <t>RAMP - Digital Workspace</t>
  </si>
  <si>
    <t>00908C</t>
  </si>
  <si>
    <t>RAMP - Virtual Desktop Expansion (VDI) - Phase 2</t>
  </si>
  <si>
    <t>00908F</t>
  </si>
  <si>
    <t>RAMP - Emergency Communications Enhancements</t>
  </si>
  <si>
    <t>00908G</t>
  </si>
  <si>
    <t>RAMP - Network Attached Storage (NAS) Stringent Compliance Tier 2023</t>
  </si>
  <si>
    <t>00908H</t>
  </si>
  <si>
    <t>RAMP - Emergency Response Commander Trucks</t>
  </si>
  <si>
    <t>00908I</t>
  </si>
  <si>
    <t>RAMP - Elastic Cloud Storage (ECS) Capacity Expansion 2022</t>
  </si>
  <si>
    <t>00908J</t>
  </si>
  <si>
    <t>RAMP - Elastic Cloud Storage (ECS) EX300 Hardware Refresh 2023</t>
  </si>
  <si>
    <t>00908K</t>
  </si>
  <si>
    <t>RAMP - Network Attached Storage (NAS) Archive Tier 2022</t>
  </si>
  <si>
    <t>00908L</t>
  </si>
  <si>
    <t>RAMP - Network Attached Storage (NAS) Isolated Hi-Perf-Low-Latency Workloads Tier 2023</t>
  </si>
  <si>
    <t>00908O</t>
  </si>
  <si>
    <t>RAMP - Digi Remote Manager 2023</t>
  </si>
  <si>
    <t>00908Q</t>
  </si>
  <si>
    <t>Electric Grid Ops Small Capital 2022</t>
  </si>
  <si>
    <t>00908S</t>
  </si>
  <si>
    <t>Electric Grid Ops Small Capital 2023</t>
  </si>
  <si>
    <t>00908T</t>
  </si>
  <si>
    <t>Electric Grid Ops Small Capital 2024</t>
  </si>
  <si>
    <t>00908U</t>
  </si>
  <si>
    <t>IT Small Capital</t>
  </si>
  <si>
    <t>00908V</t>
  </si>
  <si>
    <t>RAMP - Middleware Platforms Disaster Recovery 2022</t>
  </si>
  <si>
    <t>00908W</t>
  </si>
  <si>
    <t>RAMP - Infrastructure as a Service (IaaS) Implementation</t>
  </si>
  <si>
    <t>00908X</t>
  </si>
  <si>
    <t>RAMP - Cloud Foundations</t>
  </si>
  <si>
    <t>00908Y</t>
  </si>
  <si>
    <t>RAMP - Lifecycle Management Data Platform</t>
  </si>
  <si>
    <t>00908Z</t>
  </si>
  <si>
    <t xml:space="preserve">Telecom Asset Management Capabilities  </t>
  </si>
  <si>
    <t>00920A</t>
  </si>
  <si>
    <t xml:space="preserve">Microgrid Portal  </t>
  </si>
  <si>
    <t>00920AF</t>
  </si>
  <si>
    <t xml:space="preserve">CAISO Mandates 2024  </t>
  </si>
  <si>
    <t>00920AG</t>
  </si>
  <si>
    <t>Telecommunications Attachment Management System (TAMS) Modernization</t>
  </si>
  <si>
    <t>00920AH</t>
  </si>
  <si>
    <t>Work Management Enhancements</t>
  </si>
  <si>
    <t>00920AI</t>
  </si>
  <si>
    <t>RAMP - Field Service Delivery (FSD) - Scheduling &amp; Dispatch Phase</t>
  </si>
  <si>
    <t>00920AJ</t>
  </si>
  <si>
    <t>Distribution Interconnection Info. System - Rule 21 and Net Energy Metering Enhancements - Phase 1</t>
  </si>
  <si>
    <t>00920AL</t>
  </si>
  <si>
    <t xml:space="preserve">Virtual Reality Expansion  </t>
  </si>
  <si>
    <t>00920AM</t>
  </si>
  <si>
    <t>RAMP - Field Hardware Mobile Data Terminals (MDT) Replacement</t>
  </si>
  <si>
    <t>00920AN</t>
  </si>
  <si>
    <t xml:space="preserve">Geospatial Field Improvements  </t>
  </si>
  <si>
    <t>00920AO</t>
  </si>
  <si>
    <t xml:space="preserve">Builder Services Customer Portal - Phase 3   </t>
  </si>
  <si>
    <t>00920AQ</t>
  </si>
  <si>
    <t>CAISO Mandates 2021</t>
  </si>
  <si>
    <t>00920AR</t>
  </si>
  <si>
    <t>App Modernization &amp; Vulnerability Reduction - Phase 2</t>
  </si>
  <si>
    <t>00920AS</t>
  </si>
  <si>
    <t xml:space="preserve">Field Mobility Development  </t>
  </si>
  <si>
    <t>00920AU</t>
  </si>
  <si>
    <t>LADC (Local Area Distribution Controller)</t>
  </si>
  <si>
    <t>00920AV</t>
  </si>
  <si>
    <t>App Modernization &amp; Vulnerability Reduction - Phase 1</t>
  </si>
  <si>
    <t>00920AW</t>
  </si>
  <si>
    <t>RAMP - Electric GIS Modernization Project</t>
  </si>
  <si>
    <t>00920AX</t>
  </si>
  <si>
    <t xml:space="preserve">RAMP - Reliability and Operational Safety (ROSE) - Phase 2  </t>
  </si>
  <si>
    <t>00920B</t>
  </si>
  <si>
    <t>Smart Grid Operations 2022-2023</t>
  </si>
  <si>
    <t>00920BA</t>
  </si>
  <si>
    <t>Enterprise Distributed Energy Resource Management System (DERMS)</t>
  </si>
  <si>
    <t>00920BB</t>
  </si>
  <si>
    <t xml:space="preserve">RAMP - Energy Transition Digital Twin   </t>
  </si>
  <si>
    <t>00920BC</t>
  </si>
  <si>
    <t>RAMP - Digital Process Automation</t>
  </si>
  <si>
    <t>00920BD</t>
  </si>
  <si>
    <t>Foundational Analytics for Safety, Compliance and Efficiency</t>
  </si>
  <si>
    <t>00920BE</t>
  </si>
  <si>
    <t>RAMP - Advanced Data and Decision Modeling</t>
  </si>
  <si>
    <t>00920BF</t>
  </si>
  <si>
    <t>RAMP - Decision Analytics &amp; Situational Awareness</t>
  </si>
  <si>
    <t>00920BG</t>
  </si>
  <si>
    <t>RAMP - Vehicle Telematics - Phase 1</t>
  </si>
  <si>
    <t>00920BH</t>
  </si>
  <si>
    <t>RAMP- Situational Awareness Dashboards</t>
  </si>
  <si>
    <t>00920BI</t>
  </si>
  <si>
    <t>RAMP - Vehicle Telematics - Phase 2</t>
  </si>
  <si>
    <t>00920BJ</t>
  </si>
  <si>
    <t xml:space="preserve">Load Curtailment Modernization  </t>
  </si>
  <si>
    <t>00920BK</t>
  </si>
  <si>
    <t xml:space="preserve">RAMP - Noggin Phase 3B  </t>
  </si>
  <si>
    <t>00920BL</t>
  </si>
  <si>
    <t>RAMP - Electirc Distribution Asset Investment</t>
  </si>
  <si>
    <t>00920BM</t>
  </si>
  <si>
    <t>RAMP- Asset 360 - Asset Data Foundation</t>
  </si>
  <si>
    <t>00920C</t>
  </si>
  <si>
    <t xml:space="preserve">Smart Grid Operations 2024  </t>
  </si>
  <si>
    <t>00920E</t>
  </si>
  <si>
    <t>Investment Prioritization</t>
  </si>
  <si>
    <t>00920F</t>
  </si>
  <si>
    <t>Construction, Planning and Design (CPD) Enhancements</t>
  </si>
  <si>
    <t>00920G</t>
  </si>
  <si>
    <t>Gas Ops Tool Tracker SAP Enhancement</t>
  </si>
  <si>
    <t>00920H</t>
  </si>
  <si>
    <t>RAMP - Field Mobile Hardware Replacement</t>
  </si>
  <si>
    <t>00920L</t>
  </si>
  <si>
    <t>Local Area Distribution Controller (LADC) 2023-2024</t>
  </si>
  <si>
    <t>00920M</t>
  </si>
  <si>
    <t xml:space="preserve">RAMP - GIS Modernization  </t>
  </si>
  <si>
    <t>00920P</t>
  </si>
  <si>
    <t xml:space="preserve">RAMP - Digital Asset and Damages Detection Platform  </t>
  </si>
  <si>
    <t>00920R</t>
  </si>
  <si>
    <t xml:space="preserve">RAMP - Vegetation Management - Work Management  </t>
  </si>
  <si>
    <t>00920T</t>
  </si>
  <si>
    <t>RAMP - Field Service Delivery (FSD) - Data &amp; Analytics Platform</t>
  </si>
  <si>
    <t>00920V</t>
  </si>
  <si>
    <t xml:space="preserve">CAISO Mandates 2022  </t>
  </si>
  <si>
    <t>00920W</t>
  </si>
  <si>
    <t xml:space="preserve">CAISO Mandates 2023  </t>
  </si>
  <si>
    <t>00920X</t>
  </si>
  <si>
    <t>Distribution Interconnection Info. System - Rule 21 and Net Energy Metering Enhancements - Phase 2</t>
  </si>
  <si>
    <t>00920Y</t>
  </si>
  <si>
    <t>Local Area Distribution Controller (LADC) 2022-2023</t>
  </si>
  <si>
    <t>00921A</t>
  </si>
  <si>
    <t xml:space="preserve">GRC &amp; Regulatory Management System - Phase 3  </t>
  </si>
  <si>
    <t>00921AA</t>
  </si>
  <si>
    <t>OpenShift Modernization on AWS (ROSA)</t>
  </si>
  <si>
    <t>00921C</t>
  </si>
  <si>
    <t>DevSecOps SCM GitHub</t>
  </si>
  <si>
    <t>00921D</t>
  </si>
  <si>
    <t xml:space="preserve">Test Acceleration Enablement (TAE) with DevSecOps  </t>
  </si>
  <si>
    <t>00921E</t>
  </si>
  <si>
    <t>Digital Service Integration Platform</t>
  </si>
  <si>
    <t>00921F</t>
  </si>
  <si>
    <t>Data Governance Tools &amp; Framework</t>
  </si>
  <si>
    <t>00921G</t>
  </si>
  <si>
    <t>Application Factory - Utility Operations</t>
  </si>
  <si>
    <t>00921I</t>
  </si>
  <si>
    <t>Test Acceleration Enablement (TAE)</t>
  </si>
  <si>
    <t>00921J</t>
  </si>
  <si>
    <t xml:space="preserve">Claims Management  </t>
  </si>
  <si>
    <t>00921K</t>
  </si>
  <si>
    <t>Electric Damages Optimization</t>
  </si>
  <si>
    <t>00921L</t>
  </si>
  <si>
    <t>Source Code Management &amp; DevOps Implementation</t>
  </si>
  <si>
    <t>00921N</t>
  </si>
  <si>
    <t xml:space="preserve">Engineering &amp; Construction Document Centralization and Compliance
</t>
  </si>
  <si>
    <t>00921Q</t>
  </si>
  <si>
    <t xml:space="preserve">Cross-Functional Work Management Enhancements  </t>
  </si>
  <si>
    <t>00921R</t>
  </si>
  <si>
    <t xml:space="preserve">Business Adaptation Technologies &amp; Digitalization  </t>
  </si>
  <si>
    <t>00921Y</t>
  </si>
  <si>
    <t>Construction Management Software Integration with SAP</t>
  </si>
  <si>
    <t>00921Z</t>
  </si>
  <si>
    <t>Automated Utility Design (AUD)</t>
  </si>
  <si>
    <t>00925B</t>
  </si>
  <si>
    <t>RAMP - Software Defined Wide Area Network (SD-WAN) Implementation 2022</t>
  </si>
  <si>
    <t>00925E</t>
  </si>
  <si>
    <t xml:space="preserve">RAMP - Emergency Communications Microwave (MW) Auto Alignment Systems
</t>
  </si>
  <si>
    <t>00925F</t>
  </si>
  <si>
    <t>RAMP - Juniper 2022 Equipment Replacement Agreement</t>
  </si>
  <si>
    <t>00925H</t>
  </si>
  <si>
    <t>RAMP - Network Time Protocol (NTP) Clock Refresh</t>
  </si>
  <si>
    <t>00925I</t>
  </si>
  <si>
    <t>RAMP - Transmission Communications Reliability Improvement (TCRI) 2022</t>
  </si>
  <si>
    <t>00925J</t>
  </si>
  <si>
    <t>RAMP - Transmission Communications Reliability Improvement (TCRI) 2023</t>
  </si>
  <si>
    <t>00925K</t>
  </si>
  <si>
    <t>RAMP - Transmission Communications Reliability Improvement (TCRI) 2024</t>
  </si>
  <si>
    <t>00925L</t>
  </si>
  <si>
    <t xml:space="preserve">RAMP - Local Area Network (LAN) Refresh 2022  </t>
  </si>
  <si>
    <t>00925M</t>
  </si>
  <si>
    <t>RAMP - Field Area Network (FAN) Voice &amp; Dispatch - Phase 2</t>
  </si>
  <si>
    <t>00925N</t>
  </si>
  <si>
    <t>RAMP - Data Center Network (DCN) Core Refresh</t>
  </si>
  <si>
    <t>00925Q</t>
  </si>
  <si>
    <t>RAMP - Telecom Site Improvements</t>
  </si>
  <si>
    <t>00925R</t>
  </si>
  <si>
    <t>RAMP - Wide Area Network (WAN) Refresh</t>
  </si>
  <si>
    <t>00925S</t>
  </si>
  <si>
    <t>RAMP - EVC and GC Telecom Security Remediation</t>
  </si>
  <si>
    <t>00925T</t>
  </si>
  <si>
    <t xml:space="preserve">RAMP -  Call Recording System Refresh  </t>
  </si>
  <si>
    <t>218810</t>
  </si>
  <si>
    <t>Smart Meter 2.0</t>
  </si>
  <si>
    <t>INFORMATION TECHNOLOGY Total</t>
  </si>
  <si>
    <t>00721A</t>
  </si>
  <si>
    <t>RAMP - Electronic Leak Survey</t>
  </si>
  <si>
    <t>00721AA</t>
  </si>
  <si>
    <t>RAMP - Project and Portfolio Management System - Construction - Phase 1</t>
  </si>
  <si>
    <t>00721AE</t>
  </si>
  <si>
    <t>RAMP - Project and Portfolio Management System - Storage</t>
  </si>
  <si>
    <t>00721AF</t>
  </si>
  <si>
    <t>RAMP - Project and Portfolio Management System - Transmission</t>
  </si>
  <si>
    <t>00721AJ</t>
  </si>
  <si>
    <t>RAMP - Application Monitoring Refresh</t>
  </si>
  <si>
    <t>00721AL</t>
  </si>
  <si>
    <t>RAMP - Compute Capacity Expansion 2023</t>
  </si>
  <si>
    <t>00721AM</t>
  </si>
  <si>
    <t>RAMP - Network Infrastructure Extension</t>
  </si>
  <si>
    <t>00721AO</t>
  </si>
  <si>
    <t>Enterprise Radio Media Workstation Replacement</t>
  </si>
  <si>
    <t>00721AP</t>
  </si>
  <si>
    <t>RAMP - Identity and Access Management (IAM) Cloud</t>
  </si>
  <si>
    <t>00721AQ</t>
  </si>
  <si>
    <t>Enterprise Voice System Refresh</t>
  </si>
  <si>
    <t>00721AR</t>
  </si>
  <si>
    <t>Routine Small Cap 2022-2024</t>
  </si>
  <si>
    <t>00721AS</t>
  </si>
  <si>
    <t>RAMP - Cloud Foundation</t>
  </si>
  <si>
    <t>00721B</t>
  </si>
  <si>
    <t>RAMP - Compute Capacity Bulk Buy</t>
  </si>
  <si>
    <t>00721C</t>
  </si>
  <si>
    <t>RAMP - Backup and Recovery Capacity Expansion 2022</t>
  </si>
  <si>
    <t>00721D</t>
  </si>
  <si>
    <t>RAMP - Recovery Vault Expansion 2023</t>
  </si>
  <si>
    <t>00721E</t>
  </si>
  <si>
    <t xml:space="preserve">RAMP - Digital Workspace </t>
  </si>
  <si>
    <t>00721G</t>
  </si>
  <si>
    <t>RAMP - Network Attached Storage Cyber Vault Capacity Expansion 2023</t>
  </si>
  <si>
    <t>00721H</t>
  </si>
  <si>
    <t>RAMP - Compute Capacity Expansion 2022</t>
  </si>
  <si>
    <t>00721I</t>
  </si>
  <si>
    <t>RAMP - Compute Database Hardware Capacity Expansion and Infrastructure Demand Management 2022</t>
  </si>
  <si>
    <t>00721K</t>
  </si>
  <si>
    <t>Mobile Phone Refresh 2022</t>
  </si>
  <si>
    <t>00721L</t>
  </si>
  <si>
    <t>RAMP - Infrastructure Monitoring Implementation</t>
  </si>
  <si>
    <t>00721N</t>
  </si>
  <si>
    <t>RAMP - Backup and Recovery Hardware Refresh</t>
  </si>
  <si>
    <t>00721O</t>
  </si>
  <si>
    <t>RAMP - Recovery Vault Expansion 2024</t>
  </si>
  <si>
    <t>00721P</t>
  </si>
  <si>
    <t>RAMP - Network Attached Storage Cyber Vault Capacity Expansion 2024</t>
  </si>
  <si>
    <t>00721Q</t>
  </si>
  <si>
    <t>RAMP - Compute Database Hardware Capacity Expansion 2023</t>
  </si>
  <si>
    <t>00721R</t>
  </si>
  <si>
    <t>RAMP - Compute Infrastructure Refresh 2024</t>
  </si>
  <si>
    <t>00721T</t>
  </si>
  <si>
    <t>RAMP - Electronic Leak Survey - Pipeline Patrol</t>
  </si>
  <si>
    <t>00721U</t>
  </si>
  <si>
    <t>RAMP - GIS Portal and Mobility Enhancements</t>
  </si>
  <si>
    <t>00721V</t>
  </si>
  <si>
    <t>RAMP - Electronic Leak Survey - Transmission Survey and Patrol</t>
  </si>
  <si>
    <t>00721W</t>
  </si>
  <si>
    <t>RAMP - Upgrade Legacy Environment Storage</t>
  </si>
  <si>
    <t>00721X</t>
  </si>
  <si>
    <t>RAMP - Legacy Hardware Refresh 2022</t>
  </si>
  <si>
    <t>00721Y</t>
  </si>
  <si>
    <t>RAMP - Project and Portfolio Management System - Gas Distribution - Phase 1</t>
  </si>
  <si>
    <t>00743A</t>
  </si>
  <si>
    <t>RAMP - Wide Area Network (WAN) and Private Network Refresh</t>
  </si>
  <si>
    <t>00743B</t>
  </si>
  <si>
    <t>RAMP - Local Area Network Upgrade</t>
  </si>
  <si>
    <t>00743E</t>
  </si>
  <si>
    <t>RAMP - Microwave Radio Network Remediation</t>
  </si>
  <si>
    <t>00743F</t>
  </si>
  <si>
    <t>RAMP - Emergency Response Command Center Enhancement</t>
  </si>
  <si>
    <t>00743H</t>
  </si>
  <si>
    <t>RAMP - Remote Site Technology Refresh</t>
  </si>
  <si>
    <t>00743I</t>
  </si>
  <si>
    <t>RAMP - Call Recording System Refresh</t>
  </si>
  <si>
    <t>00743J</t>
  </si>
  <si>
    <t>RAMP - Supervisory Control and Data Acquisition Network Refresh Project</t>
  </si>
  <si>
    <t>00754A</t>
  </si>
  <si>
    <t>Speech Analytics and Workforce Management Upgrades</t>
  </si>
  <si>
    <t>00754AI</t>
  </si>
  <si>
    <t>Advanced Meter Pole Inspection Upgrade</t>
  </si>
  <si>
    <t>00754AK</t>
  </si>
  <si>
    <t>RAMP - PACER Workforce Management Replacement Project</t>
  </si>
  <si>
    <t>00754B</t>
  </si>
  <si>
    <t>RAMP - PACER Mobile Upgrade Phase 2</t>
  </si>
  <si>
    <t>00754D</t>
  </si>
  <si>
    <t>Senate Bill 711 Bill Volatility Project</t>
  </si>
  <si>
    <t>00754E</t>
  </si>
  <si>
    <t>RAMP - Advanced Meter Network Exceptions Management and Operations</t>
  </si>
  <si>
    <t>00754G</t>
  </si>
  <si>
    <t>Meter Set Assembly Inspection Enhancements Project</t>
  </si>
  <si>
    <t>00754H</t>
  </si>
  <si>
    <t>Advanced Meter Web Portal for Third Party Attachments</t>
  </si>
  <si>
    <t>00754I</t>
  </si>
  <si>
    <t>RAMP - Advanced Meter HeadEnd and Meter Data Management System (MDMS) Refresh</t>
  </si>
  <si>
    <t>00754J</t>
  </si>
  <si>
    <t>Data Analysis Reporting Tool (DART) Upgrade</t>
  </si>
  <si>
    <t>00754K</t>
  </si>
  <si>
    <t>Gas Measurement and Analysis System (GMAS)</t>
  </si>
  <si>
    <t>00754L</t>
  </si>
  <si>
    <t>Envoy Polymer Upgrade</t>
  </si>
  <si>
    <t>00754M</t>
  </si>
  <si>
    <t>Major Market to Cloud (M2C) - Billing Viewer</t>
  </si>
  <si>
    <t>00754N</t>
  </si>
  <si>
    <t>Envoy Renewable Natural Gas (RNG)</t>
  </si>
  <si>
    <t>00754Q</t>
  </si>
  <si>
    <t>Centralized Customer Data Management</t>
  </si>
  <si>
    <t>00754T</t>
  </si>
  <si>
    <t>RAMP - Advanced Meter HeadEnd and Meter Data Management System Next-Generation (AclaraONE)</t>
  </si>
  <si>
    <t>00754V</t>
  </si>
  <si>
    <t>RAMP - Customer Contact Center (CCC) Technology Modernization</t>
  </si>
  <si>
    <t>00754X</t>
  </si>
  <si>
    <t>Advanced Meter Data Collector Unit Hardware Refresh</t>
  </si>
  <si>
    <t>00754Y</t>
  </si>
  <si>
    <t>DART Upgrade Phase II</t>
  </si>
  <si>
    <t>00755A</t>
  </si>
  <si>
    <t>Customer Experience Phase 4 (CEP4)</t>
  </si>
  <si>
    <t>00755D</t>
  </si>
  <si>
    <t>Project Monaco</t>
  </si>
  <si>
    <t>00755E</t>
  </si>
  <si>
    <t>Call Ahead SMS Text-based Customer Notifications</t>
  </si>
  <si>
    <t>00755F</t>
  </si>
  <si>
    <t>Customer Experience Phase 5 (CEP5)</t>
  </si>
  <si>
    <t>00755K</t>
  </si>
  <si>
    <t>Intelligent Workload Distribution (IWD)</t>
  </si>
  <si>
    <t>00755L</t>
  </si>
  <si>
    <t>Help Center Virtual Assistant</t>
  </si>
  <si>
    <t>00755M</t>
  </si>
  <si>
    <t>Electronic Volume Correctors (EVC) and Gas Chromatographs (GC) Telecom Security Remediation</t>
  </si>
  <si>
    <t>00756A</t>
  </si>
  <si>
    <t>Employee Care Services Workers Comp Refresh</t>
  </si>
  <si>
    <t>00756AA</t>
  </si>
  <si>
    <t>Business Adaptation Tech and Digitalization</t>
  </si>
  <si>
    <t>00756AB</t>
  </si>
  <si>
    <t xml:space="preserve">RAMP - Records and Document Management System (RDMS) Phase V 2022 - 2026 </t>
  </si>
  <si>
    <t>00756AC</t>
  </si>
  <si>
    <t>RAMP - Records and Document Management System (RDMS) - Gas Operations</t>
  </si>
  <si>
    <t>00756AE</t>
  </si>
  <si>
    <t>RAMP - AVEVA and AutoCAD Enhancements - Phase 2</t>
  </si>
  <si>
    <t>00756AF</t>
  </si>
  <si>
    <t>RAMP - Work Management and Safety and Regulatory 2022-2023</t>
  </si>
  <si>
    <t>00756AG</t>
  </si>
  <si>
    <t>RAMP - Asset Investment Planning and Management (AIPM)</t>
  </si>
  <si>
    <t>00756AH</t>
  </si>
  <si>
    <t>RAMP - Distributed Engineering Lifecycle Tracking Apps (DELTA)</t>
  </si>
  <si>
    <t>00756AI</t>
  </si>
  <si>
    <t>RAMP - System Enhancements and Workflow Management</t>
  </si>
  <si>
    <t>00756AJ</t>
  </si>
  <si>
    <t>RAMP - High Pressure Project Record (HPPR) Closeout</t>
  </si>
  <si>
    <t>00756AK</t>
  </si>
  <si>
    <t>RAMP - Work Management Program Next Generation Field Service Delivery (FSD)</t>
  </si>
  <si>
    <t>00756AM</t>
  </si>
  <si>
    <t>RAMP - Records and Documents Management System (RDMS) - Engineering Project Life Cycle</t>
  </si>
  <si>
    <t>00756AN</t>
  </si>
  <si>
    <t>RAMP - Records and Document Management System (RDMS): Closeout Processes</t>
  </si>
  <si>
    <t>00756AO</t>
  </si>
  <si>
    <t>RAMP - Pipeline Document Management System (PDMS) System of Record on OpenText</t>
  </si>
  <si>
    <t>00756AP</t>
  </si>
  <si>
    <t>RAMP - Records and Document Management System (RDMS): TSR-CDM Integration</t>
  </si>
  <si>
    <t>00756AQ</t>
  </si>
  <si>
    <t>RAMP - Records and Document Management System (RDMS): OpenText Upgrade and Enhancements</t>
  </si>
  <si>
    <t>00756AS</t>
  </si>
  <si>
    <t>RAMP - Electronic Leak Survey - Special Leak Survey and Abnormal Operating Conditions (AOC)</t>
  </si>
  <si>
    <t>00756AU</t>
  </si>
  <si>
    <t>RAMP - New Business Management System (NBMS) Replacement</t>
  </si>
  <si>
    <t>00756AV</t>
  </si>
  <si>
    <t>Financial Risk Management - Risk Based Decision Making</t>
  </si>
  <si>
    <t>00756AW</t>
  </si>
  <si>
    <t>RAMP - Transmission - Gas Pipe Asset Management</t>
  </si>
  <si>
    <t>00756AX</t>
  </si>
  <si>
    <t>RAMP - Noggin 2.0 Core Implementation</t>
  </si>
  <si>
    <t>00756BA</t>
  </si>
  <si>
    <t xml:space="preserve">RAMP - Energy Transition Digital Twin </t>
  </si>
  <si>
    <t>00756BB</t>
  </si>
  <si>
    <t>Project and Portfolio Mgmt System - Construction - ES2P (Enterprise Source to Pay) Implementation</t>
  </si>
  <si>
    <t>00756BC</t>
  </si>
  <si>
    <t>RAMP - Asset Investment Planning and Management - Phase 2 Transmission</t>
  </si>
  <si>
    <t>00756BD</t>
  </si>
  <si>
    <t>RAMP - Asset Investment Planning and Management - Phase 3 Facilities</t>
  </si>
  <si>
    <t>00756C</t>
  </si>
  <si>
    <t>RAMP - Environmental Health and Safety (EH&amp;S) Replacement Phase 1</t>
  </si>
  <si>
    <t>00756E</t>
  </si>
  <si>
    <t>Electronic Data Interface Exchange - Web Methods Modernization</t>
  </si>
  <si>
    <t>00756F</t>
  </si>
  <si>
    <t>RAMP - Process Information Methane Abatement and Monitoring Support</t>
  </si>
  <si>
    <t>00756G</t>
  </si>
  <si>
    <t>Supply Management and Logistics Modernization</t>
  </si>
  <si>
    <t>00756H</t>
  </si>
  <si>
    <t>App Modernization and Vulnerability Reduction Phase II</t>
  </si>
  <si>
    <t>00756I</t>
  </si>
  <si>
    <t>RAMP - Gas Materials QA/QC, Field Management and Traceability</t>
  </si>
  <si>
    <t>00756J</t>
  </si>
  <si>
    <t>RAMP - OpsQual Process Automation</t>
  </si>
  <si>
    <t>00756K</t>
  </si>
  <si>
    <t>Enterprise Source to Pay ES2P</t>
  </si>
  <si>
    <t>00756L</t>
  </si>
  <si>
    <t>SAP Transformation</t>
  </si>
  <si>
    <t>00756M</t>
  </si>
  <si>
    <t>GRC and Regulatory Complex Search</t>
  </si>
  <si>
    <t>00756N</t>
  </si>
  <si>
    <t>RAMP - Measurement and Reliability Compliance (MRC)</t>
  </si>
  <si>
    <t>00756O</t>
  </si>
  <si>
    <t>RAMP - Environmental Health and Safety Management Modernization Phase 2</t>
  </si>
  <si>
    <t>00756Q</t>
  </si>
  <si>
    <t>ServiceNow Service Mapping</t>
  </si>
  <si>
    <t>00756R</t>
  </si>
  <si>
    <t>RAMP - CLICK Modernization Phase II</t>
  </si>
  <si>
    <t>00756S</t>
  </si>
  <si>
    <t>Content Server Replacement</t>
  </si>
  <si>
    <t>00756T</t>
  </si>
  <si>
    <t>Foundations Analytics Service</t>
  </si>
  <si>
    <t>00756U</t>
  </si>
  <si>
    <t>RAMP - Situational Awareness Dashboards 2022-2023</t>
  </si>
  <si>
    <t>00756V</t>
  </si>
  <si>
    <t>00756W</t>
  </si>
  <si>
    <t>Supplier Risk Management (SRM)</t>
  </si>
  <si>
    <t>00756X</t>
  </si>
  <si>
    <t>HR and Corporate Center Data and Application Modernization</t>
  </si>
  <si>
    <t>00756Y</t>
  </si>
  <si>
    <t>Microsoft Enterprise Agreement 2022-2025</t>
  </si>
  <si>
    <t>00756Z</t>
  </si>
  <si>
    <t>RAMP - Digital Integration</t>
  </si>
  <si>
    <t>00786A</t>
  </si>
  <si>
    <t>RAMP - Application Factory</t>
  </si>
  <si>
    <t>00786B</t>
  </si>
  <si>
    <t>Digital Process Automation</t>
  </si>
  <si>
    <t>00786C</t>
  </si>
  <si>
    <t>RAMP - Decision Analytics and Automation</t>
  </si>
  <si>
    <t>00786D</t>
  </si>
  <si>
    <t>Enterprise Source to Pay (ES2P) Analytics Solution</t>
  </si>
  <si>
    <t>00786E</t>
  </si>
  <si>
    <t>Diverse Business Enterprise (DBE) Spend Reporting Enhancements</t>
  </si>
  <si>
    <t>00786G</t>
  </si>
  <si>
    <t>Enterprise Source to Pay (ES2P) Value Stream</t>
  </si>
  <si>
    <t>00786H</t>
  </si>
  <si>
    <t>RAMP - Records and Document Management System (RDMS): ProCore – RDMS Integration</t>
  </si>
  <si>
    <t>00786I</t>
  </si>
  <si>
    <t>SAP S4/HANA - Business Optimization</t>
  </si>
  <si>
    <t>00786K</t>
  </si>
  <si>
    <t>HR Employee Lifecycle</t>
  </si>
  <si>
    <t>00786L</t>
  </si>
  <si>
    <t>CQMX Replacement</t>
  </si>
  <si>
    <t>00786M</t>
  </si>
  <si>
    <t>HR Workforce Planning Tool</t>
  </si>
  <si>
    <t>2200 Total</t>
  </si>
  <si>
    <t>Grand Total</t>
  </si>
  <si>
    <t>TY2019 GRC Cycle</t>
  </si>
  <si>
    <t>TY2024 GRC Cycle</t>
  </si>
  <si>
    <t>2019</t>
  </si>
  <si>
    <t>2020</t>
  </si>
  <si>
    <t>2021</t>
  </si>
  <si>
    <t>2022</t>
  </si>
  <si>
    <t>2023</t>
  </si>
  <si>
    <t>Actual Recorded CPUC Spend</t>
  </si>
  <si>
    <t>Current TM1 CPUC Forecast</t>
  </si>
  <si>
    <t>ISD/ECD as of Feb 2025</t>
  </si>
  <si>
    <t>Varies - Blanket</t>
  </si>
  <si>
    <t>Varies - Placeholder</t>
  </si>
  <si>
    <t>Estimated Land Cost (All Subs combined)</t>
  </si>
  <si>
    <t>50% CPUC portion of eligible land</t>
  </si>
  <si>
    <t>Sub Land Cost Breakdown</t>
  </si>
  <si>
    <t>Border</t>
  </si>
  <si>
    <t>Downtown</t>
  </si>
  <si>
    <t>PB/Rose Canyon</t>
  </si>
  <si>
    <t>Oceanside</t>
  </si>
  <si>
    <t>Total Eligible Land</t>
  </si>
  <si>
    <t>Cube</t>
  </si>
  <si>
    <t>Project Type</t>
  </si>
  <si>
    <t>Elec_Distr:In_Service_Date</t>
  </si>
  <si>
    <t>Blanket</t>
  </si>
  <si>
    <t>0</t>
  </si>
  <si>
    <t>00209 - Field Shunt Capacitors</t>
  </si>
  <si>
    <t>3</t>
  </si>
  <si>
    <t>5</t>
  </si>
  <si>
    <t>6</t>
  </si>
  <si>
    <t>97248 - Distribution System Capacity Improvement</t>
  </si>
  <si>
    <t>4</t>
  </si>
  <si>
    <t>Elec_Distr_2:In_Service_Date</t>
  </si>
  <si>
    <t>7</t>
  </si>
  <si>
    <t>1</t>
  </si>
  <si>
    <t>($ Thousands)</t>
  </si>
  <si>
    <t>Included in SB410?</t>
  </si>
  <si>
    <t>ED</t>
  </si>
  <si>
    <t>00202 - Electric Meters &amp; Regulators</t>
  </si>
  <si>
    <t>All Cost Elements</t>
  </si>
  <si>
    <t>Q3 2024 Corporate Outlook</t>
  </si>
  <si>
    <t>Jun 2024 Outlook</t>
  </si>
  <si>
    <t>May 2024 Outlook</t>
  </si>
  <si>
    <t>All Cost Elements wo AFUDC &amp; Contingency</t>
  </si>
  <si>
    <t>00203 - Distribution Substation Responsive Asset Replacement</t>
  </si>
  <si>
    <t>YES</t>
  </si>
  <si>
    <t>00206 - Electric Distribution Tools &amp; Equipment</t>
  </si>
  <si>
    <t>MATERIALS/TRANSFORMERS</t>
  </si>
  <si>
    <t>00238 - Planned Cable Replacements</t>
  </si>
  <si>
    <t>00290 - DOE Switch Replacement</t>
  </si>
  <si>
    <t>01295 - LOAD RESEARCH/DLP EL</t>
  </si>
  <si>
    <t>06247 - Replacement of Live Front Equipment</t>
  </si>
  <si>
    <t>06254 - Emergency Equipment Purchase</t>
  </si>
  <si>
    <t>08253 - Substation Capacitor Program</t>
  </si>
  <si>
    <t>10265 - AVIAN PROTECTION PRO</t>
  </si>
  <si>
    <t>11249 - SCADA Capacitors</t>
  </si>
  <si>
    <t>13244 - Streamview</t>
  </si>
  <si>
    <t>13264 - Distributed Generation</t>
  </si>
  <si>
    <t>14249 - SF6 Switch Replacement</t>
  </si>
  <si>
    <t>15243 - Substation SCADA Expansion - Distribution</t>
  </si>
  <si>
    <t>15258 - Mid-Coast Trolley - Electric</t>
  </si>
  <si>
    <t>16276 - SCADA HEAD-END REPLA</t>
  </si>
  <si>
    <t>16277 - RTU Modernization</t>
  </si>
  <si>
    <t>17243 - Substation Modification To Support FLISR</t>
  </si>
  <si>
    <t>17246 - Borrego Microgrid 3.0</t>
  </si>
  <si>
    <t>17255 - Tee Modernization</t>
  </si>
  <si>
    <t>17259 - ENERGIZED TEST YARD</t>
  </si>
  <si>
    <t>17261 - HIGH RISK SWITCH REP</t>
  </si>
  <si>
    <t>17262 - STREET LIGHT MODERNI</t>
  </si>
  <si>
    <t>17264 - North Harbor</t>
  </si>
  <si>
    <t>17269 - 4kV Modernization</t>
  </si>
  <si>
    <t>19241 - Proactive Dead Front Terminator Deployment</t>
  </si>
  <si>
    <t>19252 - Urban Substation Rebuild</t>
  </si>
  <si>
    <t>20241 - Overhead Public Safety</t>
  </si>
  <si>
    <t>20242 - Torrey Pines 12kV Breaker Replacements</t>
  </si>
  <si>
    <t>20244 - Granite 12kV Breaker and Switchgear Replacements</t>
  </si>
  <si>
    <t>20245 - El Cajon 12kV Breaker Replacements</t>
  </si>
  <si>
    <t>20251 - Kettner Substation 69/12kV Rebuild Project</t>
  </si>
  <si>
    <t>20261 - Ash 12 kV Breakers and Transformer Replacements</t>
  </si>
  <si>
    <t>20262 - Batiquitos 12kV Replacements</t>
  </si>
  <si>
    <t>20263 - Bernardo 12kV Breaker Replacements</t>
  </si>
  <si>
    <t>20264 - Chicarita 12kV Replacements</t>
  </si>
  <si>
    <t>20266 - Laguna Niguel 12kV Replacements</t>
  </si>
  <si>
    <t>20267 - Miramar 12kV Replacements</t>
  </si>
  <si>
    <t>20268 - Mission 12kV Replacements</t>
  </si>
  <si>
    <t>20273 - Rincon 12 kv Bus Tie and Transformer replacement</t>
  </si>
  <si>
    <t>20274 - Coronado 69/12kV Transformer Replacement</t>
  </si>
  <si>
    <t>20275 - La Jolla 69/12kV Transformer Replacement</t>
  </si>
  <si>
    <t>20278 - Advanced Energy Storage II</t>
  </si>
  <si>
    <t>20281 - Sustainable Communities System Removals</t>
  </si>
  <si>
    <t>20283 - CBM - 4.2 Firmware Upgrade for Transformers</t>
  </si>
  <si>
    <t>21247 - C50, PTL: Reco and Capacitor</t>
  </si>
  <si>
    <t>21251 - C1162, BD: NEW C1162</t>
  </si>
  <si>
    <t>21257 - C139, VN: XFER TO KE</t>
  </si>
  <si>
    <t>21261 - Mobile Battery Energy Storage Program (21261)</t>
  </si>
  <si>
    <t>21266 - Integrated Test Facility Expansion (21266)</t>
  </si>
  <si>
    <t>21268 - Hydrogen Build Ready Infrastructure (21268)</t>
  </si>
  <si>
    <t>21269 - Advanced Energy Storage 2.0 (21269)</t>
  </si>
  <si>
    <t>21271 - Non-Lithium-Ion Energy Storage Technology (21271)</t>
  </si>
  <si>
    <t>21272 - Hydrogen Energy Storage System Expansion (21272)</t>
  </si>
  <si>
    <t>22241 - Strategic Pole Replacement Program (SPRP)</t>
  </si>
  <si>
    <t>23244 - San Ysidro BK 32 Replacement</t>
  </si>
  <si>
    <t>23245 - Vista Substation RFS</t>
  </si>
  <si>
    <t>23246 - Backlog Pole Loading Remediation (non-WMP)</t>
  </si>
  <si>
    <t>23250 - Borrego Springs Microgrid Generator Replacement</t>
  </si>
  <si>
    <t>23257 - Workload Management Application</t>
  </si>
  <si>
    <t>24243 - DPM Digital Layer</t>
  </si>
  <si>
    <t>24244 - C124, OT: Reconductor</t>
  </si>
  <si>
    <t>24246 - BK33, PD: New Bank 33</t>
  </si>
  <si>
    <t>93240 - Distribution Circuit Reliability</t>
  </si>
  <si>
    <t>94241 - Power Quality Program</t>
  </si>
  <si>
    <t>99282 - Distribution Substation Proactive Asset Program</t>
  </si>
  <si>
    <t>99299 - CPUC Base ET&amp;D Plug</t>
  </si>
  <si>
    <t>ED2</t>
  </si>
  <si>
    <t>00205 - Electric Street &amp; Highway Relocations</t>
  </si>
  <si>
    <t>00210 - Conversion of Overhead to Underground Rule 20A</t>
  </si>
  <si>
    <t>00211 - Conversion from OH to UG Rule 20B and 20C</t>
  </si>
  <si>
    <t>00213 - City of San Diego Surcharge Program (20SD)</t>
  </si>
  <si>
    <t>00226 - Management of Overhead Distribution Service</t>
  </si>
  <si>
    <t>00227 - Management of Underground Distribution Service</t>
  </si>
  <si>
    <t>00229 - Corrective Maintenance Program</t>
  </si>
  <si>
    <t>00230 - Replacement of Underground Cables</t>
  </si>
  <si>
    <t>00236 - Capital Restoration of Service</t>
  </si>
  <si>
    <t>00289 - Manhole Vault Restoration</t>
  </si>
  <si>
    <t>20257 - Electric - Conversion from OH to UG Rule 20B</t>
  </si>
  <si>
    <t>20287 - Rebuilding of Skills Training Yard</t>
  </si>
  <si>
    <t>21252 - Conversion from OH-UG Rule 20B New Business</t>
  </si>
  <si>
    <t>21253 - Conversion from OH-UG Rule 20C</t>
  </si>
  <si>
    <t>21259 - AB 841 EV Installation - GRC (21259)</t>
  </si>
  <si>
    <t>21274 - La Mesa Bluffs - Solution</t>
  </si>
  <si>
    <t>22246 - Rule 45 Infrastructure - Incremental (22246)</t>
  </si>
  <si>
    <t>23248 - Pole Loading Remediation (non-WMP)</t>
  </si>
  <si>
    <t>87232 - Pole Replacement and Reinforcement</t>
  </si>
  <si>
    <t>6/28/2024 (Actual)</t>
  </si>
  <si>
    <t xml:space="preserve">	4/9/2026</t>
  </si>
  <si>
    <t xml:space="preserve">Estimated Purchase Date </t>
  </si>
  <si>
    <t>SB410 Incremental Cost Forecast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</si>
</sst>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_(* #,##0_);_(* \(#,##0\);_(* &quot;-&quot;??_);_(@_)"/>
    <numFmt numFmtId="166" formatCode="0.0%"/>
  </numFmts>
  <fonts count="39" x14ac:knownFonts="1">
    <font>
      <sz val="11"/>
      <color indexed="8"/>
      <name val="Aptos Narrow"/>
      <family val="2"/>
      <scheme val="minor"/>
    </font>
    <font>
      <sz val="11"/>
      <color theme="1"/>
      <name val="Aptos Narrow"/>
      <family val="2"/>
      <scheme val="minor"/>
    </font>
    <font>
      <sz val="11"/>
      <color indexed="8"/>
      <name val="Aptos Narrow"/>
      <family val="2"/>
      <scheme val="minor"/>
    </font>
    <font>
      <sz val="11"/>
      <color indexed="8"/>
      <name val="Calibri"/>
      <family val="2"/>
    </font>
    <font>
      <b/>
      <sz val="11"/>
      <color indexed="8"/>
      <name val="Calibri"/>
      <family val="2"/>
    </font>
    <font>
      <sz val="11"/>
      <color rgb="FF000000"/>
      <name val="Calibri"/>
      <family val="2"/>
    </font>
    <font>
      <b/>
      <sz val="14"/>
      <color indexed="8"/>
      <name val="Calibri"/>
      <family val="2"/>
    </font>
    <font>
      <sz val="9"/>
      <color indexed="8"/>
      <name val="Calibri"/>
      <family val="2"/>
    </font>
    <font>
      <i/>
      <sz val="11"/>
      <color indexed="8"/>
      <name val="Calibri"/>
      <family val="2"/>
    </font>
    <font>
      <b/>
      <sz val="11"/>
      <color theme="0"/>
      <name val="Calibri"/>
      <family val="2"/>
    </font>
    <font>
      <b/>
      <sz val="11"/>
      <color theme="1"/>
      <name val="Calibri"/>
      <family val="2"/>
    </font>
    <font>
      <sz val="11"/>
      <color rgb="FFFF0000"/>
      <name val="Aptos Narrow"/>
      <family val="2"/>
      <scheme val="minor"/>
    </font>
    <font>
      <i/>
      <sz val="11"/>
      <color indexed="8"/>
      <name val="Aptos Narrow"/>
      <family val="2"/>
      <scheme val="minor"/>
    </font>
    <font>
      <sz val="11"/>
      <color rgb="FFFF0000"/>
      <name val="Calibri"/>
      <family val="2"/>
    </font>
    <font>
      <b/>
      <sz val="11"/>
      <color indexed="8"/>
      <name val="Aptos Narrow"/>
      <family val="2"/>
      <scheme val="minor"/>
    </font>
    <font>
      <b/>
      <i/>
      <sz val="11"/>
      <color indexed="8"/>
      <name val="Calibri"/>
      <family val="2"/>
    </font>
    <font>
      <i/>
      <sz val="11"/>
      <color rgb="FFFF0000"/>
      <name val="Calibri"/>
      <family val="2"/>
    </font>
    <font>
      <sz val="11"/>
      <color theme="0"/>
      <name val="Calibri"/>
      <family val="2"/>
    </font>
    <font>
      <sz val="14"/>
      <color rgb="FF0000FF"/>
      <name val="Calibri"/>
      <family val="2"/>
    </font>
    <font>
      <sz val="11"/>
      <color theme="1"/>
      <name val="Calibri"/>
      <family val="2"/>
    </font>
    <font>
      <i/>
      <sz val="11"/>
      <name val="Calibri"/>
      <family val="2"/>
    </font>
    <font>
      <i/>
      <sz val="11"/>
      <color rgb="FF000000"/>
      <name val="Calibri"/>
      <family val="2"/>
    </font>
    <font>
      <b/>
      <sz val="11"/>
      <name val="Calibri"/>
      <family val="2"/>
    </font>
    <font>
      <i/>
      <sz val="11"/>
      <color theme="1"/>
      <name val="Calibri"/>
      <family val="2"/>
    </font>
    <font>
      <b/>
      <i/>
      <sz val="11"/>
      <color theme="1"/>
      <name val="Calibri"/>
      <family val="2"/>
    </font>
    <font>
      <i/>
      <sz val="11"/>
      <color theme="1"/>
      <name val="Aptos Narrow"/>
      <family val="2"/>
      <scheme val="minor"/>
    </font>
    <font>
      <sz val="11"/>
      <color rgb="FFC00000"/>
      <name val="Aptos Narrow"/>
      <family val="2"/>
      <scheme val="minor"/>
    </font>
    <font>
      <sz val="11"/>
      <name val="Calibri"/>
      <family val="2"/>
    </font>
    <font>
      <sz val="8"/>
      <name val="Arial"/>
      <family val="2"/>
    </font>
    <font>
      <b/>
      <sz val="8"/>
      <name val="Arial"/>
      <family val="2"/>
    </font>
    <font>
      <b/>
      <sz val="11"/>
      <color rgb="FFC00000"/>
      <name val="Aptos Narrow"/>
      <family val="2"/>
      <scheme val="minor"/>
    </font>
    <font>
      <b/>
      <i/>
      <sz val="11"/>
      <color indexed="8"/>
      <name val="Aptos Narrow"/>
      <family val="2"/>
      <scheme val="minor"/>
    </font>
    <font>
      <sz val="10"/>
      <name val="Arial"/>
      <family val="2"/>
    </font>
    <font>
      <sz val="10"/>
      <name val="Arial"/>
      <family val="2"/>
    </font>
    <font>
      <sz val="11"/>
      <name val="Aptos Narrow"/>
      <family val="2"/>
      <scheme val="minor"/>
    </font>
    <font>
      <b/>
      <sz val="11"/>
      <color theme="1"/>
      <name val="Arial"/>
      <family val="2"/>
    </font>
    <font>
      <b/>
      <sz val="9"/>
      <name val="Arial"/>
      <family val="2"/>
    </font>
    <font>
      <sz val="8"/>
      <name val="Arial"/>
    </font>
    <font>
      <sz val="11"/>
      <name val="Arial"/>
    </font>
  </fonts>
  <fills count="10">
    <fill>
      <patternFill patternType="none"/>
    </fill>
    <fill>
      <patternFill patternType="gray125"/>
    </fill>
    <fill>
      <patternFill patternType="solid">
        <fgColor theme="3" tint="0.89999084444715716"/>
        <bgColor indexed="64"/>
      </patternFill>
    </fill>
    <fill>
      <patternFill patternType="solid">
        <fgColor theme="3" tint="9.9978637043366805E-2"/>
        <bgColor indexed="64"/>
      </patternFill>
    </fill>
    <fill>
      <patternFill patternType="solid">
        <fgColor theme="2"/>
        <bgColor indexed="64"/>
      </patternFill>
    </fill>
    <fill>
      <patternFill patternType="solid">
        <fgColor rgb="FFFFC000"/>
        <bgColor indexed="64"/>
      </patternFill>
    </fill>
    <fill>
      <patternFill patternType="solid">
        <fgColor indexed="60"/>
      </patternFill>
    </fill>
    <fill>
      <patternFill patternType="solid">
        <fgColor theme="7" tint="0.79998168889431442"/>
        <bgColor indexed="64"/>
      </patternFill>
    </fill>
    <fill>
      <patternFill patternType="solid">
        <fgColor theme="7" tint="0.79998168889431442"/>
        <bgColor indexed="65"/>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style="medium">
        <color theme="1" tint="0.499984740745262"/>
      </left>
      <right/>
      <top style="medium">
        <color theme="1" tint="0.499984740745262"/>
      </top>
      <bottom style="thin">
        <color indexed="64"/>
      </bottom>
      <diagonal/>
    </border>
    <border>
      <left/>
      <right/>
      <top style="medium">
        <color theme="1" tint="0.499984740745262"/>
      </top>
      <bottom style="thin">
        <color indexed="64"/>
      </bottom>
      <diagonal/>
    </border>
    <border>
      <left/>
      <right style="medium">
        <color theme="1" tint="0.499984740745262"/>
      </right>
      <top style="medium">
        <color theme="1" tint="0.499984740745262"/>
      </top>
      <bottom style="thin">
        <color indexed="64"/>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thin">
        <color indexed="64"/>
      </bottom>
      <diagonal/>
    </border>
    <border>
      <left/>
      <right style="medium">
        <color theme="1" tint="0.499984740745262"/>
      </right>
      <top/>
      <bottom style="thin">
        <color indexed="64"/>
      </bottom>
      <diagonal/>
    </border>
    <border>
      <left/>
      <right/>
      <top style="dotted">
        <color indexed="64"/>
      </top>
      <bottom/>
      <diagonal/>
    </border>
    <border>
      <left style="thin">
        <color theme="1" tint="0.499984740745262"/>
      </left>
      <right/>
      <top/>
      <bottom style="thin">
        <color indexed="64"/>
      </bottom>
      <diagonal/>
    </border>
    <border>
      <left/>
      <right style="thin">
        <color theme="1" tint="0.499984740745262"/>
      </right>
      <top/>
      <bottom style="thin">
        <color indexed="64"/>
      </bottom>
      <diagonal/>
    </border>
    <border>
      <left style="thin">
        <color theme="1" tint="0.499984740745262"/>
      </left>
      <right/>
      <top/>
      <bottom/>
      <diagonal/>
    </border>
    <border>
      <left/>
      <right style="thin">
        <color theme="1" tint="0.499984740745262"/>
      </right>
      <top/>
      <bottom/>
      <diagonal/>
    </border>
    <border>
      <left/>
      <right/>
      <top/>
      <bottom style="thin">
        <color theme="1" tint="0.499984740745262"/>
      </bottom>
      <diagonal/>
    </border>
    <border>
      <left/>
      <right/>
      <top/>
      <bottom style="thin">
        <color theme="1"/>
      </bottom>
      <diagonal/>
    </border>
    <border>
      <left style="thin">
        <color theme="1" tint="0.499984740745262"/>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diagonal/>
    </border>
  </borders>
  <cellStyleXfs count="7">
    <xf numFmtId="0" fontId="0" fillId="0" borderId="0"/>
    <xf numFmtId="43" fontId="2" fillId="0" borderId="0" applyFont="0" applyFill="0" applyBorder="0" applyAlignment="0" applyProtection="0"/>
    <xf numFmtId="9" fontId="2" fillId="0" borderId="0" applyFont="0" applyFill="0" applyBorder="0" applyAlignment="0" applyProtection="0"/>
    <xf numFmtId="0" fontId="28" fillId="6" borderId="0"/>
    <xf numFmtId="0" fontId="32" fillId="0" borderId="0"/>
    <xf numFmtId="9" fontId="33" fillId="0" borderId="0" applyFont="0" applyFill="0" applyBorder="0" applyAlignment="0" applyProtection="0"/>
    <xf numFmtId="9" fontId="33" fillId="0" borderId="0" applyFont="0" applyFill="0" applyBorder="0" applyAlignment="0" applyProtection="0"/>
  </cellStyleXfs>
  <cellXfs count="220">
    <xf numFmtId="0" fontId="0" fillId="0" borderId="0" xfId="0"/>
    <xf numFmtId="164" fontId="0" fillId="0" borderId="0" xfId="0" applyNumberFormat="1"/>
    <xf numFmtId="165" fontId="0" fillId="0" borderId="0" xfId="1" applyNumberFormat="1" applyFont="1"/>
    <xf numFmtId="0" fontId="0" fillId="0" borderId="0" xfId="0" applyAlignment="1">
      <alignment horizontal="center"/>
    </xf>
    <xf numFmtId="0" fontId="3" fillId="0" borderId="0" xfId="0" applyFont="1" applyAlignment="1">
      <alignment vertical="center"/>
    </xf>
    <xf numFmtId="0" fontId="4" fillId="2" borderId="0" xfId="0" applyFont="1" applyFill="1" applyAlignment="1">
      <alignment horizontal="center" vertical="center"/>
    </xf>
    <xf numFmtId="0" fontId="4" fillId="0" borderId="0" xfId="0" applyFont="1" applyAlignment="1">
      <alignment vertical="center"/>
    </xf>
    <xf numFmtId="165" fontId="4" fillId="0" borderId="0" xfId="1" applyNumberFormat="1" applyFont="1" applyFill="1" applyBorder="1" applyAlignment="1" applyProtection="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wrapText="1"/>
    </xf>
    <xf numFmtId="165" fontId="4" fillId="0" borderId="7" xfId="1" applyNumberFormat="1" applyFont="1" applyFill="1" applyBorder="1" applyAlignment="1" applyProtection="1">
      <alignment horizontal="center" vertical="center"/>
    </xf>
    <xf numFmtId="0" fontId="0" fillId="0" borderId="0" xfId="0" applyAlignment="1">
      <alignment vertical="center"/>
    </xf>
    <xf numFmtId="0" fontId="3" fillId="0" borderId="0" xfId="0" applyFont="1" applyAlignment="1">
      <alignment horizontal="left" vertical="center" wrapText="1" indent="1"/>
    </xf>
    <xf numFmtId="0" fontId="0" fillId="0" borderId="0" xfId="0" applyAlignment="1">
      <alignment horizontal="center" vertical="center"/>
    </xf>
    <xf numFmtId="0" fontId="4" fillId="0" borderId="0" xfId="0" applyFont="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vertical="center"/>
    </xf>
    <xf numFmtId="0" fontId="8" fillId="0" borderId="0" xfId="0" applyFont="1" applyAlignment="1">
      <alignment vertical="center"/>
    </xf>
    <xf numFmtId="0" fontId="3"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165" fontId="3" fillId="0" borderId="7" xfId="1" applyNumberFormat="1" applyFont="1" applyFill="1" applyBorder="1" applyAlignment="1" applyProtection="1">
      <alignment vertical="center"/>
    </xf>
    <xf numFmtId="165" fontId="3" fillId="0" borderId="0" xfId="1" applyNumberFormat="1" applyFont="1" applyFill="1" applyBorder="1" applyAlignment="1" applyProtection="1">
      <alignment vertical="center"/>
    </xf>
    <xf numFmtId="165" fontId="4" fillId="0" borderId="8" xfId="1" applyNumberFormat="1" applyFont="1" applyFill="1" applyBorder="1" applyAlignment="1" applyProtection="1">
      <alignment vertical="center"/>
    </xf>
    <xf numFmtId="165" fontId="3" fillId="0" borderId="0" xfId="1" applyNumberFormat="1" applyFont="1" applyBorder="1" applyAlignment="1" applyProtection="1">
      <alignment horizontal="center" vertical="center"/>
    </xf>
    <xf numFmtId="165" fontId="3" fillId="0" borderId="0" xfId="1" applyNumberFormat="1" applyFont="1" applyBorder="1" applyAlignment="1" applyProtection="1">
      <alignment vertical="center"/>
    </xf>
    <xf numFmtId="165" fontId="3" fillId="0" borderId="1" xfId="1" applyNumberFormat="1" applyFont="1" applyBorder="1" applyAlignment="1" applyProtection="1">
      <alignment horizontal="center" vertical="center"/>
    </xf>
    <xf numFmtId="165" fontId="3" fillId="0" borderId="1" xfId="1" applyNumberFormat="1" applyFont="1" applyFill="1" applyBorder="1" applyAlignment="1" applyProtection="1">
      <alignment vertical="center"/>
    </xf>
    <xf numFmtId="165" fontId="3" fillId="0" borderId="9" xfId="1" applyNumberFormat="1" applyFont="1" applyFill="1" applyBorder="1" applyAlignment="1" applyProtection="1">
      <alignment vertical="center"/>
    </xf>
    <xf numFmtId="165" fontId="4" fillId="0" borderId="10" xfId="1" applyNumberFormat="1" applyFont="1" applyFill="1" applyBorder="1" applyAlignment="1" applyProtection="1">
      <alignment vertical="center"/>
    </xf>
    <xf numFmtId="165" fontId="4" fillId="0" borderId="0" xfId="0" applyNumberFormat="1" applyFont="1" applyAlignment="1">
      <alignment horizontal="center" vertical="center"/>
    </xf>
    <xf numFmtId="165" fontId="4" fillId="0" borderId="7" xfId="0" applyNumberFormat="1" applyFont="1" applyBorder="1" applyAlignment="1">
      <alignment horizontal="center" vertical="center"/>
    </xf>
    <xf numFmtId="165" fontId="4" fillId="0" borderId="8" xfId="0" applyNumberFormat="1" applyFont="1" applyBorder="1" applyAlignment="1">
      <alignment horizontal="center" vertical="center"/>
    </xf>
    <xf numFmtId="0" fontId="4" fillId="0" borderId="8" xfId="0" applyFont="1" applyBorder="1" applyAlignment="1">
      <alignment vertical="center"/>
    </xf>
    <xf numFmtId="165" fontId="3" fillId="0" borderId="7" xfId="1" applyNumberFormat="1" applyFont="1" applyFill="1" applyBorder="1" applyAlignment="1" applyProtection="1">
      <alignment horizontal="center" vertical="center"/>
    </xf>
    <xf numFmtId="165" fontId="3" fillId="0" borderId="0" xfId="1" applyNumberFormat="1" applyFont="1" applyFill="1" applyBorder="1" applyAlignment="1" applyProtection="1">
      <alignment horizontal="center" vertical="center"/>
    </xf>
    <xf numFmtId="165" fontId="4" fillId="0" borderId="0" xfId="1" applyNumberFormat="1" applyFont="1" applyBorder="1" applyAlignment="1" applyProtection="1">
      <alignment horizontal="center" vertical="center"/>
    </xf>
    <xf numFmtId="0" fontId="4" fillId="0" borderId="1" xfId="0" applyFont="1" applyBorder="1" applyAlignment="1">
      <alignment horizontal="left" vertical="center" indent="1"/>
    </xf>
    <xf numFmtId="0" fontId="3" fillId="0" borderId="0" xfId="0" applyFont="1" applyAlignment="1">
      <alignment horizontal="left" vertical="center" indent="1"/>
    </xf>
    <xf numFmtId="0" fontId="12" fillId="0" borderId="0" xfId="0" applyFont="1"/>
    <xf numFmtId="0" fontId="0" fillId="0" borderId="1" xfId="0" applyBorder="1"/>
    <xf numFmtId="0" fontId="15" fillId="0" borderId="0" xfId="0" applyFont="1" applyAlignment="1">
      <alignment vertical="center"/>
    </xf>
    <xf numFmtId="9" fontId="8" fillId="0" borderId="0" xfId="2" applyFont="1" applyAlignment="1">
      <alignment vertical="center"/>
    </xf>
    <xf numFmtId="0" fontId="0" fillId="0" borderId="0" xfId="0" applyAlignment="1">
      <alignment horizontal="left" indent="1"/>
    </xf>
    <xf numFmtId="0" fontId="8" fillId="0" borderId="1"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165" fontId="3" fillId="0" borderId="15" xfId="1" applyNumberFormat="1" applyFont="1" applyBorder="1" applyAlignment="1" applyProtection="1">
      <alignment vertical="center"/>
    </xf>
    <xf numFmtId="165" fontId="3" fillId="0" borderId="15" xfId="1" applyNumberFormat="1" applyFont="1" applyFill="1" applyBorder="1" applyAlignment="1" applyProtection="1">
      <alignment vertical="center"/>
    </xf>
    <xf numFmtId="165" fontId="3" fillId="0" borderId="13" xfId="1" applyNumberFormat="1" applyFont="1" applyFill="1" applyBorder="1" applyAlignment="1" applyProtection="1">
      <alignment vertical="center"/>
    </xf>
    <xf numFmtId="165" fontId="4" fillId="0" borderId="15" xfId="0" applyNumberFormat="1" applyFont="1" applyBorder="1" applyAlignment="1">
      <alignment horizontal="center" vertical="center"/>
    </xf>
    <xf numFmtId="165" fontId="3" fillId="0" borderId="15" xfId="1" applyNumberFormat="1" applyFont="1" applyBorder="1" applyAlignment="1" applyProtection="1">
      <alignment horizontal="center" vertical="center"/>
    </xf>
    <xf numFmtId="165" fontId="3" fillId="0" borderId="13" xfId="1" applyNumberFormat="1" applyFont="1" applyBorder="1" applyAlignment="1" applyProtection="1">
      <alignment horizontal="center" vertical="center"/>
    </xf>
    <xf numFmtId="165" fontId="4" fillId="0" borderId="15" xfId="1" applyNumberFormat="1" applyFont="1" applyBorder="1" applyAlignment="1" applyProtection="1">
      <alignment horizontal="center"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13" fillId="0" borderId="0" xfId="0" applyFont="1" applyAlignment="1">
      <alignment vertical="center"/>
    </xf>
    <xf numFmtId="0" fontId="16" fillId="0" borderId="0" xfId="0" applyFont="1" applyAlignment="1">
      <alignment vertical="center"/>
    </xf>
    <xf numFmtId="0" fontId="4" fillId="5" borderId="0" xfId="0" applyFont="1" applyFill="1" applyAlignment="1">
      <alignment vertical="center"/>
    </xf>
    <xf numFmtId="165" fontId="4" fillId="5" borderId="0" xfId="1" applyNumberFormat="1" applyFont="1" applyFill="1" applyAlignment="1" applyProtection="1">
      <alignment horizontal="center" vertical="center"/>
    </xf>
    <xf numFmtId="0" fontId="15" fillId="5" borderId="0" xfId="0" applyFont="1" applyFill="1" applyAlignment="1">
      <alignment vertical="center"/>
    </xf>
    <xf numFmtId="0" fontId="13" fillId="0" borderId="0" xfId="0" applyFont="1" applyAlignment="1">
      <alignment horizontal="center" vertical="center"/>
    </xf>
    <xf numFmtId="0" fontId="19" fillId="0" borderId="1"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1" fillId="0" borderId="0" xfId="0" applyFont="1"/>
    <xf numFmtId="165" fontId="12" fillId="0" borderId="0" xfId="1" applyNumberFormat="1" applyFont="1"/>
    <xf numFmtId="0" fontId="0" fillId="0" borderId="0" xfId="0" applyAlignment="1">
      <alignment horizontal="left" vertical="center"/>
    </xf>
    <xf numFmtId="0" fontId="12" fillId="0" borderId="0" xfId="0" applyFont="1" applyAlignment="1">
      <alignment horizontal="left"/>
    </xf>
    <xf numFmtId="9" fontId="8" fillId="0" borderId="0" xfId="2" applyFont="1" applyBorder="1" applyAlignment="1">
      <alignment vertical="center"/>
    </xf>
    <xf numFmtId="0" fontId="0" fillId="0" borderId="15" xfId="0" applyBorder="1"/>
    <xf numFmtId="0" fontId="11" fillId="0" borderId="14" xfId="0" applyFont="1" applyBorder="1"/>
    <xf numFmtId="0" fontId="11" fillId="0" borderId="15" xfId="0" applyFont="1" applyBorder="1"/>
    <xf numFmtId="0" fontId="0" fillId="0" borderId="7" xfId="0" applyBorder="1"/>
    <xf numFmtId="0" fontId="0" fillId="0" borderId="8" xfId="0" applyBorder="1"/>
    <xf numFmtId="0" fontId="8" fillId="4" borderId="0" xfId="0" applyFont="1" applyFill="1" applyAlignment="1">
      <alignment vertical="center"/>
    </xf>
    <xf numFmtId="9" fontId="20" fillId="4" borderId="0" xfId="2" applyFont="1" applyFill="1" applyBorder="1" applyAlignment="1">
      <alignment horizontal="center" vertical="center"/>
    </xf>
    <xf numFmtId="9" fontId="20" fillId="4" borderId="1" xfId="2" applyFont="1" applyFill="1" applyBorder="1" applyAlignment="1">
      <alignment horizontal="center" vertical="center"/>
    </xf>
    <xf numFmtId="0" fontId="8" fillId="4" borderId="1" xfId="0" applyFont="1" applyFill="1" applyBorder="1" applyAlignment="1">
      <alignment vertical="center"/>
    </xf>
    <xf numFmtId="165" fontId="15" fillId="4" borderId="0" xfId="0" applyNumberFormat="1" applyFont="1" applyFill="1" applyAlignment="1">
      <alignment horizontal="center" vertical="center"/>
    </xf>
    <xf numFmtId="0" fontId="15" fillId="4" borderId="0" xfId="0" applyFont="1" applyFill="1" applyAlignment="1">
      <alignment vertical="center"/>
    </xf>
    <xf numFmtId="0" fontId="12" fillId="4" borderId="0" xfId="0" applyFont="1" applyFill="1"/>
    <xf numFmtId="0" fontId="8" fillId="4" borderId="0" xfId="0" applyFont="1" applyFill="1" applyAlignment="1">
      <alignment horizontal="center" vertical="center"/>
    </xf>
    <xf numFmtId="166" fontId="23" fillId="4" borderId="0" xfId="2" applyNumberFormat="1" applyFont="1" applyFill="1" applyAlignment="1">
      <alignment horizontal="center" vertical="center"/>
    </xf>
    <xf numFmtId="166" fontId="23" fillId="4" borderId="1" xfId="2" applyNumberFormat="1" applyFont="1" applyFill="1" applyBorder="1" applyAlignment="1">
      <alignment horizontal="center" vertical="center"/>
    </xf>
    <xf numFmtId="0" fontId="23" fillId="4" borderId="0" xfId="0" applyFont="1" applyFill="1" applyAlignment="1">
      <alignment vertical="center"/>
    </xf>
    <xf numFmtId="166" fontId="23" fillId="4" borderId="0" xfId="2" applyNumberFormat="1" applyFont="1" applyFill="1" applyAlignment="1">
      <alignment vertical="center"/>
    </xf>
    <xf numFmtId="0" fontId="25" fillId="4" borderId="0" xfId="0" applyFont="1" applyFill="1"/>
    <xf numFmtId="0" fontId="11" fillId="0" borderId="0" xfId="0" applyFont="1" applyAlignment="1">
      <alignmen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165" fontId="0" fillId="0" borderId="0" xfId="0" applyNumberFormat="1"/>
    <xf numFmtId="0" fontId="0" fillId="0" borderId="0" xfId="0" applyAlignment="1">
      <alignment horizontal="center" vertical="center" wrapText="1"/>
    </xf>
    <xf numFmtId="165" fontId="12" fillId="2" borderId="0" xfId="1" applyNumberFormat="1" applyFont="1" applyFill="1" applyBorder="1"/>
    <xf numFmtId="165" fontId="12" fillId="0" borderId="0" xfId="1" applyNumberFormat="1" applyFont="1" applyFill="1"/>
    <xf numFmtId="165" fontId="0" fillId="2" borderId="0" xfId="1" applyNumberFormat="1" applyFont="1" applyFill="1"/>
    <xf numFmtId="165" fontId="12" fillId="2" borderId="0" xfId="1" applyNumberFormat="1" applyFont="1" applyFill="1"/>
    <xf numFmtId="0" fontId="0" fillId="2" borderId="0" xfId="0" applyFill="1"/>
    <xf numFmtId="165" fontId="27" fillId="0" borderId="14" xfId="1" applyNumberFormat="1" applyFont="1" applyFill="1" applyBorder="1" applyAlignment="1" applyProtection="1">
      <alignment vertical="center"/>
    </xf>
    <xf numFmtId="165" fontId="27" fillId="0" borderId="0" xfId="1" applyNumberFormat="1" applyFont="1" applyBorder="1" applyAlignment="1" applyProtection="1">
      <alignment vertical="center"/>
    </xf>
    <xf numFmtId="165" fontId="27" fillId="0" borderId="15" xfId="1" applyNumberFormat="1" applyFont="1" applyBorder="1" applyAlignment="1" applyProtection="1">
      <alignment vertical="center"/>
    </xf>
    <xf numFmtId="0" fontId="28" fillId="0" borderId="0" xfId="3" applyFill="1"/>
    <xf numFmtId="0" fontId="28" fillId="0" borderId="0" xfId="3" applyFill="1" applyAlignment="1">
      <alignment wrapText="1"/>
    </xf>
    <xf numFmtId="0" fontId="29" fillId="0" borderId="0" xfId="3" applyFont="1" applyFill="1" applyAlignment="1">
      <alignment wrapText="1"/>
    </xf>
    <xf numFmtId="0" fontId="26" fillId="4" borderId="0" xfId="0" applyFont="1" applyFill="1"/>
    <xf numFmtId="165" fontId="27" fillId="0" borderId="0" xfId="1" applyNumberFormat="1" applyFont="1" applyFill="1" applyBorder="1" applyAlignment="1" applyProtection="1">
      <alignment vertical="center"/>
    </xf>
    <xf numFmtId="165" fontId="27" fillId="0" borderId="15" xfId="1" applyNumberFormat="1" applyFont="1" applyFill="1" applyBorder="1" applyAlignment="1" applyProtection="1">
      <alignment vertical="center"/>
    </xf>
    <xf numFmtId="165" fontId="27" fillId="0" borderId="12" xfId="1" applyNumberFormat="1" applyFont="1" applyFill="1" applyBorder="1" applyAlignment="1" applyProtection="1">
      <alignment vertical="center"/>
    </xf>
    <xf numFmtId="165" fontId="27" fillId="0" borderId="1" xfId="1" applyNumberFormat="1" applyFont="1" applyFill="1" applyBorder="1" applyAlignment="1" applyProtection="1">
      <alignment vertical="center"/>
    </xf>
    <xf numFmtId="165" fontId="27" fillId="0" borderId="13" xfId="1" applyNumberFormat="1" applyFont="1" applyFill="1" applyBorder="1" applyAlignment="1" applyProtection="1">
      <alignment vertical="center"/>
    </xf>
    <xf numFmtId="165" fontId="22" fillId="0" borderId="14" xfId="0" applyNumberFormat="1" applyFont="1" applyBorder="1" applyAlignment="1">
      <alignment horizontal="center" vertical="center"/>
    </xf>
    <xf numFmtId="165" fontId="22" fillId="0" borderId="0" xfId="0" applyNumberFormat="1" applyFont="1" applyAlignment="1">
      <alignment horizontal="center" vertical="center"/>
    </xf>
    <xf numFmtId="165" fontId="22" fillId="0" borderId="15" xfId="0" applyNumberFormat="1" applyFont="1" applyBorder="1" applyAlignment="1">
      <alignment horizontal="center" vertical="center"/>
    </xf>
    <xf numFmtId="165" fontId="27" fillId="0" borderId="14" xfId="1" applyNumberFormat="1" applyFont="1" applyFill="1" applyBorder="1" applyAlignment="1" applyProtection="1">
      <alignment horizontal="center" vertical="center"/>
    </xf>
    <xf numFmtId="165" fontId="27" fillId="0" borderId="0" xfId="1" applyNumberFormat="1" applyFont="1" applyFill="1" applyBorder="1" applyAlignment="1" applyProtection="1">
      <alignment horizontal="center" vertical="center"/>
    </xf>
    <xf numFmtId="165" fontId="27" fillId="0" borderId="15" xfId="1" applyNumberFormat="1" applyFont="1" applyFill="1" applyBorder="1" applyAlignment="1" applyProtection="1">
      <alignment horizontal="center" vertical="center"/>
    </xf>
    <xf numFmtId="165" fontId="27" fillId="0" borderId="12" xfId="1" applyNumberFormat="1" applyFont="1" applyFill="1" applyBorder="1" applyAlignment="1" applyProtection="1">
      <alignment horizontal="center" vertical="center"/>
    </xf>
    <xf numFmtId="165" fontId="27" fillId="0" borderId="1" xfId="1" applyNumberFormat="1" applyFont="1" applyFill="1" applyBorder="1" applyAlignment="1" applyProtection="1">
      <alignment horizontal="center" vertical="center"/>
    </xf>
    <xf numFmtId="165" fontId="27" fillId="0" borderId="13" xfId="1" applyNumberFormat="1" applyFont="1" applyFill="1" applyBorder="1" applyAlignment="1" applyProtection="1">
      <alignment horizontal="center" vertical="center"/>
    </xf>
    <xf numFmtId="165" fontId="3" fillId="0" borderId="2" xfId="1" applyNumberFormat="1" applyFont="1" applyFill="1" applyBorder="1" applyAlignment="1" applyProtection="1">
      <alignment vertical="center"/>
      <protection locked="0"/>
    </xf>
    <xf numFmtId="165" fontId="7" fillId="0" borderId="2" xfId="1" applyNumberFormat="1" applyFont="1" applyFill="1" applyBorder="1" applyAlignment="1" applyProtection="1">
      <alignment horizontal="center" vertical="center"/>
    </xf>
    <xf numFmtId="0" fontId="30" fillId="4" borderId="0" xfId="0" applyFont="1" applyFill="1" applyAlignment="1">
      <alignment wrapText="1"/>
    </xf>
    <xf numFmtId="0" fontId="28" fillId="6" borderId="0" xfId="0" applyFont="1" applyFill="1"/>
    <xf numFmtId="165" fontId="28" fillId="6" borderId="0" xfId="0" applyNumberFormat="1" applyFont="1" applyFill="1"/>
    <xf numFmtId="0" fontId="28" fillId="8" borderId="0" xfId="0" applyFont="1" applyFill="1"/>
    <xf numFmtId="0" fontId="28" fillId="8" borderId="0" xfId="0" applyFont="1" applyFill="1" applyAlignment="1">
      <alignment wrapText="1"/>
    </xf>
    <xf numFmtId="0" fontId="0" fillId="7" borderId="0" xfId="0" applyFill="1"/>
    <xf numFmtId="165" fontId="22" fillId="0" borderId="14" xfId="1" applyNumberFormat="1" applyFont="1" applyFill="1" applyBorder="1" applyAlignment="1" applyProtection="1">
      <alignment horizontal="center" vertical="center"/>
    </xf>
    <xf numFmtId="165" fontId="22" fillId="0" borderId="0" xfId="1" applyNumberFormat="1" applyFont="1" applyFill="1" applyBorder="1" applyAlignment="1" applyProtection="1">
      <alignment horizontal="center" vertical="center"/>
    </xf>
    <xf numFmtId="165" fontId="22" fillId="0" borderId="15" xfId="1" applyNumberFormat="1" applyFont="1" applyFill="1" applyBorder="1" applyAlignment="1" applyProtection="1">
      <alignment horizontal="center" vertical="center"/>
    </xf>
    <xf numFmtId="165" fontId="14" fillId="0" borderId="0" xfId="0" applyNumberFormat="1" applyFont="1"/>
    <xf numFmtId="165" fontId="22" fillId="5" borderId="0" xfId="1" applyNumberFormat="1" applyFont="1" applyFill="1" applyAlignment="1" applyProtection="1">
      <alignment horizontal="center" vertical="center"/>
    </xf>
    <xf numFmtId="165" fontId="22" fillId="5" borderId="21" xfId="1" applyNumberFormat="1" applyFont="1" applyFill="1" applyBorder="1" applyAlignment="1" applyProtection="1">
      <alignment horizontal="center" vertical="center"/>
    </xf>
    <xf numFmtId="165" fontId="22" fillId="5" borderId="16" xfId="1" applyNumberFormat="1" applyFont="1" applyFill="1" applyBorder="1" applyAlignment="1" applyProtection="1">
      <alignment horizontal="center" vertical="center"/>
    </xf>
    <xf numFmtId="165" fontId="22" fillId="5" borderId="22" xfId="1" applyNumberFormat="1" applyFont="1" applyFill="1" applyBorder="1" applyAlignment="1" applyProtection="1">
      <alignment horizontal="center" vertical="center"/>
    </xf>
    <xf numFmtId="0" fontId="4" fillId="2" borderId="0" xfId="0" applyFont="1" applyFill="1" applyAlignment="1">
      <alignment horizontal="center" vertical="center" wrapText="1"/>
    </xf>
    <xf numFmtId="0" fontId="31" fillId="0" borderId="0" xfId="0" applyFont="1"/>
    <xf numFmtId="165" fontId="3" fillId="4" borderId="14" xfId="1" applyNumberFormat="1" applyFont="1" applyFill="1" applyBorder="1" applyAlignment="1" applyProtection="1">
      <alignment vertical="center"/>
    </xf>
    <xf numFmtId="165" fontId="3" fillId="4" borderId="12" xfId="1" applyNumberFormat="1" applyFont="1" applyFill="1" applyBorder="1" applyAlignment="1" applyProtection="1">
      <alignment vertical="center"/>
    </xf>
    <xf numFmtId="165" fontId="4" fillId="4" borderId="14" xfId="0" applyNumberFormat="1" applyFont="1" applyFill="1" applyBorder="1" applyAlignment="1">
      <alignment horizontal="center" vertical="center"/>
    </xf>
    <xf numFmtId="165" fontId="3" fillId="4" borderId="14" xfId="1" applyNumberFormat="1" applyFont="1" applyFill="1" applyBorder="1" applyAlignment="1" applyProtection="1">
      <alignment horizontal="center" vertical="center"/>
    </xf>
    <xf numFmtId="165" fontId="3" fillId="4" borderId="12" xfId="1" applyNumberFormat="1" applyFont="1" applyFill="1" applyBorder="1" applyAlignment="1" applyProtection="1">
      <alignment horizontal="center" vertical="center"/>
    </xf>
    <xf numFmtId="165" fontId="4" fillId="4" borderId="14" xfId="1" applyNumberFormat="1" applyFont="1" applyFill="1" applyBorder="1" applyAlignment="1" applyProtection="1">
      <alignment horizontal="center" vertical="center"/>
    </xf>
    <xf numFmtId="0" fontId="4" fillId="0" borderId="0" xfId="0" applyFont="1" applyAlignment="1">
      <alignment horizontal="right" vertical="center"/>
    </xf>
    <xf numFmtId="165" fontId="19" fillId="0" borderId="2" xfId="1" applyNumberFormat="1" applyFont="1" applyFill="1" applyBorder="1" applyAlignment="1" applyProtection="1">
      <alignment vertical="center"/>
      <protection locked="0"/>
    </xf>
    <xf numFmtId="0" fontId="5" fillId="0" borderId="0" xfId="0" applyFont="1" applyAlignment="1">
      <alignment horizontal="center"/>
    </xf>
    <xf numFmtId="14" fontId="5" fillId="0" borderId="0" xfId="0" applyNumberFormat="1" applyFont="1" applyAlignment="1">
      <alignment horizontal="center"/>
    </xf>
    <xf numFmtId="0" fontId="3" fillId="0" borderId="3" xfId="0" applyFont="1" applyBorder="1" applyAlignment="1" applyProtection="1">
      <alignment horizontal="left" vertical="center" wrapText="1" indent="1"/>
      <protection locked="0"/>
    </xf>
    <xf numFmtId="0" fontId="3" fillId="0" borderId="1" xfId="0" applyFont="1" applyBorder="1" applyAlignment="1" applyProtection="1">
      <alignment horizontal="left" vertical="center" wrapText="1" indent="1"/>
      <protection locked="0"/>
    </xf>
    <xf numFmtId="0" fontId="3" fillId="0" borderId="17" xfId="0" applyFont="1" applyBorder="1" applyAlignment="1" applyProtection="1">
      <alignment horizontal="left" vertical="center" wrapText="1" indent="1"/>
      <protection locked="0"/>
    </xf>
    <xf numFmtId="165" fontId="19" fillId="0" borderId="0" xfId="1" applyNumberFormat="1" applyFont="1" applyFill="1" applyBorder="1" applyAlignment="1" applyProtection="1">
      <alignment vertical="center"/>
    </xf>
    <xf numFmtId="165" fontId="19" fillId="0" borderId="15" xfId="1" applyNumberFormat="1" applyFont="1" applyFill="1" applyBorder="1" applyAlignment="1" applyProtection="1">
      <alignment vertical="center"/>
    </xf>
    <xf numFmtId="165" fontId="12" fillId="0" borderId="0" xfId="1" applyNumberFormat="1" applyFont="1" applyFill="1" applyBorder="1"/>
    <xf numFmtId="0" fontId="12" fillId="0" borderId="1" xfId="0" applyFont="1" applyBorder="1"/>
    <xf numFmtId="165" fontId="12" fillId="2" borderId="1" xfId="1" applyNumberFormat="1" applyFont="1" applyFill="1" applyBorder="1"/>
    <xf numFmtId="165" fontId="12" fillId="0" borderId="1" xfId="1" applyNumberFormat="1" applyFont="1" applyFill="1" applyBorder="1"/>
    <xf numFmtId="0" fontId="19" fillId="0" borderId="3" xfId="0" applyFont="1" applyBorder="1" applyAlignment="1" applyProtection="1">
      <alignment horizontal="left" vertical="center" wrapText="1" indent="1"/>
      <protection locked="0"/>
    </xf>
    <xf numFmtId="165" fontId="10" fillId="0" borderId="2" xfId="1" applyNumberFormat="1" applyFont="1" applyFill="1" applyBorder="1" applyAlignment="1" applyProtection="1">
      <alignment horizontal="center" vertical="center"/>
      <protection locked="0"/>
    </xf>
    <xf numFmtId="165" fontId="10" fillId="0" borderId="0" xfId="1" applyNumberFormat="1" applyFont="1" applyFill="1" applyBorder="1" applyAlignment="1" applyProtection="1">
      <alignment horizontal="center" vertical="center"/>
    </xf>
    <xf numFmtId="165" fontId="10" fillId="0" borderId="15" xfId="1" applyNumberFormat="1" applyFont="1" applyFill="1" applyBorder="1" applyAlignment="1" applyProtection="1">
      <alignment horizontal="center" vertical="center"/>
    </xf>
    <xf numFmtId="0" fontId="3" fillId="4" borderId="14" xfId="0" applyFont="1" applyFill="1" applyBorder="1" applyAlignment="1">
      <alignment vertical="center"/>
    </xf>
    <xf numFmtId="0" fontId="0" fillId="4" borderId="14" xfId="0" applyFill="1" applyBorder="1"/>
    <xf numFmtId="43" fontId="0" fillId="0" borderId="0" xfId="0" applyNumberFormat="1"/>
    <xf numFmtId="0" fontId="3" fillId="0" borderId="23" xfId="0" applyFont="1" applyBorder="1" applyAlignment="1">
      <alignment vertical="center"/>
    </xf>
    <xf numFmtId="165" fontId="15" fillId="5" borderId="0" xfId="1" applyNumberFormat="1" applyFont="1" applyFill="1" applyAlignment="1" applyProtection="1">
      <alignment horizontal="center" vertical="center"/>
    </xf>
    <xf numFmtId="0" fontId="24" fillId="5" borderId="0" xfId="0" applyFont="1" applyFill="1" applyAlignment="1">
      <alignment vertical="center"/>
    </xf>
    <xf numFmtId="165" fontId="22" fillId="5" borderId="7" xfId="1" applyNumberFormat="1" applyFont="1" applyFill="1" applyBorder="1" applyAlignment="1" applyProtection="1">
      <alignment horizontal="center" vertical="center"/>
    </xf>
    <xf numFmtId="165" fontId="22" fillId="5" borderId="0" xfId="1" applyNumberFormat="1" applyFont="1" applyFill="1" applyBorder="1" applyAlignment="1" applyProtection="1">
      <alignment horizontal="center" vertical="center"/>
    </xf>
    <xf numFmtId="0" fontId="3" fillId="5" borderId="0" xfId="0" applyFont="1" applyFill="1" applyAlignment="1">
      <alignment vertical="center"/>
    </xf>
    <xf numFmtId="165" fontId="10" fillId="5" borderId="8" xfId="1" applyNumberFormat="1" applyFont="1" applyFill="1" applyBorder="1" applyAlignment="1" applyProtection="1">
      <alignment horizontal="center" vertical="center"/>
    </xf>
    <xf numFmtId="9" fontId="0" fillId="0" borderId="0" xfId="2" applyFont="1"/>
    <xf numFmtId="0" fontId="19" fillId="0" borderId="17" xfId="0" applyFont="1" applyBorder="1" applyAlignment="1" applyProtection="1">
      <alignment horizontal="left" vertical="center" wrapText="1" indent="1"/>
      <protection locked="0"/>
    </xf>
    <xf numFmtId="0" fontId="1" fillId="0" borderId="0" xfId="0" applyFont="1"/>
    <xf numFmtId="0" fontId="8" fillId="4" borderId="1" xfId="0" applyFont="1" applyFill="1" applyBorder="1" applyAlignment="1">
      <alignment horizontal="center" vertical="center" wrapText="1"/>
    </xf>
    <xf numFmtId="9" fontId="0" fillId="0" borderId="0" xfId="0" applyNumberFormat="1"/>
    <xf numFmtId="17" fontId="0" fillId="0" borderId="0" xfId="0" applyNumberFormat="1" applyAlignment="1">
      <alignment horizontal="center"/>
    </xf>
    <xf numFmtId="0" fontId="0" fillId="9" borderId="0" xfId="0" applyFill="1"/>
    <xf numFmtId="0" fontId="14" fillId="9" borderId="0" xfId="0" applyFont="1" applyFill="1"/>
    <xf numFmtId="165" fontId="0" fillId="9" borderId="0" xfId="1" applyNumberFormat="1" applyFont="1" applyFill="1"/>
    <xf numFmtId="0" fontId="0" fillId="9" borderId="0" xfId="0" applyFill="1" applyAlignment="1">
      <alignment horizontal="center"/>
    </xf>
    <xf numFmtId="0" fontId="0" fillId="0" borderId="1" xfId="0" applyBorder="1" applyAlignment="1">
      <alignment horizontal="center" wrapText="1"/>
    </xf>
    <xf numFmtId="43" fontId="3" fillId="0" borderId="0" xfId="0" applyNumberFormat="1" applyFont="1" applyAlignment="1">
      <alignment horizontal="center" vertical="center"/>
    </xf>
    <xf numFmtId="9" fontId="34" fillId="0" borderId="0" xfId="3" applyNumberFormat="1" applyFont="1" applyFill="1" applyAlignment="1">
      <alignment horizontal="center" vertical="center"/>
    </xf>
    <xf numFmtId="0" fontId="36" fillId="0" borderId="1" xfId="3" applyFont="1" applyFill="1" applyBorder="1" applyAlignment="1">
      <alignment horizontal="center" vertical="center" wrapText="1"/>
    </xf>
    <xf numFmtId="0" fontId="36" fillId="0" borderId="1" xfId="3" applyFont="1" applyFill="1" applyBorder="1" applyAlignment="1">
      <alignment vertical="center" wrapText="1"/>
    </xf>
    <xf numFmtId="0" fontId="36" fillId="0" borderId="1" xfId="3" applyFont="1" applyFill="1" applyBorder="1" applyAlignment="1">
      <alignment vertical="center"/>
    </xf>
    <xf numFmtId="9" fontId="34" fillId="4" borderId="0" xfId="3" applyNumberFormat="1" applyFont="1" applyFill="1" applyAlignment="1">
      <alignment horizontal="center" vertical="center"/>
    </xf>
    <xf numFmtId="0" fontId="28" fillId="4" borderId="0" xfId="3" applyFill="1"/>
    <xf numFmtId="0" fontId="3" fillId="4" borderId="0" xfId="0" applyFont="1" applyFill="1" applyAlignment="1">
      <alignment vertical="center"/>
    </xf>
    <xf numFmtId="0" fontId="36" fillId="0" borderId="0" xfId="3" applyFont="1" applyFill="1" applyAlignment="1">
      <alignment vertical="center" wrapText="1"/>
    </xf>
    <xf numFmtId="9" fontId="3" fillId="0" borderId="0" xfId="2" applyFont="1" applyFill="1" applyAlignment="1">
      <alignment horizontal="center" vertical="center"/>
    </xf>
    <xf numFmtId="165" fontId="10" fillId="4" borderId="14" xfId="1" applyNumberFormat="1" applyFont="1" applyFill="1" applyBorder="1" applyAlignment="1" applyProtection="1">
      <alignment horizontal="center" vertical="center"/>
    </xf>
    <xf numFmtId="165" fontId="1" fillId="0" borderId="0" xfId="1" applyNumberFormat="1" applyFont="1" applyFill="1"/>
    <xf numFmtId="165" fontId="14" fillId="0" borderId="0" xfId="1" applyNumberFormat="1" applyFont="1" applyBorder="1"/>
    <xf numFmtId="0" fontId="37" fillId="0" borderId="0" xfId="3" applyFont="1" applyFill="1"/>
    <xf numFmtId="165" fontId="0" fillId="2" borderId="0" xfId="0" applyNumberFormat="1" applyFill="1"/>
    <xf numFmtId="0" fontId="38" fillId="8" borderId="0" xfId="0" applyFont="1" applyFill="1" applyAlignment="1">
      <alignment wrapText="1"/>
    </xf>
    <xf numFmtId="0" fontId="38" fillId="7" borderId="0" xfId="0" applyFont="1" applyFill="1"/>
    <xf numFmtId="0" fontId="38" fillId="8" borderId="0" xfId="0" applyFont="1" applyFill="1"/>
    <xf numFmtId="0" fontId="18" fillId="0" borderId="0" xfId="0" applyFont="1" applyAlignment="1">
      <alignment vertical="center"/>
    </xf>
    <xf numFmtId="0" fontId="3" fillId="0" borderId="11" xfId="0" applyFont="1" applyBorder="1" applyAlignment="1" applyProtection="1">
      <alignment horizontal="left" vertical="center" wrapText="1" indent="1"/>
      <protection locked="0"/>
    </xf>
    <xf numFmtId="0" fontId="3" fillId="0" borderId="0" xfId="0" applyFont="1" applyAlignment="1" applyProtection="1">
      <alignment horizontal="left" vertical="center" wrapText="1" indent="1"/>
      <protection locked="0"/>
    </xf>
    <xf numFmtId="0" fontId="3" fillId="0" borderId="1" xfId="0" applyFont="1" applyBorder="1" applyAlignment="1" applyProtection="1">
      <alignment horizontal="left" vertical="center" wrapText="1" indent="1"/>
      <protection locked="0"/>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6" fillId="0" borderId="0" xfId="0" pivotButton="1" applyFont="1" applyAlignment="1">
      <alignment horizontal="left"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21"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wrapText="1"/>
    </xf>
    <xf numFmtId="0" fontId="35" fillId="0" borderId="0" xfId="3" applyFont="1" applyFill="1" applyAlignment="1">
      <alignment horizontal="center"/>
    </xf>
    <xf numFmtId="0" fontId="0" fillId="0" borderId="1" xfId="0" applyBorder="1" applyAlignment="1">
      <alignment horizontal="center" vertical="center"/>
    </xf>
    <xf numFmtId="0" fontId="0" fillId="0" borderId="1" xfId="0" applyBorder="1" applyAlignment="1">
      <alignment horizontal="center"/>
    </xf>
  </cellXfs>
  <cellStyles count="7">
    <cellStyle name="Comma" xfId="1" builtinId="3"/>
    <cellStyle name="Normal" xfId="0" builtinId="0"/>
    <cellStyle name="Normal 2" xfId="3" xr:uid="{7955C93C-D7F4-4EF9-A8B9-3E12E8504D9E}"/>
    <cellStyle name="Normal 3" xfId="4" xr:uid="{8B14286C-D777-42CA-9B65-FF5598DFF780}"/>
    <cellStyle name="Percent" xfId="2" builtinId="5"/>
    <cellStyle name="Percent 2" xfId="5" xr:uid="{59478AC5-E329-4AAF-9D03-B8952561469A}"/>
    <cellStyle name="Percent 2 2" xfId="6" xr:uid="{0A850ABF-8FAD-46E9-967A-A8438BC60703}"/>
  </cellStyles>
  <dxfs count="7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65" formatCode="_(* #,##0_);_(* \(#,##0\);_(* &quot;-&quot;??_);_(@_)"/>
    </dxf>
    <dxf>
      <alignment wrapText="1"/>
    </dxf>
    <dxf>
      <alignment wrapText="1"/>
    </dxf>
    <dxf>
      <alignment wrapText="1"/>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ill>
        <patternFill patternType="none">
          <bgColor auto="1"/>
        </patternFill>
      </fill>
    </dxf>
    <dxf>
      <font>
        <sz val="11"/>
      </font>
    </dxf>
    <dxf>
      <font>
        <sz val="11"/>
      </font>
    </dxf>
    <dxf>
      <font>
        <sz val="11"/>
      </font>
    </dxf>
    <dxf>
      <font>
        <sz val="11"/>
      </font>
    </dxf>
    <dxf>
      <font>
        <sz val="11"/>
      </font>
    </dxf>
    <dxf>
      <font>
        <sz val="11"/>
      </font>
    </dxf>
    <dxf>
      <font>
        <sz val="11"/>
      </font>
    </dxf>
    <dxf>
      <font>
        <sz val="11"/>
      </font>
    </dxf>
    <dxf>
      <font>
        <sz val="11"/>
      </font>
    </dxf>
    <dxf>
      <fill>
        <patternFill>
          <bgColor theme="7" tint="0.79998168889431442"/>
        </patternFill>
      </fill>
    </dxf>
    <dxf>
      <fill>
        <patternFill>
          <bgColor theme="7" tint="0.79998168889431442"/>
        </patternFill>
      </fill>
    </dxf>
    <dxf>
      <fill>
        <patternFill patternType="solid">
          <bgColor theme="3" tint="0.89999084444715716"/>
        </patternFill>
      </fill>
    </dxf>
    <dxf>
      <font>
        <sz val="11"/>
      </font>
    </dxf>
    <dxf>
      <font>
        <name val="Aptos Narrow"/>
        <scheme val="minor"/>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65" formatCode="_(* #,##0_);_(* \(#,##0\);_(* &quot;-&quot;??_);_(@_)"/>
    </dxf>
    <dxf>
      <alignment wrapText="1"/>
    </dxf>
    <dxf>
      <alignment wrapText="1"/>
    </dxf>
    <dxf>
      <alignment wrapText="1"/>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5"/>
          <bgColor indexed="60"/>
        </patternFill>
      </fill>
      <alignment horizontal="general" vertical="bottom" textRotation="0" wrapText="0" indent="0" justifyLastLine="0" shrinkToFit="0" readingOrder="0"/>
      <border diagonalUp="0" diagonalDown="0" outline="0">
        <left/>
        <right/>
        <top/>
        <bottom/>
      </border>
      <protection locked="1" hidden="0"/>
    </dxf>
    <dxf>
      <fill>
        <patternFill patternType="none">
          <bgColor auto="1"/>
        </patternFill>
      </fill>
    </dxf>
  </dxfs>
  <tableStyles count="0" defaultTableStyle="TableStyleMedium2" defaultPivotStyle="PivotStyleLight16"/>
  <colors>
    <mruColors>
      <color rgb="FFFFFFCC"/>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266700</xdr:colOff>
      <xdr:row>3</xdr:row>
      <xdr:rowOff>180975</xdr:rowOff>
    </xdr:from>
    <xdr:to>
      <xdr:col>24</xdr:col>
      <xdr:colOff>76200</xdr:colOff>
      <xdr:row>11</xdr:row>
      <xdr:rowOff>142874</xdr:rowOff>
    </xdr:to>
    <xdr:sp macro="" textlink="">
      <xdr:nvSpPr>
        <xdr:cNvPr id="143" name="Rectangle: Rounded Corners 2">
          <a:extLst>
            <a:ext uri="{FF2B5EF4-FFF2-40B4-BE49-F238E27FC236}">
              <a16:creationId xmlns:a16="http://schemas.microsoft.com/office/drawing/2014/main" id="{04E4ED24-1470-AEE5-FC9C-AA83E561B596}"/>
            </a:ext>
          </a:extLst>
        </xdr:cNvPr>
        <xdr:cNvSpPr/>
      </xdr:nvSpPr>
      <xdr:spPr>
        <a:xfrm>
          <a:off x="21688425" y="2638425"/>
          <a:ext cx="4076700" cy="129539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Notes</a:t>
          </a:r>
          <a:r>
            <a:rPr lang="en-US" sz="1100" b="1" baseline="0"/>
            <a:t>: </a:t>
          </a:r>
        </a:p>
        <a:p>
          <a:pPr algn="l"/>
          <a:r>
            <a:rPr lang="en-US" sz="1100" baseline="0"/>
            <a:t>1) 2024-2026 $ included for blankets and  projects with estimated in service date prior to 12/31/2026</a:t>
          </a:r>
        </a:p>
        <a:p>
          <a:pPr algn="l"/>
          <a:endParaRPr lang="en-US" sz="1100" baseline="0"/>
        </a:p>
        <a:p>
          <a:pPr algn="l"/>
          <a:r>
            <a:rPr lang="en-US" sz="1100" baseline="0"/>
            <a:t>2) Half of Land $'s included as CPUC portion</a:t>
          </a:r>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zbranum_sdge_com/Documents/A.25-04-015%20SB%20410%20Ratemaking%20Mechanism/Workpapers/External%20Versions/TY2024%20GRC%20Backup/2024-2027%20Imputed%20Authorized%20CapEx%20(2024%20GRC).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hao, Kai" refreshedDate="45666.609219328704" createdVersion="8" refreshedVersion="8" minRefreshableVersion="3" recordCount="1223" xr:uid="{3A8A3356-8935-4A30-A48E-7593A3602B31}">
  <cacheSource type="worksheet">
    <worksheetSource ref="A5:V1228" sheet="CapEx Data" r:id="rId2"/>
  </cacheSource>
  <cacheFields count="22">
    <cacheField name="Company" numFmtId="0">
      <sharedItems containsSemiMixedTypes="0" containsString="0" containsNumber="1" containsInteger="1" minValue="2100" maxValue="2200" count="2">
        <n v="2100"/>
        <n v="2200"/>
      </sharedItems>
    </cacheField>
    <cacheField name="Functional Area" numFmtId="0">
      <sharedItems count="15">
        <s v="CLEAN ENERGY INNOVATIONS"/>
        <s v="GAS DISTRIBUTION"/>
        <s v="GAS INTEGRITY PROGRAMS"/>
        <s v="GAS TRANSMISSION"/>
        <s v="GAS ENGINEERING"/>
        <s v="FACILITIES/OTHER"/>
        <s v="INFORMATION TECHNOLOGY"/>
        <s v="CYBERSECURITY"/>
        <s v="ELECTRIC GENERATION"/>
        <s v="ELECTRIC DISTRIBUTION"/>
        <s v="CLEAN TRANSPORTATION"/>
        <s v="SAFETY MANAGEMENT SYSTEMS"/>
        <s v="WILDFIRE MITIGATION &amp; VEGETATION MANAGEMENT"/>
        <s v="PIPELINE SAFETY ENHANCEMENT PLAN"/>
        <s v="GAS STORAGE"/>
      </sharedItems>
    </cacheField>
    <cacheField name="Workpaper" numFmtId="2">
      <sharedItems count="544">
        <s v="17246A"/>
        <s v="20278A"/>
        <s v="20281A"/>
        <s v="212610"/>
        <s v="212660"/>
        <s v="212680"/>
        <s v="212690"/>
        <s v="212710"/>
        <s v="212720"/>
        <s v="005000"/>
        <s v="005010"/>
        <s v="005020"/>
        <s v="005030"/>
        <s v="005050"/>
        <s v="005060"/>
        <s v="005070"/>
        <s v="005080"/>
        <s v="005090"/>
        <s v="005100"/>
        <s v="005140"/>
        <s v="125510"/>
        <s v="145530"/>
        <s v="195640"/>
        <s v="195650"/>
        <s v="195660"/>
        <s v="195670"/>
        <s v="195680"/>
        <s v="195690"/>
        <s v="215740"/>
        <s v="215750"/>
        <s v="G09020"/>
        <s v="G09050"/>
        <s v="G09060"/>
        <s v="034680"/>
        <s v="095460"/>
        <s v="214770"/>
        <s v="214780"/>
        <s v="004080"/>
        <s v="004120"/>
        <s v="004150"/>
        <s v="004160"/>
        <s v="004190"/>
        <s v="004360"/>
        <s v="EN9030"/>
        <s v="007000"/>
        <s v="007010"/>
        <s v="00701A"/>
        <s v="00701B"/>
        <s v="00701C"/>
        <s v="00701D"/>
        <s v="00701E"/>
        <s v="00701F"/>
        <s v="00701G"/>
        <s v="00701H"/>
        <s v="00701I"/>
        <s v="00701J"/>
        <s v="007030"/>
        <s v="00703A"/>
        <s v="007050"/>
        <s v="00705A"/>
        <s v="007070"/>
        <s v="00707A"/>
        <s v="00707B"/>
        <s v="00707C"/>
        <s v="007080"/>
        <s v="00708A"/>
        <s v="00708B"/>
        <s v="00708C"/>
        <s v="007090"/>
        <s v="00709C"/>
        <s v="00709D"/>
        <s v="00709E"/>
        <s v="00709F"/>
        <s v="00709G"/>
        <s v="00709H"/>
        <s v="00709I"/>
        <s v="00709K"/>
        <s v="00709L"/>
        <s v="00710A"/>
        <s v="00710B"/>
        <s v="00710C"/>
        <s v="00710D"/>
        <s v="00710F"/>
        <s v="00710G"/>
        <s v="00710H"/>
        <s v="087290"/>
        <s v="08729A"/>
        <s v="137460"/>
        <s v="21757A"/>
        <s v="21757B"/>
        <s v="00900C"/>
        <s v="00900D"/>
        <s v="00900E"/>
        <s v="00903B"/>
        <s v="00903D"/>
        <s v="00903E"/>
        <s v="00903F"/>
        <s v="00903G"/>
        <s v="00903H"/>
        <s v="00903I"/>
        <s v="00907A"/>
        <s v="00907K"/>
        <s v="00907M"/>
        <s v="00907N"/>
        <s v="00907O"/>
        <s v="00908A"/>
        <s v="00908AA"/>
        <s v="00908AC"/>
        <s v="00908AE"/>
        <s v="00908B"/>
        <s v="00908C"/>
        <s v="00908F"/>
        <s v="00908G"/>
        <s v="00908H"/>
        <s v="00908I"/>
        <s v="00908J"/>
        <s v="00908K"/>
        <s v="00908L"/>
        <s v="00908O"/>
        <s v="00908Q"/>
        <s v="00908S"/>
        <s v="00908T"/>
        <s v="00908U"/>
        <s v="00908V"/>
        <s v="00908W"/>
        <s v="00908X"/>
        <s v="00908Y"/>
        <s v="00908Z"/>
        <s v="00920A"/>
        <s v="00920AF"/>
        <s v="00920AG"/>
        <s v="00920AH"/>
        <s v="00920AI"/>
        <s v="00920AJ"/>
        <s v="00920AL"/>
        <s v="00920AM"/>
        <s v="00920AN"/>
        <s v="00920AO"/>
        <s v="00920AQ"/>
        <s v="00920AR"/>
        <s v="00920AS"/>
        <s v="00920AU"/>
        <s v="00920AV"/>
        <s v="00920AW"/>
        <s v="00920AX"/>
        <s v="00920B"/>
        <s v="00920BA"/>
        <s v="00920BB"/>
        <s v="00920BC"/>
        <s v="00920BD"/>
        <s v="00920BE"/>
        <s v="00920BF"/>
        <s v="00920BG"/>
        <s v="00920BH"/>
        <s v="00920BI"/>
        <s v="00920BJ"/>
        <s v="00920BK"/>
        <s v="00920BL"/>
        <s v="00920BM"/>
        <s v="00920C"/>
        <s v="00920E"/>
        <s v="00920F"/>
        <s v="00920G"/>
        <s v="00920H"/>
        <s v="00920L"/>
        <s v="00920M"/>
        <s v="00920P"/>
        <s v="00920R"/>
        <s v="00920T"/>
        <s v="00920V"/>
        <s v="00920W"/>
        <s v="00920X"/>
        <s v="00920Y"/>
        <s v="00921A"/>
        <s v="00921AA"/>
        <s v="00921C"/>
        <s v="00921D"/>
        <s v="00921E"/>
        <s v="00921F"/>
        <s v="00921G"/>
        <s v="00921I"/>
        <s v="00921J"/>
        <s v="00921K"/>
        <s v="00921L"/>
        <s v="00921N"/>
        <s v="00921Q"/>
        <s v="00921R"/>
        <s v="00921Y"/>
        <s v="00921Z"/>
        <s v="00925B"/>
        <s v="00925E"/>
        <s v="00925F"/>
        <s v="00925H"/>
        <s v="00925I"/>
        <s v="00925J"/>
        <s v="00925K"/>
        <s v="00925L"/>
        <s v="00925M"/>
        <s v="00925N"/>
        <s v="00925Q"/>
        <s v="00925R"/>
        <s v="00925S"/>
        <s v="00925T"/>
        <s v="218810"/>
        <s v="00906G"/>
        <s v="00906H"/>
        <s v="00906I"/>
        <s v="00906J"/>
        <s v="00906K"/>
        <s v="000060"/>
        <s v="000080"/>
        <s v="000090"/>
        <s v="000100"/>
        <s v="000110"/>
        <s v="000140"/>
        <s v="210390"/>
        <s v="001060"/>
        <s v="002020"/>
        <s v="002030"/>
        <s v="002040"/>
        <s v="002050"/>
        <s v="002060"/>
        <s v="002090"/>
        <s v="002100"/>
        <s v="002130"/>
        <s v="002140"/>
        <s v="002150"/>
        <s v="002160"/>
        <s v="002170"/>
        <s v="002180"/>
        <s v="002190"/>
        <s v="002240"/>
        <s v="002250"/>
        <s v="002260"/>
        <s v="002270"/>
        <s v="002280"/>
        <s v="002290"/>
        <s v="002300"/>
        <s v="002350"/>
        <s v="002360"/>
        <s v="002380"/>
        <s v="002890"/>
        <s v="002900"/>
        <s v="012950"/>
        <s v="061290"/>
        <s v="062470"/>
        <s v="062540"/>
        <s v="071440"/>
        <s v="082530"/>
        <s v="082600"/>
        <s v="102650"/>
        <s v="112490"/>
        <s v="121560"/>
        <s v="131300"/>
        <s v="132440"/>
        <s v="132640"/>
        <s v="141280"/>
        <s v="141370"/>
        <s v="141430"/>
        <s v="142490"/>
        <s v="152430"/>
        <s v="162760"/>
        <s v="162770"/>
        <s v="171250"/>
        <s v="171600"/>
        <s v="172430"/>
        <s v="172550"/>
        <s v="172590"/>
        <s v="172610"/>
        <s v="172620"/>
        <s v="17264A"/>
        <s v="172690"/>
        <s v="181430"/>
        <s v="182420"/>
        <s v="182520"/>
        <s v="18261A"/>
        <s v="192410"/>
        <s v="192520"/>
        <s v="192560"/>
        <s v="201260"/>
        <s v="202410"/>
        <s v="202420"/>
        <s v="202450"/>
        <s v="202470"/>
        <s v="202510"/>
        <s v="20252A"/>
        <s v="202560"/>
        <s v="202570"/>
        <s v="202600"/>
        <s v="20263A"/>
        <s v="20267A"/>
        <s v="202680"/>
        <s v="20270A"/>
        <s v="202740"/>
        <s v="202750"/>
        <s v="202830"/>
        <s v="202870"/>
        <s v="202880"/>
        <s v="21125A"/>
        <s v="211350"/>
        <s v="21139A"/>
        <s v="212460"/>
        <s v="212470"/>
        <s v="212480"/>
        <s v="21251A"/>
        <s v="212520"/>
        <s v="212530"/>
        <s v="212580"/>
        <s v="212670"/>
        <s v="212750"/>
        <s v="212760"/>
        <s v="222410"/>
        <s v="872320"/>
        <s v="932400"/>
        <s v="942410"/>
        <s v="972480"/>
        <s v="992820"/>
        <s v="E09010"/>
        <s v="E09040"/>
        <s v="E09050"/>
        <s v="E09060"/>
        <s v="21259A"/>
        <s v="S09060"/>
        <s v="002390"/>
        <s v="081650"/>
        <s v="112530"/>
        <s v="141400"/>
        <s v="152590"/>
        <s v="191340"/>
        <s v="192420"/>
        <s v="192450"/>
        <s v="192460"/>
        <s v="192470"/>
        <s v="192480"/>
        <s v="192490"/>
        <s v="197800"/>
        <s v="198730"/>
        <s v="201270"/>
        <s v="202400"/>
        <s v="202480"/>
        <s v="202580"/>
        <s v="202770"/>
        <s v="202820"/>
        <s v="202840"/>
        <s v="202850"/>
        <s v="208770"/>
        <s v="208900"/>
        <s v="208910"/>
        <s v="212550"/>
        <s v="212560"/>
        <s v="218770"/>
        <s v="218790"/>
        <s v="218820"/>
        <s v="218840"/>
        <s v="218860"/>
        <s v="222420"/>
        <s v="001510"/>
        <s v="001630"/>
        <s v="001640"/>
        <s v="001730"/>
        <s v="001810"/>
        <s v="001820"/>
        <s v="002500"/>
        <s v="002510"/>
        <s v="002520"/>
        <s v="002540"/>
        <s v="002560"/>
        <s v="002610"/>
        <s v="002620"/>
        <s v="002640"/>
        <s v="002650"/>
        <s v="002700"/>
        <s v="002800"/>
        <s v="007250"/>
        <s v="009030"/>
        <s v="A01510"/>
        <s v="002400"/>
        <s v="002760"/>
        <s v="002770"/>
        <s v="003700"/>
        <s v="004410"/>
        <s v="00460A"/>
        <s v="D07560"/>
        <s v="P03120"/>
        <s v="P07560"/>
        <s v="X0367A"/>
        <s v="00512A"/>
        <s v="00512B"/>
        <s v="00512C"/>
        <s v="00571A"/>
        <s v="003010"/>
        <s v="003020"/>
        <s v="003030"/>
        <s v="003040"/>
        <s v="003050"/>
        <s v="003060"/>
        <s v="003080"/>
        <s v="003090"/>
        <s v="003350"/>
        <s v="004050"/>
        <s v="006030"/>
        <s v="007360"/>
        <s v="003430"/>
        <s v="006170"/>
        <s v="007300"/>
        <s v="009080"/>
        <s v="006530"/>
        <s v="006540"/>
        <s v="006550"/>
        <s v="007160"/>
        <s v="007340"/>
        <s v="00734A"/>
        <s v="00734C"/>
        <s v="00721A"/>
        <s v="00721AA"/>
        <s v="00721AE"/>
        <s v="00721AF"/>
        <s v="00721AJ"/>
        <s v="00721AL"/>
        <s v="00721AM"/>
        <s v="00721AO"/>
        <s v="00721AP"/>
        <s v="00721AQ"/>
        <s v="00721AR"/>
        <s v="00721AS"/>
        <s v="00721B"/>
        <s v="00721C"/>
        <s v="00721D"/>
        <s v="00721E"/>
        <s v="00721G"/>
        <s v="00721H"/>
        <s v="00721I"/>
        <s v="00721K"/>
        <s v="00721L"/>
        <s v="00721N"/>
        <s v="00721O"/>
        <s v="00721P"/>
        <s v="00721Q"/>
        <s v="00721R"/>
        <s v="00721T"/>
        <s v="00721U"/>
        <s v="00721V"/>
        <s v="00721W"/>
        <s v="00721X"/>
        <s v="00721Y"/>
        <s v="00743A"/>
        <s v="00743B"/>
        <s v="00743E"/>
        <s v="00743F"/>
        <s v="00743H"/>
        <s v="00743I"/>
        <s v="00743J"/>
        <s v="00754A"/>
        <s v="00754AI"/>
        <s v="00754AK"/>
        <s v="00754B"/>
        <s v="00754D"/>
        <s v="00754E"/>
        <s v="00754G"/>
        <s v="00754H"/>
        <s v="00754I"/>
        <s v="00754J"/>
        <s v="00754K"/>
        <s v="00754L"/>
        <s v="00754M"/>
        <s v="00754N"/>
        <s v="00754Q"/>
        <s v="00754T"/>
        <s v="00754V"/>
        <s v="00754X"/>
        <s v="00754Y"/>
        <s v="00755A"/>
        <s v="00755D"/>
        <s v="00755E"/>
        <s v="00755F"/>
        <s v="00755K"/>
        <s v="00755L"/>
        <s v="00755M"/>
        <s v="00756A"/>
        <s v="00756AA"/>
        <s v="00756AB"/>
        <s v="00756AC"/>
        <s v="00756AE"/>
        <s v="00756AF"/>
        <s v="00756AG"/>
        <s v="00756AH"/>
        <s v="00756AI"/>
        <s v="00756AJ"/>
        <s v="00756AK"/>
        <s v="00756AM"/>
        <s v="00756AN"/>
        <s v="00756AO"/>
        <s v="00756AP"/>
        <s v="00756AQ"/>
        <s v="00756AS"/>
        <s v="00756AU"/>
        <s v="00756AV"/>
        <s v="00756AW"/>
        <s v="00756AX"/>
        <s v="00756BA"/>
        <s v="00756BB"/>
        <s v="00756BC"/>
        <s v="00756BD"/>
        <s v="00756C"/>
        <s v="00756E"/>
        <s v="00756F"/>
        <s v="00756G"/>
        <s v="00756H"/>
        <s v="00756I"/>
        <s v="00756J"/>
        <s v="00756K"/>
        <s v="00756L"/>
        <s v="00756M"/>
        <s v="00756N"/>
        <s v="00756O"/>
        <s v="00756Q"/>
        <s v="00756R"/>
        <s v="00756S"/>
        <s v="00756T"/>
        <s v="00756U"/>
        <s v="00756V"/>
        <s v="00756W"/>
        <s v="00756X"/>
        <s v="00756Y"/>
        <s v="00756Z"/>
        <s v="00786A"/>
        <s v="00786B"/>
        <s v="00786C"/>
        <s v="00786D"/>
        <s v="00786E"/>
        <s v="00786G"/>
        <s v="00786H"/>
        <s v="00786I"/>
        <s v="00786K"/>
        <s v="00786L"/>
        <s v="00786M"/>
        <s v="004110"/>
        <s v="004130"/>
        <s v="004140"/>
        <s v="00745AA"/>
        <s v="00745AB"/>
        <s v="00745AC"/>
        <s v="00745AD"/>
        <s v="00745B"/>
      </sharedItems>
    </cacheField>
    <cacheField name="Workpaper Sub" numFmtId="0">
      <sharedItems count="1218">
        <s v="17246A.001"/>
        <s v="17246A.002"/>
        <s v="20278A.001"/>
        <s v="20278A.002"/>
        <s v="20281A.002"/>
        <s v="212610.001"/>
        <s v="212660.001"/>
        <s v="212680.001"/>
        <s v="212690.001"/>
        <s v="212710.001"/>
        <s v="212710.002"/>
        <s v="212720.001"/>
        <s v="005000.001"/>
        <s v="005000.002"/>
        <s v="005000.003"/>
        <s v="005000.004"/>
        <s v="005010.001"/>
        <s v="005010.002"/>
        <s v="005010.003"/>
        <s v="005010.004"/>
        <s v="005020.001"/>
        <s v="005030.001"/>
        <s v="005050.001"/>
        <s v="005050.002"/>
        <s v="005060.001"/>
        <s v="005060.002"/>
        <s v="005060.003"/>
        <s v="005060.004"/>
        <s v="005060.005"/>
        <s v="005070.001"/>
        <s v="005070.002"/>
        <s v="005080.001"/>
        <s v="005090.001"/>
        <s v="005100.001"/>
        <s v="005100.002"/>
        <s v="005140.001"/>
        <s v="125510.001"/>
        <s v="145530.001"/>
        <s v="195640.001"/>
        <s v="195650.001"/>
        <s v="195660.001"/>
        <s v="195670.001"/>
        <s v="195680.001"/>
        <s v="195690.001"/>
        <s v="215740.001"/>
        <s v="215750.001"/>
        <s v="G09020.001"/>
        <s v="G09020.002"/>
        <s v="G09020.003"/>
        <s v="G09020.004"/>
        <s v="G09020.005"/>
        <s v="G09020.006"/>
        <s v="G09020.007"/>
        <s v="G09020.008"/>
        <s v="G09020.009"/>
        <s v="G09020.010"/>
        <s v="G09020.011"/>
        <s v="G09050.001"/>
        <s v="G09050.002"/>
        <s v="G09050.003"/>
        <s v="G09060.001"/>
        <s v="G09060.002"/>
        <s v="034680.001"/>
        <s v="095460.001"/>
        <s v="214770.001"/>
        <s v="214770.003"/>
        <s v="214770.005"/>
        <s v="214780.001"/>
        <s v="214780.002"/>
        <s v="004080.001"/>
        <s v="004080.002"/>
        <s v="004120.001"/>
        <s v="004120.002"/>
        <s v="004120.003"/>
        <s v="004120.004"/>
        <s v="004150.001"/>
        <s v="004160.001"/>
        <s v="004190.001"/>
        <s v="004190.002"/>
        <s v="004360.001"/>
        <s v="EN9030.001"/>
        <s v="007000.001"/>
        <s v="007010.001"/>
        <s v="007010.002"/>
        <s v="007010.003"/>
        <s v="007010.004"/>
        <s v="007010.005"/>
        <s v="00701A.001"/>
        <s v="00701B.001"/>
        <s v="00701C.001"/>
        <s v="00701D.001"/>
        <s v="00701E.001"/>
        <s v="00701F.001"/>
        <s v="00701G.001"/>
        <s v="00701H.001"/>
        <s v="00701I.001"/>
        <s v="00701J.001"/>
        <s v="007030.001"/>
        <s v="007030.002"/>
        <s v="007030.003"/>
        <s v="00703A.001"/>
        <s v="007050.001"/>
        <s v="007050.002"/>
        <s v="007050.003"/>
        <s v="007050.004"/>
        <s v="007050.005"/>
        <s v="00705A.001"/>
        <s v="007070.001"/>
        <s v="007070.002"/>
        <s v="007070.003"/>
        <s v="007070.004"/>
        <s v="00707A.001"/>
        <s v="00707B.001"/>
        <s v="00707C.001"/>
        <s v="007080.001"/>
        <s v="007080.002"/>
        <s v="007080.003"/>
        <s v="007080.004"/>
        <s v="007080.005"/>
        <s v="007080.006"/>
        <s v="007080.007"/>
        <s v="007080.008"/>
        <s v="00708A.001"/>
        <s v="00708B.001"/>
        <s v="00708C.001"/>
        <s v="007090.001"/>
        <s v="007090.002"/>
        <s v="00709C.001"/>
        <s v="00709D.001"/>
        <s v="00709E.001"/>
        <s v="00709F.001"/>
        <s v="00709G.001"/>
        <s v="00709H.001"/>
        <s v="00709I.001"/>
        <s v="00709K.001"/>
        <s v="00709L.001"/>
        <s v="00710A.001"/>
        <s v="00710B.001"/>
        <s v="00710C.001"/>
        <s v="00710D.001"/>
        <s v="00710F.001"/>
        <s v="00710G.001"/>
        <s v="00710H.001"/>
        <s v="087290.001"/>
        <s v="08729A.001"/>
        <s v="137460.001"/>
        <s v="21757A.001"/>
        <s v="21757A.004"/>
        <s v="21757B.001"/>
        <s v="21757B.002"/>
        <s v="21757B.003"/>
        <s v="21757B.004"/>
        <s v="21757B.005"/>
        <s v="21757B.006"/>
        <s v="21757B.007"/>
        <s v="21757B.008"/>
        <s v="00900C.001"/>
        <s v="00900C.002"/>
        <s v="00900D.001"/>
        <s v="00900D.002"/>
        <s v="00900D.003"/>
        <s v="00900D.004"/>
        <s v="00900E.001"/>
        <s v="00900E.002"/>
        <s v="00900E.003"/>
        <s v="00900E.004"/>
        <s v="00903B.001"/>
        <s v="00903B.002"/>
        <s v="00903D.001"/>
        <s v="00903D.002"/>
        <s v="00903E.001"/>
        <s v="00903E.002"/>
        <s v="00903F.001"/>
        <s v="00903F.002"/>
        <s v="00903G.001"/>
        <s v="00903G.002"/>
        <s v="00903G.003"/>
        <s v="00903H.001"/>
        <s v="00903H.002"/>
        <s v="00903I.001"/>
        <s v="00903I.002"/>
        <s v="00907A.001"/>
        <s v="00907A.002"/>
        <s v="00907A.003"/>
        <s v="00907K.001"/>
        <s v="00907K.002"/>
        <s v="00907K.003"/>
        <s v="00907K.004"/>
        <s v="00907M.001"/>
        <s v="00907M.002"/>
        <s v="00907N.001"/>
        <s v="00907O.001"/>
        <s v="00908A.001"/>
        <s v="00908A.002"/>
        <s v="00908A.003"/>
        <s v="00908A.004"/>
        <s v="00908AA.001"/>
        <s v="00908AC.001"/>
        <s v="00908AE.001"/>
        <s v="00908B.001"/>
        <s v="00908B.002"/>
        <s v="00908B.003"/>
        <s v="00908B.004"/>
        <s v="00908B.005"/>
        <s v="00908B.006"/>
        <s v="00908C.001"/>
        <s v="00908C.002"/>
        <s v="00908C.003"/>
        <s v="00908F.001"/>
        <s v="00908F.002"/>
        <s v="00908F.003"/>
        <s v="00908G.001"/>
        <s v="00908G.002"/>
        <s v="00908G.003"/>
        <s v="00908G.004"/>
        <s v="00908H.001"/>
        <s v="00908H.002"/>
        <s v="00908H.003"/>
        <s v="00908H.004"/>
        <s v="00908I.001"/>
        <s v="00908I.002"/>
        <s v="00908I.003"/>
        <s v="00908I.004"/>
        <s v="00908J.001"/>
        <s v="00908J.002"/>
        <s v="00908J.003"/>
        <s v="00908J.004"/>
        <s v="00908K.001"/>
        <s v="00908K.002"/>
        <s v="00908K.003"/>
        <s v="00908K.004"/>
        <s v="00908L.001"/>
        <s v="00908L.002"/>
        <s v="00908L.003"/>
        <s v="00908L.004"/>
        <s v="00908O.001"/>
        <s v="00908O.002"/>
        <s v="00908O.003"/>
        <s v="00908Q.001"/>
        <s v="00908Q.002"/>
        <s v="00908S.001"/>
        <s v="00908S.002"/>
        <s v="00908T.001"/>
        <s v="00908T.002"/>
        <s v="00908U.001"/>
        <s v="00908V.001"/>
        <s v="00908V.002"/>
        <s v="00908W.001"/>
        <s v="00908X.001"/>
        <s v="00908Y.001"/>
        <s v="00908Y.002"/>
        <s v="00908Z.001"/>
        <s v="00920A.001"/>
        <s v="00920AF.001"/>
        <s v="00920AF.002"/>
        <s v="00920AG.001"/>
        <s v="00920AH.001"/>
        <s v="00920AI.001"/>
        <s v="00920AI.002"/>
        <s v="00920AI.003"/>
        <s v="00920AJ.001"/>
        <s v="00920AL.001"/>
        <s v="00920AM.001"/>
        <s v="00920AN.001"/>
        <s v="00920AO.001"/>
        <s v="00920AQ.001"/>
        <s v="00920AR.001"/>
        <s v="00920AR.002"/>
        <s v="00920AR.003"/>
        <s v="00920AS.001"/>
        <s v="00920AU.001"/>
        <s v="00920AV.001"/>
        <s v="00920AW.001"/>
        <s v="00920AX.001"/>
        <s v="00920B.001"/>
        <s v="00920B.002"/>
        <s v="00920BA.001"/>
        <s v="00920BA.002"/>
        <s v="00920BA.003"/>
        <s v="00920BA.004"/>
        <s v="00920BA.005"/>
        <s v="00920BB.001"/>
        <s v="00920BB.002"/>
        <s v="00920BB.003"/>
        <s v="00920BB.004"/>
        <s v="00920BB.005"/>
        <s v="00920BB.006"/>
        <s v="00920BC.001"/>
        <s v="00920BC.002"/>
        <s v="00920BC.003"/>
        <s v="00920BC.004"/>
        <s v="00920BC.005"/>
        <s v="00920BC.006"/>
        <s v="00920BC.007"/>
        <s v="00920BC.008"/>
        <s v="00920BD.001"/>
        <s v="00920BD.002"/>
        <s v="00920BD.003"/>
        <s v="00920BD.004"/>
        <s v="00920BE.001"/>
        <s v="00920BE.002"/>
        <s v="00920BE.003"/>
        <s v="00920BE.004"/>
        <s v="00920BF.001"/>
        <s v="00920BF.002"/>
        <s v="00920BF.003"/>
        <s v="00920BF.004"/>
        <s v="00920BG.001"/>
        <s v="00920BH.001"/>
        <s v="00920BH.002"/>
        <s v="00920BI.001"/>
        <s v="00920BI.002"/>
        <s v="00920BI.003"/>
        <s v="00920BI.004"/>
        <s v="00920BJ.001"/>
        <s v="00920BK.001"/>
        <s v="00920BL.001"/>
        <s v="00920BL.002"/>
        <s v="00920BL.003"/>
        <s v="00920BM.001"/>
        <s v="00920BM.002"/>
        <s v="00920BM.003"/>
        <s v="00920C.001"/>
        <s v="00920E.001"/>
        <s v="00920E.002"/>
        <s v="00920E.003"/>
        <s v="00920E.004"/>
        <s v="00920F.001"/>
        <s v="00920G.001"/>
        <s v="00920H.001"/>
        <s v="00920H.002"/>
        <s v="00920H.003"/>
        <s v="00920H.004"/>
        <s v="00920L.001"/>
        <s v="00920L.003"/>
        <s v="00920L.004"/>
        <s v="00920M.001"/>
        <s v="00920M.002"/>
        <s v="00920M.003"/>
        <s v="00920P.001"/>
        <s v="00920P.002"/>
        <s v="00920P.003"/>
        <s v="00920P.004"/>
        <s v="00920R.001"/>
        <s v="00920R.002"/>
        <s v="00920R.003"/>
        <s v="00920T.002"/>
        <s v="00920V.001"/>
        <s v="00920V.002"/>
        <s v="00920W.001"/>
        <s v="00920W.002"/>
        <s v="00920X.001"/>
        <s v="00920X.002"/>
        <s v="00920Y.001"/>
        <s v="00920Y.002"/>
        <s v="00920Y.003"/>
        <s v="00921A.001"/>
        <s v="00921A.002"/>
        <s v="00921A.003"/>
        <s v="00921A.004"/>
        <s v="00921A.005"/>
        <s v="00921AA.001"/>
        <s v="00921AA.002"/>
        <s v="00921C.001"/>
        <s v="00921C.002"/>
        <s v="00921C.004"/>
        <s v="00921D.001"/>
        <s v="00921D.002"/>
        <s v="00921E.001"/>
        <s v="00921E.002"/>
        <s v="00921F.001"/>
        <s v="00921F.002"/>
        <s v="00921F.003"/>
        <s v="00921G.001"/>
        <s v="00921G.002"/>
        <s v="00921I.001"/>
        <s v="00921J.001"/>
        <s v="00921J.002"/>
        <s v="00921K.001"/>
        <s v="00921K.002"/>
        <s v="00921L.001"/>
        <s v="00921L.002"/>
        <s v="00921N.001"/>
        <s v="00921N.002"/>
        <s v="00921N.003"/>
        <s v="00921N.004"/>
        <s v="00921Q.001"/>
        <s v="00921R.001"/>
        <s v="00921R.002"/>
        <s v="00921R.003"/>
        <s v="00921R.004"/>
        <s v="00921Y.001"/>
        <s v="00921Z.001"/>
        <s v="00925B.001"/>
        <s v="00925B.002"/>
        <s v="00925B.003"/>
        <s v="00925E.001"/>
        <s v="00925E.002"/>
        <s v="00925E.003"/>
        <s v="00925F.001"/>
        <s v="00925H.001"/>
        <s v="00925H.002"/>
        <s v="00925I.001"/>
        <s v="00925I.002"/>
        <s v="00925I.003"/>
        <s v="00925J.001"/>
        <s v="00925J.002"/>
        <s v="00925J.003"/>
        <s v="00925K.001"/>
        <s v="00925K.002"/>
        <s v="00925K.003"/>
        <s v="00925L.001"/>
        <s v="00925L.002"/>
        <s v="00925L.003"/>
        <s v="00925L.004"/>
        <s v="00925M.001"/>
        <s v="00925M.002"/>
        <s v="00925N.001"/>
        <s v="00925N.002"/>
        <s v="00925Q.001"/>
        <s v="00925Q.002"/>
        <s v="00925Q.003"/>
        <s v="00925R.001"/>
        <s v="00925R.002"/>
        <s v="00925S.001"/>
        <s v="00925S.002"/>
        <s v="00925T.001"/>
        <s v="218810.001"/>
        <s v="218810.002"/>
        <s v="218810.004"/>
        <s v="00906G.001"/>
        <s v="00906G.002"/>
        <s v="00906G.003"/>
        <s v="00906G.004"/>
        <s v="00906G.005"/>
        <s v="00906G.006"/>
        <s v="00906H.001"/>
        <s v="00906H.002"/>
        <s v="00906H.003"/>
        <s v="00906H.004"/>
        <s v="00906H.005"/>
        <s v="00906H.006"/>
        <s v="00906H.007"/>
        <s v="00906I.001"/>
        <s v="00906I.002"/>
        <s v="00906I.003"/>
        <s v="00906I.004"/>
        <s v="00906I.005"/>
        <s v="00906I.006"/>
        <s v="00906I.007"/>
        <s v="00906I.008"/>
        <s v="00906I.009"/>
        <s v="00906I.010"/>
        <s v="00906I.011"/>
        <s v="00906J.001"/>
        <s v="00906J.002"/>
        <s v="00906J.003"/>
        <s v="00906J.004"/>
        <s v="00906J.005"/>
        <s v="00906J.006"/>
        <s v="00906K.001"/>
        <s v="00906K.002"/>
        <s v="00906K.003"/>
        <s v="00906K.004"/>
        <s v="00906K.005"/>
        <s v="00906K.006"/>
        <s v="00906K.007"/>
        <s v="00906K.008"/>
        <s v="000060.001"/>
        <s v="000080.001"/>
        <s v="000090.001"/>
        <s v="000100.001"/>
        <s v="000110.001"/>
        <s v="000140.001"/>
        <s v="210390.001"/>
        <s v="001060.001"/>
        <s v="002020.001"/>
        <s v="002030.001"/>
        <s v="002040.001"/>
        <s v="002050.001"/>
        <s v="002060.001"/>
        <s v="002090.001"/>
        <s v="002100.001"/>
        <s v="002130.001"/>
        <s v="002140.001"/>
        <s v="002150.001"/>
        <s v="002150.002"/>
        <s v="002160.001"/>
        <s v="002160.002"/>
        <s v="002170.001"/>
        <s v="002170.002"/>
        <s v="002180.001"/>
        <s v="002180.002"/>
        <s v="002190.001"/>
        <s v="002190.002"/>
        <s v="002240.001"/>
        <s v="002240.002"/>
        <s v="002250.001"/>
        <s v="002250.002"/>
        <s v="002260.001"/>
        <s v="002270.001"/>
        <s v="002280.001"/>
        <s v="002290.001"/>
        <s v="002300.001"/>
        <s v="002350.001"/>
        <s v="002350.002"/>
        <s v="002360.001"/>
        <s v="002380.001"/>
        <s v="002890.001"/>
        <s v="002900.001"/>
        <s v="012950.001"/>
        <s v="061290.001"/>
        <s v="061290.002"/>
        <s v="062470.001"/>
        <s v="062540.001"/>
        <s v="071440.001"/>
        <s v="082530.001"/>
        <s v="082600.001"/>
        <s v="102650.001"/>
        <s v="112490.001"/>
        <s v="121560.001"/>
        <s v="131300.001"/>
        <s v="132440.001"/>
        <s v="132440.002"/>
        <s v="132640.001"/>
        <s v="141280.001"/>
        <s v="141370.001"/>
        <s v="141430.001"/>
        <s v="142490.001"/>
        <s v="142490.002"/>
        <s v="152430.001"/>
        <s v="162760.001"/>
        <s v="162770.001"/>
        <s v="171250.001"/>
        <s v="171600.001"/>
        <s v="172430.001"/>
        <s v="172550.001"/>
        <s v="172590.001"/>
        <s v="172610.001"/>
        <s v="172620.001"/>
        <s v="17264A.001"/>
        <s v="172690.001"/>
        <s v="181430.001"/>
        <s v="182420.001"/>
        <s v="182520.001"/>
        <s v="18261A.001"/>
        <s v="192410.001"/>
        <s v="192520.001"/>
        <s v="192560.001"/>
        <s v="201260.001"/>
        <s v="202410.001"/>
        <s v="202420.001"/>
        <s v="202450.001"/>
        <s v="202470.001"/>
        <s v="202510.001"/>
        <s v="20252A.001"/>
        <s v="202560.001"/>
        <s v="202570.001"/>
        <s v="202570.002"/>
        <s v="202600.001"/>
        <s v="20263A.001"/>
        <s v="20267A.001"/>
        <s v="202680.001"/>
        <s v="20270A.001"/>
        <s v="202740.001"/>
        <s v="202750.001"/>
        <s v="202830.001"/>
        <s v="202870.001"/>
        <s v="202880.001"/>
        <s v="21125A.001"/>
        <s v="211350.001"/>
        <s v="21139A.001"/>
        <s v="212460.001"/>
        <s v="212470.001"/>
        <s v="212480.001"/>
        <s v="21251A.001"/>
        <s v="212520.001"/>
        <s v="212520.002"/>
        <s v="212530.001"/>
        <s v="212530.002"/>
        <s v="212580.001"/>
        <s v="212670.001"/>
        <s v="212750.001"/>
        <s v="212760.001"/>
        <s v="222410.001"/>
        <s v="872320.001"/>
        <s v="932400.001"/>
        <s v="932400.002"/>
        <s v="942410.001"/>
        <s v="942410.002"/>
        <s v="942410.003"/>
        <s v="972480.001"/>
        <s v="972480.002"/>
        <s v="992820.001"/>
        <s v="E09010.001"/>
        <s v="E09010.002"/>
        <s v="E09040.001"/>
        <s v="E09050.001"/>
        <s v="E09060.001"/>
        <s v="21259A.001"/>
        <s v="S09060.001"/>
        <s v="S09060.002"/>
        <s v="S09060.003"/>
        <s v="002390.001"/>
        <s v="002390.002"/>
        <s v="002390.003"/>
        <s v="002390.004"/>
        <s v="081650.001"/>
        <s v="112530.001"/>
        <s v="141400.001"/>
        <s v="141400.002"/>
        <s v="141400.003"/>
        <s v="141400.004"/>
        <s v="152590.001"/>
        <s v="152590.002"/>
        <s v="191340.001"/>
        <s v="192420.001"/>
        <s v="192450.001"/>
        <s v="192450.002"/>
        <s v="192460.001"/>
        <s v="192460.002"/>
        <s v="192470.001"/>
        <s v="192470.002"/>
        <s v="192480.001"/>
        <s v="192490.001"/>
        <s v="192490.002"/>
        <s v="192490.003"/>
        <s v="192490.004"/>
        <s v="192490.005"/>
        <s v="197800.001"/>
        <s v="198730.001"/>
        <s v="198730.002"/>
        <s v="201270.001"/>
        <s v="202400.001"/>
        <s v="202480.001"/>
        <s v="202480.002"/>
        <s v="202580.001"/>
        <s v="202770.001"/>
        <s v="202770.002"/>
        <s v="202770.003"/>
        <s v="202770.004"/>
        <s v="202820.001"/>
        <s v="202820.002"/>
        <s v="202840.001"/>
        <s v="202850.001"/>
        <s v="208770.001"/>
        <s v="208900.001"/>
        <s v="208900.002"/>
        <s v="208910.001"/>
        <s v="212550.001"/>
        <s v="212560.001"/>
        <s v="218770.001"/>
        <s v="218770.002"/>
        <s v="218770.003"/>
        <s v="218790.001"/>
        <s v="218790.002"/>
        <s v="218820.001"/>
        <s v="218840.001"/>
        <s v="218860.001"/>
        <s v="222420.001"/>
        <s v="001510.001"/>
        <s v="001510.002"/>
        <s v="001510.003"/>
        <s v="001630.001"/>
        <s v="001630.002"/>
        <s v="001640.001"/>
        <s v="001730.001"/>
        <s v="001730.002"/>
        <s v="001810.001"/>
        <s v="001820.001"/>
        <s v="002500.001"/>
        <s v="002500.002"/>
        <s v="002500.003"/>
        <s v="002510.001"/>
        <s v="002520.001"/>
        <s v="002540.001"/>
        <s v="002560.001"/>
        <s v="002560.002"/>
        <s v="002560.003"/>
        <s v="002610.001"/>
        <s v="002610.002"/>
        <s v="002620.001"/>
        <s v="002620.002"/>
        <s v="002640.001"/>
        <s v="002650.001"/>
        <s v="002650.002"/>
        <s v="002650.003"/>
        <s v="002700.001"/>
        <s v="002700.002"/>
        <s v="002700.003"/>
        <s v="002800.001"/>
        <s v="007250.001"/>
        <s v="007250.002"/>
        <s v="007250.003"/>
        <s v="009030.001"/>
        <s v="009030.002"/>
        <s v="009030.003"/>
        <s v="009030.004"/>
        <s v="009030.005"/>
        <s v="009030.006"/>
        <s v="009030.007"/>
        <s v="009030.008"/>
        <s v="A01510.001"/>
        <s v="002400.001"/>
        <s v="002760.001"/>
        <s v="002770.001"/>
        <s v="002770.002"/>
        <s v="003700.001"/>
        <s v="004410.001"/>
        <s v="004410.002"/>
        <s v="00460A.001"/>
        <s v="D07560.001"/>
        <s v="D07560.002"/>
        <s v="P03120.001"/>
        <s v="P03120.002"/>
        <s v="P07560.001"/>
        <s v="P07560.002"/>
        <s v="X0367A.001"/>
        <s v="X0367A.003"/>
        <s v="X0367A.005"/>
        <s v="00512A.001"/>
        <s v="00512A.002"/>
        <s v="00512A.003"/>
        <s v="00512A.004"/>
        <s v="00512A.005"/>
        <s v="00512A.006"/>
        <s v="00512A.007"/>
        <s v="00512A.008"/>
        <s v="00512A.009"/>
        <s v="00512A.010"/>
        <s v="00512A.011"/>
        <s v="00512A.012"/>
        <s v="00512B.001"/>
        <s v="00512B.002"/>
        <s v="00512B.003"/>
        <s v="00512B.004"/>
        <s v="00512B.005"/>
        <s v="00512B.006"/>
        <s v="00512B.007"/>
        <s v="00512C.001"/>
        <s v="00512C.002"/>
        <s v="00512C.003"/>
        <s v="00512C.004"/>
        <s v="00512C.005"/>
        <s v="00512C.006"/>
        <s v="00512C.007"/>
        <s v="00512C.008"/>
        <s v="00512C.009"/>
        <s v="00512C.010"/>
        <s v="00571A.001"/>
        <s v="00571A.002"/>
        <s v="003010.001"/>
        <s v="003020.001"/>
        <s v="003020.002"/>
        <s v="003020.003"/>
        <s v="003020.004"/>
        <s v="003030.001"/>
        <s v="003040.001"/>
        <s v="003040.002"/>
        <s v="003040.003"/>
        <s v="003050.002"/>
        <s v="003060.001"/>
        <s v="003080.001"/>
        <s v="003080.002"/>
        <s v="003080.003"/>
        <s v="003090.001"/>
        <s v="003090.002"/>
        <s v="003090.003"/>
        <s v="003350.001"/>
        <s v="003350.002"/>
        <s v="004050.001"/>
        <s v="006030.001"/>
        <s v="007360.001"/>
        <s v="003430.001"/>
        <s v="006170.001"/>
        <s v="007300.001"/>
        <s v="009080.001"/>
        <s v="006530.001"/>
        <s v="006530.002"/>
        <s v="006530.003"/>
        <s v="006530.004"/>
        <s v="006530.005"/>
        <s v="006540.001"/>
        <s v="006540.002"/>
        <s v="006550.001"/>
        <s v="006550.002"/>
        <s v="006550.003"/>
        <s v="006550.004"/>
        <s v="007160.001"/>
        <s v="007160.002"/>
        <s v="007340.001"/>
        <s v="007340.002"/>
        <s v="007340.003"/>
        <s v="007340.004"/>
        <s v="007340.005"/>
        <s v="007340.006"/>
        <s v="007340.007"/>
        <s v="00734A.001"/>
        <s v="00734C.001"/>
        <s v="00734C.002"/>
        <s v="00734C.003"/>
        <s v="00721A.001"/>
        <s v="00721A.002"/>
        <s v="00721A.003"/>
        <s v="00721A.004"/>
        <s v="00721AA.001"/>
        <s v="00721AA.002"/>
        <s v="00721AE.001"/>
        <s v="00721AF.001"/>
        <s v="00721AJ.001"/>
        <s v="00721AJ.002"/>
        <s v="00721AJ.003"/>
        <s v="00721AJ.004"/>
        <s v="00721AL.001"/>
        <s v="00721AL.002"/>
        <s v="00721AL.003"/>
        <s v="00721AL.004"/>
        <s v="00721AL.005"/>
        <s v="00721AL.006"/>
        <s v="00721AM.001"/>
        <s v="00721AM.002"/>
        <s v="00721AM.003"/>
        <s v="00721AM.004"/>
        <s v="00721AM.005"/>
        <s v="00721AO.001"/>
        <s v="00721AO.002"/>
        <s v="00721AO.003"/>
        <s v="00721AP.001"/>
        <s v="00721AP.002"/>
        <s v="00721AP.003"/>
        <s v="00721AQ.001"/>
        <s v="00721AQ.002"/>
        <s v="00721AQ.003"/>
        <s v="00721AQ.004"/>
        <s v="00721AQ.005"/>
        <s v="00721AQ.006"/>
        <s v="00721AQ.007"/>
        <s v="00721AR.001"/>
        <s v="00721AS.001"/>
        <s v="00721AS.002"/>
        <s v="00721B.001"/>
        <s v="00721B.002"/>
        <s v="00721C.001"/>
        <s v="00721C.002"/>
        <s v="00721C.003"/>
        <s v="00721C.004"/>
        <s v="00721D.001"/>
        <s v="00721D.002"/>
        <s v="00721D.003"/>
        <s v="00721D.004"/>
        <s v="00721D.005"/>
        <s v="00721E.001"/>
        <s v="00721E.002"/>
        <s v="00721E.003"/>
        <s v="00721E.004"/>
        <s v="00721E.005"/>
        <s v="00721E.006"/>
        <s v="00721G.001"/>
        <s v="00721G.002"/>
        <s v="00721G.003"/>
        <s v="00721G.004"/>
        <s v="00721G.005"/>
        <s v="00721G.006"/>
        <s v="00721G.007"/>
        <s v="00721H.001"/>
        <s v="00721H.002"/>
        <s v="00721I.001"/>
        <s v="00721I.002"/>
        <s v="00721I.003"/>
        <s v="00721I.004"/>
        <s v="00721I.005"/>
        <s v="00721I.006"/>
        <s v="00721K.001"/>
        <s v="00721K.002"/>
        <s v="00721K.003"/>
        <s v="00721K.004"/>
        <s v="00721L.001"/>
        <s v="00721L.002"/>
        <s v="00721L.003"/>
        <s v="00721L.004"/>
        <s v="00721N.001"/>
        <s v="00721N.002"/>
        <s v="00721N.003"/>
        <s v="00721N.004"/>
        <s v="00721O.001"/>
        <s v="00721O.002"/>
        <s v="00721O.003"/>
        <s v="00721O.004"/>
        <s v="00721O.005"/>
        <s v="00721O.006"/>
        <s v="00721O.007"/>
        <s v="00721P.001"/>
        <s v="00721P.002"/>
        <s v="00721P.003"/>
        <s v="00721P.004"/>
        <s v="00721P.005"/>
        <s v="00721P.006"/>
        <s v="00721P.007"/>
        <s v="00721Q.001"/>
        <s v="00721Q.002"/>
        <s v="00721Q.003"/>
        <s v="00721Q.004"/>
        <s v="00721Q.005"/>
        <s v="00721R.001"/>
        <s v="00721R.002"/>
        <s v="00721R.003"/>
        <s v="00721R.004"/>
        <s v="00721R.005"/>
        <s v="00721R.006"/>
        <s v="00721T.001"/>
        <s v="00721T.002"/>
        <s v="00721T.003"/>
        <s v="00721T.004"/>
        <s v="00721U.001"/>
        <s v="00721U.002"/>
        <s v="00721U.003"/>
        <s v="00721U.004"/>
        <s v="00721V.001"/>
        <s v="00721V.002"/>
        <s v="00721W.001"/>
        <s v="00721W.002"/>
        <s v="00721W.003"/>
        <s v="00721W.004"/>
        <s v="00721X.001"/>
        <s v="00721X.002"/>
        <s v="00721X.003"/>
        <s v="00721X.004"/>
        <s v="00721X.005"/>
        <s v="00721Y.001"/>
        <s v="00721Y.002"/>
        <s v="00743A.001"/>
        <s v="00743A.002"/>
        <s v="00743A.003"/>
        <s v="00743A.004"/>
        <s v="00743B.001"/>
        <s v="00743B.002"/>
        <s v="00743B.003"/>
        <s v="00743B.004"/>
        <s v="00743B.005"/>
        <s v="00743E.001"/>
        <s v="00743E.002"/>
        <s v="00743E.003"/>
        <s v="00743F.001"/>
        <s v="00743F.002"/>
        <s v="00743H.001"/>
        <s v="00743H.002"/>
        <s v="00743I.001"/>
        <s v="00743I.002"/>
        <s v="00743J.001"/>
        <s v="00743J.002"/>
        <s v="00743J.003"/>
        <s v="00743J.004"/>
        <s v="00754A.001"/>
        <s v="00754A.002"/>
        <s v="00754A.003"/>
        <s v="00754AI.001"/>
        <s v="00754AI.002"/>
        <s v="00754AI.003"/>
        <s v="00754AK.001"/>
        <s v="00754AK.002"/>
        <s v="00754AK.003"/>
        <s v="00754AK.004"/>
        <s v="00754AK.005"/>
        <s v="00754B.001"/>
        <s v="00754B.002"/>
        <s v="00754B.003"/>
        <s v="00754B.004"/>
        <s v="00754D.001"/>
        <s v="00754D.002"/>
        <s v="00754E.001"/>
        <s v="00754E.002"/>
        <s v="00754E.003"/>
        <s v="00754G.001"/>
        <s v="00754G.002"/>
        <s v="00754H.001"/>
        <s v="00754H.002"/>
        <s v="00754H.003"/>
        <s v="00754I.001"/>
        <s v="00754I.002"/>
        <s v="00754J.001"/>
        <s v="00754J.002"/>
        <s v="00754K.001"/>
        <s v="00754K.002"/>
        <s v="00754K.003"/>
        <s v="00754L.001"/>
        <s v="00754L.002"/>
        <s v="00754M.001"/>
        <s v="00754M.002"/>
        <s v="00754M.003"/>
        <s v="00754N.001"/>
        <s v="00754N.002"/>
        <s v="00754Q.001"/>
        <s v="00754Q.002"/>
        <s v="00754Q.003"/>
        <s v="00754T.001"/>
        <s v="00754T.002"/>
        <s v="00754T.003"/>
        <s v="00754V.001"/>
        <s v="00754V.002"/>
        <s v="00754V.003"/>
        <s v="00754X.001"/>
        <s v="00754X.002"/>
        <s v="00754X.003"/>
        <s v="00754Y.001"/>
        <s v="00754Y.002"/>
        <s v="00755A.001"/>
        <s v="00755A.002"/>
        <s v="00755D.001"/>
        <s v="00755D.002"/>
        <s v="00755E.001"/>
        <s v="00755E.002"/>
        <s v="00755E.003"/>
        <s v="00755F.001"/>
        <s v="00755F.002"/>
        <s v="00755K.001"/>
        <s v="00755K.002"/>
        <s v="00755L.001"/>
        <s v="00755L.002"/>
        <s v="00755M.001"/>
        <s v="00755M.002"/>
        <s v="00755M.003"/>
        <s v="00756A.001"/>
        <s v="00756A.002"/>
        <s v="00756A.003"/>
        <s v="00756AA.001"/>
        <s v="00756AA.002"/>
        <s v="00756AB.001"/>
        <s v="00756AB.002"/>
        <s v="00756AC.001"/>
        <s v="00756AC.002"/>
        <s v="00756AE.001"/>
        <s v="00756AE.002"/>
        <s v="00756AF.001"/>
        <s v="00756AF.002"/>
        <s v="00756AG.001"/>
        <s v="00756AG.002"/>
        <s v="00756AH.001"/>
        <s v="00756AH.002"/>
        <s v="00756AI.001"/>
        <s v="00756AJ.001"/>
        <s v="00756AJ.002"/>
        <s v="00756AJ.003"/>
        <s v="00756AK.001"/>
        <s v="00756AK.002"/>
        <s v="00756AM.001"/>
        <s v="00756AM.002"/>
        <s v="00756AN.001"/>
        <s v="00756AN.002"/>
        <s v="00756AO.001"/>
        <s v="00756AO.002"/>
        <s v="00756AP.001"/>
        <s v="00756AP.002"/>
        <s v="00756AQ.001"/>
        <s v="00756AQ.002"/>
        <s v="00756AS.001"/>
        <s v="00756AS.002"/>
        <s v="00756AU.001"/>
        <s v="00756AU.002"/>
        <s v="00756AV.001"/>
        <s v="00756AV.002"/>
        <s v="00756AV.003"/>
        <s v="00756AV.004"/>
        <s v="00756AV.005"/>
        <s v="00756AV.006"/>
        <s v="00756AW.001"/>
        <s v="00756AW.002"/>
        <s v="00756AW.003"/>
        <s v="00756AW.004"/>
        <s v="00756AW.005"/>
        <s v="00756AX.001"/>
        <s v="00756AX.002"/>
        <s v="00756AX.003"/>
        <s v="00756BA.001"/>
        <s v="00756BA.002"/>
        <s v="00756BA.003"/>
        <s v="00756BB.001"/>
        <s v="00756BB.002"/>
        <s v="00756BC.001"/>
        <s v="00756BC.002"/>
        <s v="00756BD.001"/>
        <s v="00756BD.002"/>
        <s v="00756C.001"/>
        <s v="00756C.002"/>
        <s v="00756C.003"/>
        <s v="00756E.001"/>
        <s v="00756E.002"/>
        <s v="00756E.003"/>
        <s v="00756F.001"/>
        <s v="00756F.002"/>
        <s v="00756G.001"/>
        <s v="00756G.002"/>
        <s v="00756G.003"/>
        <s v="00756G.004"/>
        <s v="00756H.001"/>
        <s v="00756H.002"/>
        <s v="00756I.001"/>
        <s v="00756I.002"/>
        <s v="00756J.001"/>
        <s v="00756J.002"/>
        <s v="00756J.003"/>
        <s v="00756K.001"/>
        <s v="00756K.002"/>
        <s v="00756K.003"/>
        <s v="00756L.001"/>
        <s v="00756L.002"/>
        <s v="00756L.003"/>
        <s v="00756L.004"/>
        <s v="00756L.005"/>
        <s v="00756M.001"/>
        <s v="00756M.002"/>
        <s v="00756N.001"/>
        <s v="00756N.002"/>
        <s v="00756O.001"/>
        <s v="00756O.002"/>
        <s v="00756Q.001"/>
        <s v="00756Q.002"/>
        <s v="00756Q.003"/>
        <s v="00756R.001"/>
        <s v="00756R.002"/>
        <s v="00756S.001"/>
        <s v="00756S.002"/>
        <s v="00756S.003"/>
        <s v="00756S.004"/>
        <s v="00756T.001"/>
        <s v="00756T.002"/>
        <s v="00756U.001"/>
        <s v="00756V.001"/>
        <s v="00756V.002"/>
        <s v="00756W.001"/>
        <s v="00756W.002"/>
        <s v="00756W.003"/>
        <s v="00756X.001"/>
        <s v="00756X.002"/>
        <s v="00756Y.001"/>
        <s v="00756Z.001"/>
        <s v="00756Z.002"/>
        <s v="00756Z.003"/>
        <s v="00786A.001"/>
        <s v="00786B.001"/>
        <s v="00786B.002"/>
        <s v="00786B.003"/>
        <s v="00786B.004"/>
        <s v="00786C.001"/>
        <s v="00786C.002"/>
        <s v="00786D.001"/>
        <s v="00786D.002"/>
        <s v="00786D.003"/>
        <s v="00786E.001"/>
        <s v="00786E.002"/>
        <s v="00786G.001"/>
        <s v="00786G.002"/>
        <s v="00786G.003"/>
        <s v="00786H.001"/>
        <s v="00786H.002"/>
        <s v="00786I.001"/>
        <s v="00786I.002"/>
        <s v="00786K.001"/>
        <s v="00786K.002"/>
        <s v="00786K.003"/>
        <s v="00786L.001"/>
        <s v="00786L.002"/>
        <s v="00786M.001"/>
        <s v="00786M.002"/>
        <s v="004110.001"/>
        <s v="004110.002"/>
        <s v="004110.003"/>
        <s v="004110.004"/>
        <s v="004110.005"/>
        <s v="004130.001"/>
        <s v="004130.002"/>
        <s v="004130.003"/>
        <s v="004130.004"/>
        <s v="004130.005"/>
        <s v="004130.006"/>
        <s v="004140.001"/>
        <s v="004140.002"/>
        <s v="004140.003"/>
        <s v="004140.004"/>
        <s v="004140.005"/>
        <s v="004190.003"/>
        <s v="004190.004"/>
        <s v="004190.005"/>
        <s v="004190.006"/>
        <s v="004190.007"/>
        <s v="004190.008"/>
        <s v="004190.010"/>
        <s v="004190.012"/>
        <s v="00745AA.001"/>
        <s v="00745AA.002"/>
        <s v="00745AA.003"/>
        <s v="00745AA.004"/>
        <s v="00745AA.005"/>
        <s v="00745AA.006"/>
        <s v="00745AB.001"/>
        <s v="00745AB.002"/>
        <s v="00745AB.003"/>
        <s v="00745AB.004"/>
        <s v="00745AB.005"/>
        <s v="00745AB.006"/>
        <s v="00745AC.001"/>
        <s v="00745AC.002"/>
        <s v="00745AC.003"/>
        <s v="00745AC.004"/>
        <s v="00745AD.001"/>
        <s v="00745AD.002"/>
        <s v="00745AD.003"/>
        <s v="00745AD.004"/>
        <s v="00745AD.005"/>
        <s v="00745AD.006"/>
        <s v="00745B.001"/>
        <s v="00745B.002"/>
        <s v="00745B.003"/>
        <s v="00745B.004"/>
        <s v="00745B.005"/>
        <s v="00745B.006"/>
        <s v="00745B.007"/>
        <s v="00745B.008"/>
        <s v="00745B.009"/>
      </sharedItems>
    </cacheField>
    <cacheField name="Project_Name" numFmtId="0">
      <sharedItems count="537">
        <s v="Borrego 3.0 Microgrid"/>
        <s v="Advanced Energy Storage"/>
        <s v="Sustainable Communities Removal"/>
        <s v="Mobile Battery Energy Storage Program"/>
        <s v="Integrated Test Facility Expansion"/>
        <s v="Hydrogen Build Ready Infrastructure"/>
        <s v="Advanced Energy Storage 2.0"/>
        <s v="Non-Lithium-Ion Energy Storage Technology "/>
        <s v="Hydrogen Energy Storage System Expansion "/>
        <s v="New Business"/>
        <s v="Systems Minor Additions, Relocations and Retirements"/>
        <s v="Meter and Regulator Materials"/>
        <s v="Pressure Betterment"/>
        <s v="Pipe Relocations - Franchise and Freeway"/>
        <s v="Tools and Equipment"/>
        <s v="Code Compliance"/>
        <s v="Leak Repair"/>
        <s v="Cathodic Protection"/>
        <s v="Regulator Station Improvements and Other"/>
        <s v="Underperforming Steel Replacement Program - Other (Post 1965 vintage)"/>
        <s v="Cathodic Protection System Enhancement"/>
        <s v="CNG STATION UPGRADES"/>
        <s v="Underperforming Steel Replacement Program (1934-1965 vintage)"/>
        <s v="Underperforming Steel Replacement Program - Threaded Main (Pre-1934 vintage)"/>
        <s v="Early Vintage Program (Components) - Dresser Mechanical Coupling Removal"/>
        <s v="Early Vintage Program (Components) - Oil Drip Piping Removal"/>
        <s v="Piping in Vauts Replacement Program"/>
        <s v="Early Vintage Program (Components) - Removal of Closed Valves between High/Medium Pressure Zones"/>
        <s v="Gas Ops Control Center Project Distr Reg Station &amp; Other"/>
        <s v="Curb Valve Replacements"/>
        <s v="Local Engineering Pool - Gas"/>
        <s v="Department Overhead Pool - Gas"/>
        <s v="Contract Admin – Gas"/>
        <s v="TIMP"/>
        <s v="DIMP"/>
        <s v="Gas Safety Enhancement Programs"/>
        <s v="FIMP"/>
        <s v="GT M&amp;R STATIONS ADDITIONS/REPLACEMENTS"/>
        <s v="GT PIPELINE REPLACEMENTS"/>
        <s v="GT COMPRESSOR STATIONS ADDITIONS/REPLACEMENTS"/>
        <s v="GT CATHODIC PROTECTION"/>
        <s v="GT AUXILIARY EQUIPMENT&amp; INFRASTRUCTURE"/>
        <s v="GT CAPITAL TOOLS"/>
        <s v="Local GT Supervision and Engineering Pool"/>
        <s v="LAND BLANKET"/>
        <s v="STRUCTURES &amp; IMPROVEMENTS BLANKET"/>
        <s v="Beach Cities Racking &amp; Canopy Installation"/>
        <s v="Beach Cities Storage Yard Asphalt Replacement"/>
        <s v="Eastern C&amp;O Site Asphalt Replacement"/>
        <s v="Mountain Empire Line Truck Canopy"/>
        <s v="Mountain Empire Garage Roof Replacement"/>
        <s v="Metro C&amp;O Yard Asphalt Replacement"/>
        <s v="Metro Fuel Island Improvements"/>
        <s v="Mountain Empire Drive Aisle Paving"/>
        <s v="SDG&amp;E Survey Control Network"/>
        <s v="Eastern C&amp;O New Parking Upgrade"/>
        <s v="SAFETY/ENVIRONMENTAL"/>
        <s v="Miramar Hazmat Site Storeage Expansion"/>
        <s v="MISC EQUIPMENT BLANKET"/>
        <s v="EV Charger Smart Meter Conversion"/>
        <s v="SECURITY SYSTEMS BLANKET"/>
        <s v="Mountain Empire Site Security Improvements"/>
        <s v="SDG&amp;E Site Security Upgrades"/>
        <s v="Ramona Substation Main Yard Improvements"/>
        <s v="COMM. PLANT BLKT-INFRASTRUCTURE &amp; RELIAB"/>
        <s v="Ramona Generator Installation"/>
        <s v="RBDC Generator 6 Installation"/>
        <s v="RBDC Pre-Action Zone Pipe Repair"/>
        <s v="COMM. PLANT BLKT-REMODEL/RELOC/RECONFIG"/>
        <s v="RBDC Secure Walkway Installation"/>
        <s v="RBDC SRC (System Reliability Center) TI"/>
        <s v="Metro Building Crew Room Reconfiguration"/>
        <s v="Metro Locker Room Remodel &amp; Expansion"/>
        <s v="Miramar Equipment Ops Locker Facility"/>
        <s v="Mountain Empire Bldg 1 Remodel"/>
        <s v="Northcoast Interior Refresh"/>
        <s v="Miramar Bldg A Locker Room Remodel"/>
        <s v="Eastern C&amp;O Tool Storage Warehouse Office"/>
        <s v="Chula Vista Yard Security Improvements"/>
        <s v="Kearny C&amp;O Master Plan Ph 1"/>
        <s v="Kearny Master Plan Phase 2"/>
        <s v="Energy Innovation Center Decommissioning"/>
        <s v="Miramar Site Improvements (Post NRG)"/>
        <s v="Mission Skills Temporary Classroom Trailers"/>
        <s v="Mission Skills Training Building Expansion"/>
        <s v="Clean Transportation Infrastructure"/>
        <s v="Fleet Hydrogen Fueling"/>
        <s v="LAND SERVICES ARCHIBUS SYSTEM"/>
        <s v="SDG&amp;E Sustainability Program"/>
        <s v="Demand Response Management Systems (DRMS) Replacement"/>
        <s v="Smart Meter (Product) 2022-2024  "/>
        <s v="Smart Meter Upgrade 2022-2023  "/>
        <s v="Contact Center of the Future (CCotF)"/>
        <s v="Customer Energy Network (Product) 2023-2024  "/>
        <s v="CIS Regulatory &amp; Enhancements 2022   "/>
        <s v="CIS Regulatory &amp; Enhancements 2023"/>
        <s v="CIS Regulatory &amp; Enhancements 2024"/>
        <s v="Clean Transportation Product Team 2023-2024  "/>
        <s v="Clean Transportation Product Team 2022-2023  "/>
        <s v="IT Quality and Continuous Testing Platforms"/>
        <s v="SAP Computing Resource and Storage Expansion"/>
        <s v="Cloud Data Lake"/>
        <s v="Microsoft Enterprise Agreement"/>
        <s v="Microsoft 365 Service Management"/>
        <s v="Electric Material Traceability"/>
        <s v="RAMP - Network Attached Storage (NAS) Modernization"/>
        <s v="RAMP - IT Converged Infrastructure Compute Capacity Expansion"/>
        <s v="RAMP - Digi Remote Manager 2022"/>
        <s v="RAMP - Digital Workspace"/>
        <s v="RAMP - Virtual Desktop Expansion (VDI) - Phase 2"/>
        <s v="RAMP - Emergency Communications Enhancements"/>
        <s v="RAMP - Network Attached Storage (NAS) Stringent Compliance Tier 2023"/>
        <s v="RAMP - Emergency Response Commander Trucks"/>
        <s v="RAMP - Elastic Cloud Storage (ECS) Capacity Expansion 2022"/>
        <s v="RAMP - Elastic Cloud Storage (ECS) EX300 Hardware Refresh 2023"/>
        <s v="RAMP - Network Attached Storage (NAS) Archive Tier 2022"/>
        <s v="RAMP - Network Attached Storage (NAS) Isolated Hi-Perf-Low-Latency Workloads Tier 2023"/>
        <s v="RAMP - Digi Remote Manager 2023"/>
        <s v="Electric Grid Ops Small Capital 2022"/>
        <s v="Electric Grid Ops Small Capital 2023"/>
        <s v="Electric Grid Ops Small Capital 2024"/>
        <s v="IT Small Capital"/>
        <s v="RAMP - Middleware Platforms Disaster Recovery 2022"/>
        <s v="RAMP - Infrastructure as a Service (IaaS) Implementation"/>
        <s v="RAMP - Cloud Foundations"/>
        <s v="RAMP - Lifecycle Management Data Platform"/>
        <s v="Telecom Asset Management Capabilities  "/>
        <s v="Microgrid Portal  "/>
        <s v="CAISO Mandates 2024  "/>
        <s v="Telecommunications Attachment Management System (TAMS) Modernization"/>
        <s v="Work Management Enhancements"/>
        <s v="RAMP - Field Service Delivery (FSD) - Scheduling &amp; Dispatch Phase"/>
        <s v="Distribution Interconnection Info. System - Rule 21 and Net Energy Metering Enhancements - Phase 1"/>
        <s v="Virtual Reality Expansion  "/>
        <s v="RAMP - Field Hardware Mobile Data Terminals (MDT) Replacement"/>
        <s v="Geospatial Field Improvements  "/>
        <s v="Builder Services Customer Portal - Phase 3   "/>
        <s v="CAISO Mandates 2021"/>
        <s v="App Modernization &amp; Vulnerability Reduction - Phase 2"/>
        <s v="Field Mobility Development  "/>
        <s v="LADC (Local Area Distribution Controller)"/>
        <s v="App Modernization &amp; Vulnerability Reduction - Phase 1"/>
        <s v="RAMP - Electric GIS Modernization Project"/>
        <s v="RAMP - Reliability and Operational Safety (ROSE) - Phase 2  "/>
        <s v="Smart Grid Operations 2022-2023"/>
        <s v="Enterprise Distributed Energy Resource Management System (DERMS)"/>
        <s v="RAMP - Energy Transition Digital Twin   "/>
        <s v="RAMP - Digital Process Automation"/>
        <s v="Foundational Analytics for Safety, Compliance and Efficiency"/>
        <s v="RAMP - Advanced Data and Decision Modeling"/>
        <s v="RAMP - Decision Analytics &amp; Situational Awareness"/>
        <s v="RAMP - Vehicle Telematics - Phase 1"/>
        <s v="RAMP- Situational Awareness Dashboards"/>
        <s v="RAMP - Vehicle Telematics - Phase 2"/>
        <s v="Load Curtailment Modernization  "/>
        <s v="RAMP - Noggin Phase 3B  "/>
        <s v="RAMP - Electirc Distribution Asset Investment"/>
        <s v="RAMP- Asset 360 - Asset Data Foundation"/>
        <s v="Smart Grid Operations 2024  "/>
        <s v="Investment Prioritization"/>
        <s v="Construction, Planning and Design (CPD) Enhancements"/>
        <s v="Gas Ops Tool Tracker SAP Enhancement"/>
        <s v="RAMP - Field Mobile Hardware Replacement"/>
        <s v="Local Area Distribution Controller (LADC) 2023-2024"/>
        <s v="RAMP - GIS Modernization  "/>
        <s v="RAMP - Digital Asset and Damages Detection Platform  "/>
        <s v="RAMP - Vegetation Management - Work Management  "/>
        <s v="RAMP - Field Service Delivery (FSD) - Data &amp; Analytics Platform"/>
        <s v="CAISO Mandates 2022  "/>
        <s v="CAISO Mandates 2023  "/>
        <s v="Distribution Interconnection Info. System - Rule 21 and Net Energy Metering Enhancements - Phase 2"/>
        <s v="Local Area Distribution Controller (LADC) 2022-2023"/>
        <s v="GRC &amp; Regulatory Management System - Phase 3  "/>
        <s v="OpenShift Modernization on AWS (ROSA)"/>
        <s v="DevSecOps SCM GitHub"/>
        <s v="Test Acceleration Enablement (TAE) with DevSecOps  "/>
        <s v="Digital Service Integration Platform"/>
        <s v="Data Governance Tools &amp; Framework"/>
        <s v="Application Factory - Utility Operations"/>
        <s v="Test Acceleration Enablement (TAE)"/>
        <s v="Claims Management  "/>
        <s v="Electric Damages Optimization"/>
        <s v="Source Code Management &amp; DevOps Implementation"/>
        <s v="Engineering &amp; Construction Document Centralization and Compliance_x000a__x000a_"/>
        <s v="Cross-Functional Work Management Enhancements  "/>
        <s v="Business Adaptation Technologies &amp; Digitalization  "/>
        <s v="Construction Management Software Integration with SAP"/>
        <s v="Automated Utility Design (AUD)"/>
        <s v="RAMP - Software Defined Wide Area Network (SD-WAN) Implementation 2022"/>
        <s v="RAMP - Emergency Communications Microwave (MW) Auto Alignment Systems_x000a_"/>
        <s v="RAMP - Juniper 2022 Equipment Replacement Agreement"/>
        <s v="RAMP - Network Time Protocol (NTP) Clock Refresh"/>
        <s v="RAMP - Transmission Communications Reliability Improvement (TCRI) 2022"/>
        <s v="RAMP - Transmission Communications Reliability Improvement (TCRI) 2023"/>
        <s v="RAMP - Transmission Communications Reliability Improvement (TCRI) 2024"/>
        <s v="RAMP - Local Area Network (LAN) Refresh 2022  "/>
        <s v="RAMP - Field Area Network (FAN) Voice &amp; Dispatch - Phase 2"/>
        <s v="RAMP - Data Center Network (DCN) Core Refresh"/>
        <s v="RAMP - Telecom Site Improvements"/>
        <s v="RAMP - Wide Area Network (WAN) Refresh"/>
        <s v="RAMP - EVC and GC Telecom Security Remediation"/>
        <s v="RAMP -  Call Recording System Refresh  "/>
        <s v="Smart Meter 2.0"/>
        <s v="RAMP - Cyber - SDGE - Perimeter Defenses"/>
        <s v="RAMP - Cyber - SDGE - Internal Defenses"/>
        <s v="RAMP - Cyber - SDGE - Operational Technology (OT) Cybersecurity"/>
        <s v="RAMP - Cyber - SDGE - Obsolete IT Infrastructure and Application Replacement"/>
        <s v="RAMP - Cyber - SDGE - Sensitive Data Protection"/>
        <s v="GENERATION CAPITAL TOOLS &amp; TEST EQPT."/>
        <s v="MIRAMAR PLANT OPERATIONAL ENHANCEMENTS"/>
        <s v="PALOMAR PLANT OPERATIONAL ENHANCEMENTS"/>
        <s v="DESERT STAR ENERGY CTR OPER. ENHANCE"/>
        <s v="CUYAMACA PEAK ENERGY PLANT OPER ENHANCE"/>
        <s v="RAMONA SOLAR PLANT OPER ENHANCE"/>
        <s v="PALOMAR HYDROGEN SYSTEMS"/>
        <s v="ELECTRIC TRANSMISSION TOOLS &amp; EQUIPMENT"/>
        <s v="ELECTRIC METERS &amp; REGULATORS"/>
        <s v="RAMP- DISTRIBUTION SUBSTATION RELIABILITY"/>
        <s v="ELECTRIC DISTRIBUTION EASEMENTS"/>
        <s v="ELECTRIC DIST. STREET/HWY RELOCATIONS"/>
        <s v="Electric Distribution Tools/Equipment"/>
        <s v="Field Shunt Capacitors"/>
        <s v="CONVERSION FROM OH TO UG RULE 20A"/>
        <s v="CITY OF SAN DIEGO SURCHARGE PROG (20SD)"/>
        <s v="TRANSFORMERS"/>
        <s v="OH RESIDENTIAL NB"/>
        <s v="OH NON-RESIDENTIAL NB"/>
        <s v="UG RESIDENTIAL NB"/>
        <s v="UG NON-RESIDENTIAL NB"/>
        <s v="NEW BUSINESS INFRASTRUCTURE"/>
        <s v="NEW SERVICE INSTALLATIONS"/>
        <s v="CUSTOMER REQUESTED UPGRADES AND SERVICES"/>
        <s v="RAMP- MANAGEMENT OF OH DIST. SERVICE"/>
        <s v="RAMP- MANAGEMENT OF UG DIST. SERVICE"/>
        <s v="Reactive Small Capital Projects"/>
        <s v="RAMP - CORRECTIVE MAINTENANCE PROGRAM (CMP)"/>
        <s v="RAMP- REPLACEMENT OF UNDERGROUND CABLES "/>
        <s v="TRANSFORMER &amp; METER INSTALLATIONS"/>
        <s v="RAMP- CAPITAL RESTORATION OF SERVICE"/>
        <s v="RAMP- PLANNED CABLE REPLACEMENTS"/>
        <s v="RAMP - Manhole, Handhole, and Vault Restoration"/>
        <s v="RAMP- DOE SWITCH REPLACEMENT"/>
        <s v="Load Research/DLP Electric Metering Project"/>
        <s v="South Orange County Reliability Enhancement (SOCRE)"/>
        <s v="RAMP- Replacement Of Live Front Equipment"/>
        <s v="RAMP- EMERGENCY TRANSFORMER &amp; SWITCHGEAR"/>
        <s v="FIBER OPTIC FOR RELAY PROTECT &amp; TELECOM"/>
        <s v="Substation 12kV Capacitor Upgrades"/>
        <s v="CHOLLAS WEST-NEW 12KV C1047"/>
        <s v="RAMP- Avian Protection"/>
        <s v="RAMP - INSTALL SCADA ON LINE CAPACITORS"/>
        <s v="TL600 - Reliability Pole Replacements"/>
        <s v="TL674A DEL MAR RECONFIGURE/TL666D RFS"/>
        <s v="STREAMVIEW 69/12KV SUB REBUILD-PRE ENG"/>
        <s v="DISTRIBUTED GENERATION INTERCONNECT. PRO"/>
        <s v="ARTESIAN 230KV EXPANSION"/>
        <s v="TL6975 ESCONDIDO - SAN MARCOS"/>
        <s v="RAMP- POWAY SUBSTATION REBUILD"/>
        <s v="SF6 SWITCH REPLACEMENT"/>
        <s v="RAMP- SUBSTATION SCADA EXPANSION-DISTRIBUTION"/>
        <s v="SCADA HEAD-END REPLACEMENT"/>
        <s v="RAMP- RTU MODERNIZATION"/>
        <s v="GRANITE SUBSTATION 69KV LOOP-IN"/>
        <s v="RAMP- SAN MARCOS SUB REBUILD 69KV &amp; 12KV"/>
        <s v="RAMP- SUBSTATION MOD TO SUPPORT FLISR"/>
        <s v="RAMP- TEE MODERNIZATION PROGRAM"/>
        <s v="RAMP- ENERGIZED TEST YARD"/>
        <s v="RAMP- HIGH RISK SWITCH REPLACEMENT PROJECT"/>
        <s v="STREET LIGHT MODERNIZATION"/>
        <s v="RAMP- NORTH HARBOR"/>
        <s v="RAMP- 4KV MODERNIZATION"/>
        <s v="3 ROOTS TL6906,TL677,TL668 CUST RELO"/>
        <s v="PURE WATER ELECTRIC"/>
        <s v="C724, IB: New 12kV Circuit"/>
        <s v="C1480, VN: New Circuit C1480 "/>
        <s v="RAMP- PROACTIVE DEAD FRONT TERMINATOR DEPLOY"/>
        <s v="RAMP- URBAN SUBSTATION REBUILD"/>
        <s v="C1119, CH: New 12kV Circuit"/>
        <s v="TRANSMISSION CORRECTIVE MAINTENANCE PROGRAM"/>
        <s v="RAMP- OH PUBLIC SAFETY (OPS)"/>
        <s v="RAMP- TORREY PINES 12KV BREAKER REPLACEMENT"/>
        <s v="RAMP- EL CAJON 12KV BREAKER REPLACEMENTS"/>
        <s v="PLANNED INVESTMENTS "/>
        <s v="KETTNER REBUILD"/>
        <s v="C493, OT: Reconductor "/>
        <s v="COLLECTIBLE - CAMP PENDLETON - STUART MESA HOUSING"/>
        <s v="Electric - Conversion from OH to UG Rule 20B"/>
        <s v="C1154 EG Offload GE3233 DDOR 2020"/>
        <s v="RAMP- BERNARDO 12 KV BREAKERS AND TRANSFORMER"/>
        <s v="RAMP- MIRAMAR 12KV REPLACEMENTS"/>
        <s v="RAMP- MISSION 12KV REPLACEMENTS"/>
        <s v="RAMP - Stuart 12kV Transformer Replacement"/>
        <s v="Coronado 69/12kV Transformer Replacement"/>
        <s v="La Jolla 69/12kV Transformer Replacement"/>
        <s v="CBM - 4.2 FIRMWARE UPGRADE FOR TRANSFORM"/>
        <s v="REBUILDING OF SKILLS TRAINING YARD"/>
        <s v="RAMP-NON-HFTD WIRELESS FAULT INDICATORS"/>
        <s v="21125 - TL681 ESCONDIDO TRAILS CUSTOMER RELOCATION"/>
        <s v="ELCT TRANS SMALL REALIBLTY JOBS- NON WMP"/>
        <s v="TL634 JUNIPER STREET CUSTOMER RELOCATION"/>
        <s v="C235, CRE:Reconductor"/>
        <s v="C50, PTL: Reco and Capacitor"/>
        <s v="C139, VN: Cutover to C138 – DDOR 2021"/>
        <s v="C1162, BD: New C1162"/>
        <s v="CONVERSION FROM OH-UG RULE 20B NEW BUSIN"/>
        <s v="CONVERSION FROM OH-UG RULE 20C"/>
        <s v="C369, S: New 12kV Twin Circuit"/>
        <s v="Mission DCC Remodel Project"/>
        <s v="CRISTIANITOS RFS"/>
        <s v="FUTURE CAPACITY PROJECTS"/>
        <s v="RAMP-Strategic Pole Replacement Program (Non-HFTD)"/>
        <s v="RAMP - Pole Replacement And Reinforcement "/>
        <s v="RAMP- DISTRIBUTION CIRCUIT RELIABILITY CONSTRUCTION"/>
        <s v="RAMP- POWER QUALITY PROGRAM"/>
        <s v="Distribution System Capacity Improvement"/>
        <s v="RAMP - REPLACE OBSOLETE SUBSTATION EQUIPMENT "/>
        <s v="Local Engineering Pool - ED Pool"/>
        <s v="Local Engineering Pool - Substation Pool Elec"/>
        <s v="Department Overhead Pool - Elec"/>
        <s v="CONTRACT ADMINISTRATION POOL - Elec"/>
        <s v="EV Rule 45 Installations"/>
        <s v="Contractor Field Safety Management Pool"/>
        <s v="Pole Replacement and Reinforcement in HFTD"/>
        <s v="CNF Fire Hardening"/>
        <s v="Wireless Fault Indicators"/>
        <s v="Overhead Transmission Fire Hardening (Distribution Underbuild)"/>
        <s v="Advanced Protection"/>
        <s v="HFTD Transm. Fiber Optics"/>
        <s v="HFTD Expulsion Fuse Replacement"/>
        <s v="Public Safety Power Shutoff (PSPS) Engineering Enhancements"/>
        <s v="Strategic Undergrounding"/>
        <s v="Advanced Weather Station Integration and Forecast"/>
        <s v="Fire Science Enhancement (WRRM-OPS)"/>
        <s v="WMP Microgrids"/>
        <s v="Wildfire and Climate Resilience Center"/>
        <s v="WMP PRIVATE LTE"/>
        <s v="CORRECTIVE MAINTENANCE PROGRAM TIER 2&amp;3"/>
        <s v="Meteorology Super Computer Replacements"/>
        <s v="DRONE INVESTIGATION ASSESMENT AND REPAIR"/>
        <s v="HFTD SCADA CAPACITOR REPLACEMENT"/>
        <s v="AVIATION FIREFIGHTING PROGRAM"/>
        <s v="Lightning Arrestor Replacement Program"/>
        <s v="OH SYSTEM TRADITIONAL HARDENING"/>
        <s v="OH SYSTEM COVERED CONDUCTOR"/>
        <s v="WMP CIRCUIT RISK INDEX"/>
        <s v="WMP PSPS MOBILE AND ENS ENHANCEMENTS"/>
        <s v="WMP CENTRALIZED REPOSITORY FOR DATA"/>
        <s v="HELICOPTER IR &amp; HD CAMERA"/>
        <s v="TWIN ENGINE MEDIUM LIFT HELICOPTER"/>
        <s v="WMP Asset Investment Prioritization"/>
        <s v="Emergency Management Operations"/>
        <s v="DIGITAL FORTRESS"/>
        <s v="WMP ADVANCED ANALYTICS"/>
        <s v="PSPP ENHANCEMENT"/>
        <s v="High Risk Pole Replacement Program HFTD"/>
        <s v="New Business Construction"/>
        <s v="Meters"/>
        <s v="Regulators"/>
        <s v="Cathodic Protection (CP) Capital"/>
        <s v="Electronic Pressure Monitors (EPM)"/>
        <s v="Remote Mtr Reading"/>
        <s v="CCM (Control Center Modernization) Distribution Project"/>
        <s v="Pressure Betterments"/>
        <s v="Main Replacements"/>
        <s v="Main &amp; Service Abandonments"/>
        <s v="Service Replacements"/>
        <s v="Pipeline Relocations – Freeway"/>
        <s v="Pipeline Relocations – Franchise"/>
        <s v="Meter Protection"/>
        <s v="Regulator Stations"/>
        <s v="Other Distribution Capital Projects"/>
        <s v="Gas Energy Measurement Systems (GEMS)"/>
        <s v="Capital Tools &amp; Equipment"/>
        <s v="Field Capital Support"/>
        <s v="New Business Trench Reimbursement"/>
        <s v="FIMP - Distribution"/>
        <s v="TIMP - Distribution"/>
        <s v="FIMP - Transmission"/>
        <s v="SIMP"/>
        <s v="FIMP- Storage"/>
        <s v="DIMP Data Management - IT"/>
        <s v="TIMP Data Management - IT"/>
        <s v="PSEP P2A Capital Replacements of Hydrotests"/>
        <s v="PSEP P1B Replacements"/>
        <s v="PSEP P2A Replacements"/>
        <s v="PSEP Valves"/>
        <s v="GT PIPELINES - NEW ADDITIONS"/>
        <s v="GT PIPELINE RELOCATION-FREEWAY"/>
        <s v="GT PIPELINE RELOCATION-FRANCHISE/PRIVATE/ROW"/>
        <s v="GT AUX EQUIPMENT&amp; INFRASTRUCTURE"/>
        <s v="GT COMPRESSOR STATIONS ADDITIONS/REPLACEMENTS  QUALITY/ECONOMIC DRIVEN"/>
        <s v="GOCC (Gas Ops Control Center) Transmission Project"/>
        <s v="GT BUILDINGS &amp; IMPROVEMENTS"/>
        <s v="GAS TRANSMISSION  CAPITAL TOOLS"/>
        <s v="Aviation Services"/>
        <s v="Land Rights "/>
        <s v="Laboratory Equipment (BC730)"/>
        <s v="Supervision and Engineering Overhead Pool"/>
        <s v="Infrastructure &amp; Improvements"/>
        <s v="Safety and Compliance"/>
        <s v="Sustainability and Energy Conservation"/>
        <s v="Fleet Equipment"/>
        <s v="RNG Refueling Stations"/>
        <s v="Hydrogen Refueling Stations"/>
        <s v="Electric Vehicle Charging"/>
        <s v="RAMP - Electronic Leak Survey"/>
        <s v="RAMP - Project and Portfolio Management System - Construction - Phase 1"/>
        <s v="RAMP - Project and Portfolio Management System - Storage"/>
        <s v="RAMP - Project and Portfolio Management System - Transmission"/>
        <s v="RAMP - Application Monitoring Refresh"/>
        <s v="RAMP - Compute Capacity Expansion 2023"/>
        <s v="RAMP - Network Infrastructure Extension"/>
        <s v="Enterprise Radio Media Workstation Replacement"/>
        <s v="RAMP - Identity and Access Management (IAM) Cloud"/>
        <s v="Enterprise Voice System Refresh"/>
        <s v="Routine Small Cap 2022-2024"/>
        <s v="RAMP - Cloud Foundation"/>
        <s v="RAMP - Compute Capacity Bulk Buy"/>
        <s v="RAMP - Backup and Recovery Capacity Expansion 2022"/>
        <s v="RAMP - Recovery Vault Expansion 2023"/>
        <s v="RAMP - Digital Workspace "/>
        <s v="RAMP - Network Attached Storage Cyber Vault Capacity Expansion 2023"/>
        <s v="RAMP - Compute Capacity Expansion 2022"/>
        <s v="RAMP - Compute Database Hardware Capacity Expansion and Infrastructure Demand Management 2022"/>
        <s v="Mobile Phone Refresh 2022"/>
        <s v="RAMP - Infrastructure Monitoring Implementation"/>
        <s v="RAMP - Backup and Recovery Hardware Refresh"/>
        <s v="RAMP - Recovery Vault Expansion 2024"/>
        <s v="RAMP - Network Attached Storage Cyber Vault Capacity Expansion 2024"/>
        <s v="RAMP - Compute Database Hardware Capacity Expansion 2023"/>
        <s v="RAMP - Compute Infrastructure Refresh 2024"/>
        <s v="RAMP - Electronic Leak Survey - Pipeline Patrol"/>
        <s v="RAMP - GIS Portal and Mobility Enhancements"/>
        <s v="RAMP - Electronic Leak Survey - Transmission Survey and Patrol"/>
        <s v="RAMP - Upgrade Legacy Environment Storage"/>
        <s v="RAMP - Legacy Hardware Refresh 2022"/>
        <s v="RAMP - Project and Portfolio Management System - Gas Distribution - Phase 1"/>
        <s v="RAMP - Wide Area Network (WAN) and Private Network Refresh"/>
        <s v="RAMP - Local Area Network Upgrade"/>
        <s v="RAMP - Microwave Radio Network Remediation"/>
        <s v="RAMP - Emergency Response Command Center Enhancement"/>
        <s v="RAMP - Remote Site Technology Refresh"/>
        <s v="RAMP - Call Recording System Refresh"/>
        <s v="RAMP - Supervisory Control and Data Acquisition Network Refresh Project"/>
        <s v="Speech Analytics and Workforce Management Upgrades"/>
        <s v="Advanced Meter Pole Inspection Upgrade"/>
        <s v="RAMP - PACER Workforce Management Replacement Project"/>
        <s v="RAMP - PACER Mobile Upgrade Phase 2"/>
        <s v="Senate Bill 711 Bill Volatility Project"/>
        <s v="RAMP - Advanced Meter Network Exceptions Management and Operations"/>
        <s v="Meter Set Assembly Inspection Enhancements Project"/>
        <s v="Advanced Meter Web Portal for Third Party Attachments"/>
        <s v="RAMP - Advanced Meter HeadEnd and Meter Data Management System (MDMS) Refresh"/>
        <s v="Data Analysis Reporting Tool (DART) Upgrade"/>
        <s v="Gas Measurement and Analysis System (GMAS)"/>
        <s v="Envoy Polymer Upgrade"/>
        <s v="Major Market to Cloud (M2C) - Billing Viewer"/>
        <s v="Envoy Renewable Natural Gas (RNG)"/>
        <s v="Centralized Customer Data Management"/>
        <s v="RAMP - Advanced Meter HeadEnd and Meter Data Management System Next-Generation (AclaraONE)"/>
        <s v="RAMP - Customer Contact Center (CCC) Technology Modernization"/>
        <s v="Advanced Meter Data Collector Unit Hardware Refresh"/>
        <s v="DART Upgrade Phase II"/>
        <s v="Customer Experience Phase 4 (CEP4)"/>
        <s v="Project Monaco"/>
        <s v="Call Ahead SMS Text-based Customer Notifications"/>
        <s v="Customer Experience Phase 5 (CEP5)"/>
        <s v="Intelligent Workload Distribution (IWD)"/>
        <s v="Help Center Virtual Assistant"/>
        <s v="Electronic Volume Correctors (EVC) and Gas Chromatographs (GC) Telecom Security Remediation"/>
        <s v="Employee Care Services Workers Comp Refresh"/>
        <s v="Business Adaptation Tech and Digitalization"/>
        <s v="RAMP - Records and Document Management System (RDMS) Phase V 2022 - 2026 "/>
        <s v="RAMP - Records and Document Management System (RDMS) - Gas Operations"/>
        <s v="RAMP - AVEVA and AutoCAD Enhancements - Phase 2"/>
        <s v="RAMP - Work Management and Safety and Regulatory 2022-2023"/>
        <s v="RAMP - Asset Investment Planning and Management (AIPM)"/>
        <s v="RAMP - Distributed Engineering Lifecycle Tracking Apps (DELTA)"/>
        <s v="RAMP - System Enhancements and Workflow Management"/>
        <s v="RAMP - High Pressure Project Record (HPPR) Closeout"/>
        <s v="RAMP - Work Management Program Next Generation Field Service Delivery (FSD)"/>
        <s v="RAMP - Records and Documents Management System (RDMS) - Engineering Project Life Cycle"/>
        <s v="RAMP - Records and Document Management System (RDMS): Closeout Processes"/>
        <s v="RAMP - Pipeline Document Management System (PDMS) System of Record on OpenText"/>
        <s v="RAMP - Records and Document Management System (RDMS): TSR-CDM Integration"/>
        <s v="RAMP - Records and Document Management System (RDMS): OpenText Upgrade and Enhancements"/>
        <s v="RAMP - Electronic Leak Survey - Special Leak Survey and Abnormal Operating Conditions (AOC)"/>
        <s v="RAMP - New Business Management System (NBMS) Replacement"/>
        <s v="Financial Risk Management - Risk Based Decision Making"/>
        <s v="RAMP - Transmission - Gas Pipe Asset Management"/>
        <s v="RAMP - Noggin 2.0 Core Implementation"/>
        <s v="RAMP - Energy Transition Digital Twin "/>
        <s v="Project and Portfolio Mgmt System - Construction - ES2P (Enterprise Source to Pay) Implementation"/>
        <s v="RAMP - Asset Investment Planning and Management - Phase 2 Transmission"/>
        <s v="RAMP - Asset Investment Planning and Management - Phase 3 Facilities"/>
        <s v="RAMP - Environmental Health and Safety (EH&amp;S) Replacement Phase 1"/>
        <s v="Electronic Data Interface Exchange - Web Methods Modernization"/>
        <s v="RAMP - Process Information Methane Abatement and Monitoring Support"/>
        <s v="Supply Management and Logistics Modernization"/>
        <s v="App Modernization and Vulnerability Reduction Phase II"/>
        <s v="RAMP - Gas Materials QA/QC, Field Management and Traceability"/>
        <s v="RAMP - OpsQual Process Automation"/>
        <s v="Enterprise Source to Pay ES2P"/>
        <s v="SAP Transformation"/>
        <s v="GRC and Regulatory Complex Search"/>
        <s v="RAMP - Measurement and Reliability Compliance (MRC)"/>
        <s v="RAMP - Environmental Health and Safety Management Modernization Phase 2"/>
        <s v="ServiceNow Service Mapping"/>
        <s v="RAMP - CLICK Modernization Phase II"/>
        <s v="Content Server Replacement"/>
        <s v="Foundations Analytics Service"/>
        <s v="RAMP - Situational Awareness Dashboards 2022-2023"/>
        <s v="Supplier Risk Management (SRM)"/>
        <s v="HR and Corporate Center Data and Application Modernization"/>
        <s v="Microsoft Enterprise Agreement 2022-2025"/>
        <s v="RAMP - Digital Integration"/>
        <s v="RAMP - Application Factory"/>
        <s v="Digital Process Automation"/>
        <s v="RAMP - Decision Analytics and Automation"/>
        <s v="Enterprise Source to Pay (ES2P) Analytics Solution"/>
        <s v="Diverse Business Enterprise (DBE) Spend Reporting Enhancements"/>
        <s v="Enterprise Source to Pay (ES2P) Value Stream"/>
        <s v="RAMP - Records and Document Management System (RDMS): ProCore – RDMS Integration"/>
        <s v="SAP S4/HANA - Business Optimization"/>
        <s v="HR Employee Lifecycle"/>
        <s v="CQMX Replacement"/>
        <s v="HR Workforce Planning Tool"/>
        <s v="GAS STOR Comp Sta Add/Rpls"/>
        <s v="GAS STOR Wells"/>
        <s v="GAS STOR Pipelines"/>
        <s v="GAS STOR Purifi Equip"/>
        <s v="GAS STOR Aux Equip &amp; Infrastr"/>
        <s v="RAMP Sensitive Data Protection"/>
        <s v="RAMP Operational Technology (OT) Cybersecurity"/>
        <s v="RAMP Obsolete Information Technology (IT) Infrastructure and Application Replacement"/>
        <s v="RAMP Internal Defenses"/>
        <s v="RAMP Perimeter Defenses"/>
      </sharedItems>
    </cacheField>
    <cacheField name="Project_Sub_Name" numFmtId="0">
      <sharedItems count="1153">
        <s v="Borrego 3.0 Microgrid Project"/>
        <s v="Borrego 3.0 - DOE Reimbursable Portion"/>
        <s v="Advanced Energy Storage Project"/>
        <s v="AES - Billable Labor"/>
        <s v="Sustainable Communities Removal"/>
        <s v="Mobile Battery Energy Storage Program"/>
        <s v="Integrated Test Facilitiy Expansion"/>
        <s v="Hydrogen Build-Ready Infrastructure"/>
        <s v="Advanced Energy Storage Program"/>
        <s v="Non-Lithium Energy Storage Technology"/>
        <s v="Hydrogen Energy Storage System Expansion"/>
        <s v="New Business - Non Collectable Expenses"/>
        <s v="New Business - Collectable Portion - CIAC Credits"/>
        <s v="RAMP: SDG&amp;E-Risk-9, C19, Field and Public Safety"/>
        <s v="Collectable - Stuart Mesa &amp; Cristianitos"/>
        <s v="Non-Collectable"/>
        <s v="CIAC Credits-collectable"/>
        <s v="RAMP: SDG&amp;E-Risk-3, M04   Adobe Falls Relocation Project"/>
        <s v="RAMP: SDG&amp;E-Risk-9 Incremental (New), M04  Mitigate MSAs Inside Buildings &amp; Alcoves"/>
        <s v="Base Forecast Meter and Regulators"/>
        <s v="Base Forecast - Pressure Betterment"/>
        <s v="Base Forecast - Pipe Relocation - Franchise and Freeway"/>
        <s v="Collectable - Pure Water"/>
        <s v="Tools and Equipment - Base Forecast"/>
        <s v="RAMP: SDG&amp;E-Risk-7, C13  Locating Equipment"/>
        <s v="RAMP: SDG&amp;E-Risk-9, C14 - Human Factors Mitigation - OpQual Training &amp; Certification"/>
        <s v="Develop Virtual Training"/>
        <s v="Kleiss Emergency Pipeline Plugging Equipment (Balloon Stopper)"/>
        <s v="RAMP: SDG&amp;E-Risk-9, C10, Code Compliance"/>
        <s v="EPM and Pressure Corrector Replacements"/>
        <s v="RAMP: SDG&amp;E-Risk-9, C06, Leak Repair (Capital)"/>
        <s v="RAMP: SDG&amp;E-Risk-9, C02   Cathodic Protection (Capital)"/>
        <s v="RAMP: SDG&amp;E-Risk-9, C05 Regulator Station Replacement Program"/>
        <s v="Bay Crossing Remediation Project"/>
        <s v="RAMP: SDG&amp;E-Risk-9, C08-T3, Underperforming Steel Replacement Pgm – Otr Steel (Post-1965 vintage)"/>
        <s v="RAMP: SDG&amp;E-Risk-9, C12   Cathodic Protection System Enhancements"/>
        <s v="Kearny CNG Replacement/Hydrogen Integration"/>
        <s v="RAMP: SDG&amp;E-Risk-9, C08-T2, Underperforming Steel Replacement Program - 1934-1965 vintage (19564)"/>
        <s v="RAMP: SDG&amp;E-Risk-9, C08-T1,  Underperforming Steel Replacement Program (Pre-1934 vintage)"/>
        <s v="RAMP: SDG&amp;E-Risk-9, C09-T2, Early Vintage Program (Components) - Dresser Mech Coupling Removal"/>
        <s v="RAMP: SDG&amp;E-Risk-9, C09-T1, Early Vintage Program (Components) - Oil Drip Piping Removal"/>
        <s v="RAMP: SDG&amp;E-Risk-9, C03   Piping in Vaults Replacement Program"/>
        <s v="RAMP: SDG&amp;E-Risk-9, C09-T3, Early Vintage Program (Components) - Removal of Closed Valves b/w HP/MP"/>
        <s v="RAMP: SDG&amp;E-Risk-9, C17   Control Center Modernization (CCM)"/>
        <s v="RAMP: SDG&amp;E-Risk-9, M03   Replace Curb Valves with EFV s"/>
        <s v="LE Pool - Base"/>
        <s v="RAMP: SDG&amp;E-Risk-9, C13   Human Factors Mitigations   Gas Handling Plans"/>
        <s v="RAMP: SDG&amp;E-CFF-6, New: Gas Geographic Information System Group"/>
        <s v="Night Welding class"/>
        <s v="Capital Project Management"/>
        <s v="Capital Construction Growth"/>
        <s v="Construction Management Advisors"/>
        <s v="Engineering Additions"/>
        <s v="RAMP: SDG&amp;E-CFF-6, New: GGIS Growth"/>
        <s v="QA &amp; Compliance: Field Ops and CP"/>
        <s v="Certified Operator Crane Training"/>
        <s v="Gas Department Overhead"/>
        <s v="Instructional Additions -  Add (2) Sr. Welding Instructors  (75% Capital)"/>
        <s v="Technical Advisors - Add (1) OpQual Compliance and (1) NDE Prg Supvr  (90% Capital)"/>
        <s v="Base - Contract Administration"/>
        <s v="Capital Const. Growth: (3) Field Construction Advisors"/>
        <s v="03468A - RAMP - Integrity Assessments and Remediation (HCA and non-HCA)"/>
        <s v="095460 - RAMP - Distribution Integrity Management Program (DIMP)"/>
        <s v="214770 - RAMP - Gas Transmission Safety Rule (GTSR) - ISEP"/>
        <s v="214470 - RAMP - Gas Transmission Safety Rule (GTSR) - Part 2"/>
        <s v="214770 - RAMP - PHMSA Valve Rule"/>
        <s v="214780 -RAMP- Facility Integrity Management Program (FIMP) - Distribution SDG&amp;E"/>
        <s v="214780 -RAMP- Facility Integrity Management Program (FIMP) - Transmission SDG&amp;E"/>
        <s v="Measurement and Regulation Stations, BC 418, Non-Collectible, RAMP"/>
        <s v="Meter &amp; Regulator Stations, BC 438 - RAMP C10"/>
        <s v="Pipeline Replacements, Non-collectible RAMP C3"/>
        <s v="Pipeline Replacements, Collectible RAMP C4 Pipeline Relocation/ Replacement"/>
        <s v="Pipeline Replacements, Non-Collectible RAMP C4"/>
        <s v="Non-collectible RAMP C5"/>
        <s v="Compressor Stations, RAMP C8"/>
        <s v="Cathodic Protection, RAMP C1"/>
        <s v="Auxiliary Equipment &amp; Security Upgrades, RAMP C13"/>
        <s v="CCM Methane Sensors"/>
        <s v="Capital Tools"/>
        <s v="Gas Transmission Supervision and Engineering Overhead Pool"/>
        <s v="Land Blanket"/>
        <s v="Structures &amp; Improvements Blanket - Non Shared Service Projects"/>
        <s v="Structures &amp; Improvements Blanket - Shared Service Project"/>
        <s v="2021-000013 Beach Cities Racking &amp; Canopy Installation"/>
        <s v="2019-000102 - Beach Cities Storage Yard Asphalt Replacement"/>
        <s v="2019-000104 - Eastern C&amp;O Site Ssphalt Replacement"/>
        <s v="2021-000010 - Mountain Empire Line Truck Canopy"/>
        <s v="2021-000099 - Mountain Empire Garage Roof Replacement"/>
        <s v="2019-000105 - Metro C&amp;O Yard Pavement"/>
        <s v="2021-000014 - Metro Fuel Island Improvements"/>
        <s v="2021-000011 - Mountain Empire Drive Aisle Paving"/>
        <s v="2021-000126 - SDG&amp;E Survey Control Network Improvements"/>
        <s v="2013-001123 Eastern C&amp;O New Parking Upgrade"/>
        <s v="SAFETY &amp; ENVIRONMENTAL BLANKET - NON SHARED SERVICE PROJECTS"/>
        <s v="SAFETY &amp; ENVIRONMENTAL BLANKET - SHARED SERVICE PROJECTS"/>
        <s v="2020-000100 - Miramar Hazmat Site Storeage Expansion"/>
        <s v="Miscellaneous Equipment Blanket - Non Shared Service Projects"/>
        <s v="Miscellaneous Equipment Blanket - Shared Service Projects"/>
        <s v="2020-000127 - EV Charger Smart Meter Conversion"/>
        <s v="Security Systems Blanket - Non Shared Service Projects"/>
        <s v="Security Systems Blanket - Shared Service Projects"/>
        <s v="2021-000189 - Mountain Empire Site Security Improvements"/>
        <s v="2021-000037 - SDG&amp;E Site Security Upgrades"/>
        <s v="2019-000173 - Ramona Substation Main Yard Improvements"/>
        <s v="Infrastructure and Reliability Blanket - Non Shared Service Projects"/>
        <s v="Infrastructure and Reliability Blanket - Shared Service Projects"/>
        <s v="2015-000113 - Ramona Generator Installation"/>
        <s v="2021-000114 - RBDC Generator 6 Installation"/>
        <s v="2021-000174 - RBDC Pre-Action Zone Pipe Repair"/>
        <s v="Remodel / Relocate / Reconfigure Blanket - Non Shared Service Projects"/>
        <s v="Remodel / Relocate / Reconfigure Blanket - Shared Service Project"/>
        <s v="2019-000180 - RBDC Secure Walkway Installation"/>
        <s v="2014-000068 - RBDC SRC (System Reliability Center)"/>
        <s v="2017-000123 - Metro Building Crew Room Reconfiguration"/>
        <s v="2014-000032 - Metro Locker Room Remodel &amp; Expansion"/>
        <s v="2020-000120 - Miramar Equipment Ops Locker Facility"/>
        <s v="2019-000165 - Mountain Empire Bldg 1 Remodel"/>
        <s v="2021-000211 - Northcoast Interior Refresh"/>
        <s v="2019-000181 Miramar Bldg A Locker Room Remodel"/>
        <s v="2020-000015 - Eastern C&amp;O Tool Storage Warehouse Office"/>
        <s v="2020-000050 - Chula Vista Yard Security Improvements"/>
        <s v="2017-000155 - Kearny Master Plan - Ph1"/>
        <s v="2013-001193 - Kearny Master Plan PH2"/>
        <s v="2021-000079 - EIC Decommissioning"/>
        <s v="2020-000117 - Miramar Site Improvements (Post NRG)"/>
        <s v="2020-000071 - Mission Skills Temporary Classroom Trailers"/>
        <s v="2011-000179 - Mission Skills Training Building Expansion"/>
        <s v="Energy Efficiency Program"/>
        <s v="Fleet Hydrogen Fueling"/>
        <s v="Land Services Archibus System"/>
        <s v="SDG&amp;E Sustainability Program - Blanket - Non Shared Service Projects"/>
        <s v="SDG&amp;E Sustainability Program - Blanket - Shared Service Projects"/>
        <s v="Mission Control PV Installation - Ph1"/>
        <s v="2021-000102 - Metro PV Expansion - Ph1"/>
        <s v="2021-000089 - Mountain Empire PV Installation - Ph1"/>
        <s v="2021-000084 - Ramona PV Installation - Ph1"/>
        <s v="2021-000103 - RBDC PV Expansion - Ph1"/>
        <s v="2021-000194 - RBDC Rooftop PV Upgrade - Ph1"/>
        <s v="2021-000186 Beach Cities PV Installation - Ph1"/>
        <s v="2021-000115 Eastern PV Installation - Ph1"/>
        <s v="DRMS Replacement Software Dev Labor and Vendor Services"/>
        <s v="DRMS Replacement SaaS Subscription"/>
        <s v="Smart Meter (Product) 2023-2024 Software NL Services"/>
        <s v="Smart Meter (Product) 2023-2024 Software Labor"/>
        <s v="Smart Meter Upgrade 2022-2023 SW Labor Services"/>
        <s v="Smart Meter Upgrade 2022-2023 SW NL Services"/>
        <s v="Smart Meter Upgrade 2022-2023 SW Maintenance"/>
        <s v="Smart Meter Upgrade 2022-2023 SaaS Subscription"/>
        <s v="Contact Center of the Future SaaS Subscription"/>
        <s v="Contact Center of the Future SW NL Services"/>
        <s v="Customer Energy Network (Product) 2023-2024 Software NL Services"/>
        <s v="Customer Energy Network (Product) 2023-2024 SW Labor"/>
        <s v="CIS Regulatory &amp; Enhancements 2022 Software Labor"/>
        <s v="CIS Regulatory &amp; Enhancements 2022 Software NL Services"/>
        <s v="CIS Regulatory &amp; Enhancements 2023 Software Labor"/>
        <s v="CIS Regulatory &amp; Enhancements 2023 Software NL Services"/>
        <s v="CIS Regulatory &amp; Enhancements 2024 Software Labor"/>
        <s v="CIS Regulatory &amp; Enhancements 2024 Software NL Services"/>
        <s v="CIS Regulatory &amp; Enhancements 2024 HW purchase"/>
        <s v="Clean Transportation Product Team 2023 - 2024 Software NL Services"/>
        <s v="Clean Transportation Product Team 2023 - 2024 SW Labor"/>
        <s v="Clean Transportation Product Team 2022 - 2023 SW NL Services"/>
        <s v="Clean Transportation Product Team 2022 - 2023 SW Labor Services"/>
        <s v="IT Quality and Continuous Testing Platforms (Tosca &amp; SonarQube) SaaS Subscription"/>
        <s v="IT Quality and Continuous Testing Platforms (Tosca &amp; SonarQube) SW Labor"/>
        <s v="IT Quality and Continuous Testing Platforms (Tosca &amp; SonarQube) SW NL Services"/>
        <s v="SAP Computing Resource and Storage Expansion HW Labor"/>
        <s v="SAP Computing Resource and Storage Expansion HW Purchase"/>
        <s v="SAP Computing Resource and Storage Expansion HW NL Services"/>
        <s v="SAP Computing Resource and Storage Expansion HW Maintenance"/>
        <s v="Cloud Data Lake SW NL Services"/>
        <s v="Cloud Data Lake SaaS Subscription"/>
        <s v="Microsoft NL SW Licenses"/>
        <s v="M365 Service Mgmt &amp; Governance"/>
        <s v="Electric Material Traceability SW E Labor"/>
        <s v="Electric Material Traceability SW E NL Services"/>
        <s v="Electric Material Traceability HW Purchase"/>
        <s v="Electric Material Traceability HW Maintenance"/>
        <s v="RAMP NAS Modernization"/>
        <s v="RAMP VX Compute Capacity Expansion"/>
        <s v="RAMP DIGI REMOTE MANAGER"/>
        <s v="Digital Workspace SDGE SW Labor RAMP"/>
        <s v="Digital Workspace SDGE SW NL Services (Same RAMP item as 00908B.001)"/>
        <s v="Digital Workspace SDGE HW Purchase (Same RAMP item as 00908B.001)"/>
        <s v="Digital Workspace SDGE HW Maintenance (Same RAMP item as 00908B.001)"/>
        <s v="Digital Workspace SDGE SW license Purchase (Same RAMP item as 00908B.001)"/>
        <s v="Digital Workspace SDGE SW Maintenance (Same RAMP item as 00908B.001)"/>
        <s v="CITRIX VIRTUAL DESKTOP EXPANSION (VDI) - PHASE 2 HW NL Services RAMP"/>
        <s v="CITRIX VIRTUAL DESKTOP EXPANSION (VDI) - PHASE 2 HW Purchase (Same RAMP item as 00908C.001)"/>
        <s v="CITRIX VIRTUAL DESKTOP EXPANSION (VDI) - PHASE 2 HW Maintenance (Same RAMP item as 00908C.001)"/>
        <s v="Emergency Communications Enhancements RAMP"/>
        <s v="Emergency Communications Enhancements HW Purchase (Same RAMP item as 00908F.001)"/>
        <s v="Emergency Communications Enhancements HW Maintenance(Same RAMP item as 00908F.001)"/>
        <s v="NAS Stringent Compliance Tier 2023 HW Labor RAMP"/>
        <s v="NAS Stringent Compliance Tier 2023 HW NL Services (Same RAMP item as 00908G.001)"/>
        <s v="NAS Stringent Compliance Tier 2023 HW Purchase (Same RAMP item as 00908G.001)"/>
        <s v="NAS Stringent Compliance Tier 2023 HW Maintenance (Same RAMP item as 00908G.001)"/>
        <s v="SDGE Emergency Response Commander Trucks HW Labor RAMP"/>
        <s v="SDGE Emergency Response Commander Trucks HW NL Services (Same RAMP item as 00908H.001)"/>
        <s v="SDGE Emergency Response Commander Trucks HW Purchase (Same RAMP item as 00908H.001)"/>
        <s v="SDGE Emergency Response Commander Trucks HW Maintenance  (Same RAMP item as 00908H.001)"/>
        <s v="ECS Capacity Expansion 2022 HW Labor RAMP"/>
        <s v="ECS Capacity Expansion 2022 HW NL Services (Same RAMP item as 00908I.001)"/>
        <s v="ECS Capacity Expansion 2022 HW Purchase (Same RAMP item as 00908I.001)"/>
        <s v="ECS Capacity Expansion 2022 HW Maintenance (Same RAMP item as 00908I.001)"/>
        <s v="ECS EX300 Hardware Refresh 2023 HW Labor RAMP"/>
        <s v="ECS EX300 Hardware Refresh 2023 HW NL Services (Same RAMP item as 00908J.001)"/>
        <s v="ECS EX300 Hardware Refresh 2023 HW Purchase (Same RAMP item as 00908J.001)"/>
        <s v="ECS EX300 Hardware Refresh 2023 HW Maintenance (Same RAMP item as 00908J.001)"/>
        <s v="NAS Archive Tier 2022 HW Labor RAMP"/>
        <s v="NAS Archive Tier 2022 HW NL Services (Same RAMP item as 00908K.001)"/>
        <s v="NAS Archive Tier 2022 HW Purchase (Same RAMP item as 00908K.001)"/>
        <s v="NAS Archive Tier 2022 HW Maintenance (Same RAMP item as 00908K.001)"/>
        <s v="NAS Isolated Hi-Perf-Low-Latency Workloads Tier 2023 HW Labor RAMP"/>
        <s v="NAS Isolated Hi-Perf-Low-Latency Workloads Tier 2023 HW NL Services (Same RAMP item as 00908L.001)"/>
        <s v="NAS Isolated Hi-Perf-Low-Latency Workloads Tier 2023 HW Purchase (Same RAMP item as 00908L.001)"/>
        <s v="NAS Isolated Hi-Perf-Low-Latency Workloads Tier 2023 HW Maintenance (Same RAMP item as 00908L.001)"/>
        <s v="Digi Remote Manager 2023 HW Labor RAMP"/>
        <s v="Digi Remote Manager 2023 HW NL Services (Same RAMP item as 00908O.001)"/>
        <s v="Digi Remote Manager 2023 HW Purchase (Same RAMP item as 00908O.001)"/>
        <s v="Grid Small Cap 2022 HW NL Services"/>
        <s v="Grid Small Cap 2022 HW Purchase"/>
        <s v="Grid Small Cap 2023 HW NL Services"/>
        <s v="Grid Small Cap 2023 HW Purchase"/>
        <s v="Grid Small Cap 2024"/>
        <s v="Grid Small Cap 2024 HW Purchase"/>
        <s v="SDGE 2020 SMALL CAP HW NL Services"/>
        <s v="Middleware Platforms DR 2022 SW Labor RAMP"/>
        <s v="Middleware Platforms DR 2022 SW NL Services (Same RAMP item as 00908V.001)"/>
        <s v="RAMP - IAAS   Infrastructure as a Service Implementation IaaS"/>
        <s v="RAMP - Cloud Foundation SW Development"/>
        <s v="RAMP - Flexera Data Platform (Technopedia) SW Labor"/>
        <s v="RAMP - Flexera Data Platform (Technopedia) SW NL Services (Same RAMP item as 00908Y.001)"/>
        <s v="Telecomm Asset Management Capabilities"/>
        <s v="Microgrid Portal"/>
        <s v="CAISO Mandates 2024 SaaS Subscription"/>
        <s v="CAISO Mandates 2024 SW Development"/>
        <s v="TAMS Modernization"/>
        <s v="SDGE WORK MANAGEMENT ENHANCEMENTS"/>
        <s v="FSD - Scheduling &amp; Dispatch Phase RAMP"/>
        <s v="FSD - Scheduling &amp; Dispatch Phase SW Purchase (Same RAMP item as 00920AI.001)"/>
        <s v="FSD - Scheduling &amp; Dispatch Phase SW Prepaid Maintenance (Same RAMP item as 00920AI.001)"/>
        <s v="DIIS - RULE 21 AND NEM ENHANCEMENTS"/>
        <s v="Emerging Tech - Virtual Reality Expansion"/>
        <s v="2021-2022 MDT Replacement Project HW RAMP"/>
        <s v="Geospatial Field Improvements"/>
        <s v="Builder Services Customer Portal - Phase 3"/>
        <s v="2021 CAISO Mandates"/>
        <s v="SDGE App Mod &amp; Vulnerability Reduction Phase II"/>
        <s v="Field Mobility Development"/>
        <s v="LADC (LOCAL AREA DISTRIBUTION CONTROLLER)"/>
        <s v="App Modernization and Vulnerability Reduction-SDGE"/>
        <s v="ELECTRIC GIS MODERNIZATION PROJECT RAMP"/>
        <s v="Reliability and Operational Safety (ROSE) Phase 2 RAMP"/>
        <s v="Smart Grid 2022-2023 Software license"/>
        <s v="Smart Grid 2022-2023 SW Implementation"/>
        <s v="Enterprise DERMS SW license"/>
        <s v="Enterprise DERMS SW Maintenance"/>
        <s v="Enterprise DERMS SW Development"/>
        <s v="SDGE Energy Transition Digital Twin SaaS Subscription (Same RAMP item as 00920BB.002)"/>
        <s v="SDGE Energy Transition Digital Twin SW Development RAMP"/>
        <s v="SDGE Energy Transition Digital Twin SW Development (Same RAMP item as 00920BB.002)"/>
        <s v="SDGE Digital Process Automation SaaS Subscription (Same RAMP item as 00920BC.002)"/>
        <s v="SDGE Digital Process Automation SW Development RAMP"/>
        <s v="SDGE Digital Process Automation SW Development (Same RAMP item as 00920BC.002)"/>
        <s v="SDGE Digital Process Automation SaaS Subscription"/>
        <s v="SDGE Digital Process Automation SW Development"/>
        <s v="SDGE Foundational Awareness for Compl, Effcy &amp; SAF SaaS Subscription"/>
        <s v="SDGE Foundational Awareness for Compl, Effcy &amp; SAF SW"/>
        <s v="SDGE Foundational Awareness for Compl, Effcy &amp; SAF SW Dev"/>
        <s v="SDGE Advanced Data and Decision Modeling SaaS Subscription (Same RAMP item as 00920BE.002)"/>
        <s v="SDGE Advanced Data and Decision Modeling SW Dev RAMP"/>
        <s v="SDGE Advanced Data and Decision Modeling SW Dev (Same RAMP item as 00920BE.002)"/>
        <s v="SDGE Decision Analytics &amp; Situational Awareness SaaS Subscription (Same RAMP item as 00920BF.002)"/>
        <s v="SDGE Decision Analytics &amp; Situational Awareness Dev RAMP"/>
        <s v="SDGE Decision Analytics &amp; Situational Awareness SW Dev (Same RAMP item as 00920BF.002)"/>
        <s v="SDG&amp;E Vehicle Telematics RAMP"/>
        <s v="SDGE SITUATIONAL ANALYTICS DASHBOARD RAMP"/>
        <s v="SDGE SITUATIONAL ANALYTICS DASHBOARD"/>
        <s v="Vehicle Telematics Expansion SW purchase (Same RAMP item as 00920BI.003)"/>
        <s v="Vehicle Telematics Expansion SW Maintenance (Same RAMP item as 00920BI.003)"/>
        <s v="Vehicle Telematics Expansion SW Dev RAMP"/>
        <s v="Vehicle Telematics Expansion SW Dev (Same RAMP item as 00920BI.003)"/>
        <s v="Load Curtailment Modernization"/>
        <s v="RAMP - Noggin Ph 3B"/>
        <s v="RAMP - Elec. Distribution Asset Investment"/>
        <s v="Elec. Distribution Asset Investment Prioritization (Same RAMP item as 00920BL.001)"/>
        <s v="RAMP- EAMP Asset Data Foundation"/>
        <s v="EAMP Asset Data Foundation (Same RAMP item as 00920BM.001)"/>
        <s v="Smart Grid Operations 2024"/>
        <s v="Asset Investment Prioritization (AIP) SaaS Subscription"/>
        <s v="Asset Investment Prioritization (AIP) SW Development"/>
        <s v="SDGE Work Management Enhancements - CPD"/>
        <s v="Gas Ops Tool Tracker SAP Enhancement Project"/>
        <s v="Field Hardware Replacement 2023-2025 RAMP"/>
        <s v="Field Hardware Replacement 2023-2025 HW Prepaid Maintenance (Same RAMP item as 00920H.001)"/>
        <s v="Field Hardware Replacement 2023-2025 (Same RAMP item as 00920H.001)"/>
        <s v="ETDO OSI PI &amp; LADC 2023-2024 HW Maintenance"/>
        <s v="ETDO OSI PI &amp; LADC 2023-2024 HW"/>
        <s v="ETDO OSI PI &amp; LADC 2023-2024 SW Development"/>
        <s v="RAMP SDGE GIS Modernization SW Purchase"/>
        <s v="SDGE GIS Modernization SW Prepaid Maintenance (Same RAMP item as 00920M.001)"/>
        <s v="SDGE GIS Modernization SW Development (Same RAMP item as 00920M.001)"/>
        <s v="SDGE Digital Asset and Damages Detection Platform RAMP"/>
        <s v="SDGE Digital Asset and Damages Detection Platform (Same RAMP item as 00920P.001)"/>
        <s v="SDGE Digital Asset and Damages Detection Platform SaaS Subscription (Same RAMP item as 00920P.001)"/>
        <s v="RAMP Vegetation Management - Work Management SW purchase"/>
        <s v="Vegetation Management - Work Management SW Prepaid Maintenance (Same RAMP item as 00920R.001)"/>
        <s v="Vegetation Management - Work Management SW Development (Same RAMP item as 00920R.001)"/>
        <s v="RAMP Field Service Delivery-Data &amp; Analytics Platform SW Development"/>
        <s v="CAISO Mandates 2022 SW Development"/>
        <s v="CAISO Mandates 2022 SaaS Subscription"/>
        <s v="CAISO Mandates 2023 SaaS Subscription"/>
        <s v="CAISO Mandates 2023 SW Development"/>
        <s v="DIIS 6.0 - Rule 21 and NEM Enhancements SaaS Subscription"/>
        <s v="DIIS 6.0 - Rule 21 and NEM Enhancements SW Development"/>
        <s v="ETDO OSI PI &amp; LADC 2022-2023 SW Purchase"/>
        <s v="ETDO OSI PI &amp; LADC 2022-2023 SW Prepaid Maintenance"/>
        <s v="ETDO OSI PI &amp; LADC 2022-2023 SW Development"/>
        <s v="GRC &amp; Regulatory Management System - Phase 3 Software Purchase"/>
        <s v="GRC &amp; Regulatory Management System - Phase 3 SW Maintenance"/>
        <s v="GRC &amp; Regulatory Management System - Phase 3 SW NL Services"/>
        <s v="OpenShift Modernization on AWS ROSA SW Development"/>
        <s v="OpenShift Modernization on AWS ROSA SaaS IaaS Reserved Instance"/>
        <s v="DevSecOps SCM GitHub SW NL SERVICES"/>
        <s v="DevSecOps SCM GitHub SaaS Subscription"/>
        <s v="DevSecOps SCM GitHub SW Dev LABOR"/>
        <s v="Test Acceleration Enablement (TAE) with DevSecOps SW NL SERVICES"/>
        <s v="Test Acceleration Enablement (TAE) with DevSecOps SW LABOR"/>
        <s v="SDGE Digital Service Integration Platform SW Development"/>
        <s v="SDGE Digital Service Integration Platform SaaS Subscription"/>
        <s v="Data Governance Tools &amp; Framework SaaS SUBSCRIPTION"/>
        <s v="Data Governance Tools &amp; Framework SW NL SERVICES"/>
        <s v="Application Factory - Utility Operations SW Development"/>
        <s v="Test Acceleration Enablement (TAE) SW Dev"/>
        <s v="SDGE Claims Management SW NL SERVICES"/>
        <s v="SDGE Claims Management SW LABOR"/>
        <s v="Electric Damages Optimization SW NL SERVICES"/>
        <s v="Electric Damages Optimization SW LABOR"/>
        <s v="SOURCE CODE MGMT &amp; DEVOPS IMPL Labor"/>
        <s v="SOURCE CODE MGMT &amp; DEVOPS IMPL SW NL SERVICES"/>
        <s v="Engineering &amp; Construction Document Centralization and Compliance SW Purchase"/>
        <s v="Engineering &amp; Construction Document Centralization and Compliance SW Prepaid Maintenance"/>
        <s v="Engineering &amp; Construction Document Centralization and Compliance SW Development"/>
        <s v="SDGE Cross-Functional Work Management Enhancements"/>
        <s v="SDGE Business Adaptation Technologies &amp; Digitalization SW Dev"/>
        <s v="SDGE Business Adaptation Technologies &amp; Digitalization SaaS Subscription"/>
        <s v="Procore Improvements"/>
        <s v="AUD - San Diego Electric"/>
        <s v="Silver Peak SDWAN Implementation 2022 Hardware Purchase RAMP"/>
        <s v="Silver Peak SDWAN Implementation 2022 SW NL Services (Same RAMP item as 00925B.001)"/>
        <s v="Silver Peak SDWAN Implementation 2022 Hardware Labor (Same RAMP item as 00925B.001)"/>
        <s v="Emergency Communications Microwave(MW) Auto Alignment Systems HW Purchase RAMP"/>
        <s v="Emergency Communications Microwave(MW) Auto Alignment Sys W NL Srvcs (Same RAMP item as 00925E.001)"/>
        <s v="Emergency Communications Microwave(MW) Auto Alignment Systems HW Lbr (Same RAMP item as 00925E.001)"/>
        <s v="Juniper 2022 Equipment Replacement Contract Hardware NL Services RAMP"/>
        <s v="NTP Clock Refresh Hardware NL Services RAMP"/>
        <s v="NTP Clock Refresh Hardware Labor (Same RAMP item as 00925H.001)"/>
        <s v="TCRI 2022 Hardware Purchase RAMP"/>
        <s v="TCRI 2022 Hardware NL Services (Same RAMP item as 00925I.001)"/>
        <s v="TCRI 2022 Hardware Labor (Same RAMP item as 00925I.001)"/>
        <s v="TCRI 2023 Hardware Purchase RAMP"/>
        <s v="TCRI 2023 (P) Hardware Labor (Same RAMP item as 00925J.001)"/>
        <s v="TCRI 2023 (P) Hardware NL Services (Same RAMP item as 00925J.001)"/>
        <s v="TCRI 2024 (P) Hardware Purchase RAMP"/>
        <s v="TCRI 2024 (P) Hardware Labor (Same RAMP item as 00925K.001)"/>
        <s v="TCRI 2024 (P) Hardware NL Services (Same RAMP item as 00925K.001)"/>
        <s v="SDGE LAN Refresh 2022 Hardware Purchase RAMP"/>
        <s v="SDGE LAN Refresh 2022 Hardware NL Services (Same RAMP item as 00925L.001)"/>
        <s v="SDGE LAN Refresh 2022 Hardware Labor (Same RAMP item as 00925L.001)"/>
        <s v="SDGE LAN Refresh 2022 HW Maintenance (Same RAMP item as 00925L.001)"/>
        <s v="SDG&amp;E FIELD AREA NETWORKS VOICE &amp; DISP PH 2 HW NL Services RAMP"/>
        <s v="SDG&amp;E FIELD AREA NETWORKS VOICE &amp; DISP PH 2 HW LABOR (Same RAMP item as 00925M.001)"/>
        <s v="SDGE DC Network Core Refresh Hardware NL Services RAMP"/>
        <s v="SDGE DC Network Core Refresh Hardware Labor (Same RAMP item as 00925N.001)"/>
        <s v="SDGE Telecom Site Improvements (P) HW NL Services RAMP"/>
        <s v="SDGE Telecom Site Improvements HW Labor (Same RAMP item as 00925Q.001)"/>
        <s v="SDGE Telecom Site Improvements HW Purchase (Same RAMP item as 00925Q.001)"/>
        <s v="SDGE WAN Refresh HW Labor RAMP"/>
        <s v="SDGE WAN Refresh HW NL Services (Same RAMP item as 00925R.001)"/>
        <s v="SDG&amp;E Major Markets EVC GC Telecom Security Remediation RAMP"/>
        <s v="SDG&amp;E Major Markets EVC GC Telecom Security Remediation HW (Same RAMP Item as 00925S.001)"/>
        <s v="Call Recording System Refresh RAMP"/>
        <s v="Smart Meter 2.0 Gas Modules"/>
        <s v="Smart Meter 2.0 Software SaaS Subscription"/>
        <s v="Smart Meter 2.0 Software Implementation"/>
        <s v="Cyber - SDGE - Perimeter Defenses On Premise License RAMP"/>
        <s v="Cyber - SDGE - Perimeter Defenses Software Maintenance (Same RAMP item as 00906G.001)"/>
        <s v="Cyber - SDGE - Perimeter Defenses On Premise License (Same RAMP item as 00906G.001)"/>
        <s v="Cyber - SDGE - Perimeter Defenses Labor (Same RAMP item as 00906G.001)"/>
        <s v="Cyber - SDGE - Internal Defenses On Premise License RAMP"/>
        <s v="Cyber - SDGE - Internal Defenses Software Maintenance (Same RAMP item as 00906H.001)"/>
        <s v="Cyber - SDGE - Internal Defenses On Premise License (Same RAMP item as 00906H.001)"/>
        <s v="Cyber - SDGE - Internal Defenses Labor (Same RAMP item as 00906H.001)"/>
        <s v="Cyber - SDGE - Internal Defenses Software Development (Same RAMP item as 00906H.001)"/>
        <s v="Cyber - SDGE - Operational Technology (OT) Cybersecurity On Premise License RAMP"/>
        <s v="Cyber - SDGE - Operational Technology Cybersecurity SW Maintenance (Same RAMP item as 00906I.001)"/>
        <s v="Cyber - SDGE - Operational Technology Cybersecurity OnPremise License (Same RAMP item as 00906I.001)"/>
        <s v="Cyber - SDGE - Operational Technology Cybersecurity Labor (Same RAMP item as 00906I.001)"/>
        <s v="Cyber - SDGE - Operational Technology Cybersecurity SW Purchase (Same RAMP item as 00906I.001)"/>
        <s v="Cyber - SDGE - Operational Technology Cybersecurity HW (Same RAMP item as 00906I.001)"/>
        <s v="Cyber - SDGE - Operational Technology Cybersecurity HW Maintenance (Same RAMP item as 00906I.001)"/>
        <s v="Cyber - SDGE - Operational Technology Cybersecurity SW Dev (Same RAMP item as 00906I.001)"/>
        <s v="Cyber - SDGE - Obsolete IT Infrastructure and Application Replacement On Premise License RAMP"/>
        <s v="Cyber - SDGE - Obsolete IT Infra &amp; App Replacement SW Maintenance (Same RAMP item as 00906J.001)"/>
        <s v="Cyber - SDGE - Obsolete IT Infra &amp; App Replacement On Premise License (Same RAMP item as 00906J.001)"/>
        <s v="Cyber - SDGE - Obsolete IT Infra &amp; App Replacement Labor (Same RAMP item as 00906J.001)"/>
        <s v="Cyber - SDGE - Sensitive Data Protection On Premise License RAMP"/>
        <s v="Cyber - SDGE - Sensitive Data Protection Software Maintenance (Same RAMP item as 00906K.001)"/>
        <s v="Cyber - SDGE - Sensitive Data Protection On Premise License (Same RAMP item as 00906K.001)"/>
        <s v="Cyber - SDGE - Sensitive Data Protection Labor (Same RAMP item as 00906K.001)"/>
        <s v="Cyber - SDGE - Sensitive Data Protection Software Dev (Same RAMP item as 00906K.001)"/>
        <s v="000060 - Generation Capital Tools &amp; Test Equipment"/>
        <s v="000080 - Miramar Plant Operational Enhancements"/>
        <s v="000090 - Palomar Plant Operational Enhancements"/>
        <s v="000100 - Desert Star Energy Center Operational Enhancements"/>
        <s v="000110 - Cuyamaca Peak Energy Plant Operational Enhancements"/>
        <s v="000140 - Ramona Solar Plant Operational Enhancements"/>
        <s v="210390 - PALOMAR HYDROGEN SYSTEMS"/>
        <s v="ELECTRIC TRANSMISSION TOOLS &amp; EQUIPMENT"/>
        <s v="ELECTRIC METERS &amp; REGULATORS"/>
        <s v="RAMP- DISTRIBUTION SUBSTATION RELIABILITY"/>
        <s v="ELECTRIC DISTRIBUTION EASEMENTS"/>
        <s v="ELECTRIC DIST. STREET/HWY RELOCATIONS"/>
        <s v="Electric Distribution Tools/Equipment"/>
        <s v="Field Shunt Capacitors"/>
        <s v="Conversion of Overhead to Underground Rule 20A"/>
        <s v="COLLECTIBLE- City of San Diego Surcharge Program (20SD)"/>
        <s v="TRANSFORMERS"/>
        <s v="NON-COLLECTIBLE - OH RESIDENTIAL NB"/>
        <s v="COLLECTIBLE - OH RESIDENTIAL NB"/>
        <s v="NON-COLLECTIBLE - OH NON-RESIDENTIAL NB"/>
        <s v="COLLECTIBLE-  OH NON-RESIDENTIAL NB"/>
        <s v="NON COLLECTIBLE - UG RESIDENTIAL NB"/>
        <s v="COLLECTIBLE - UG RESIDENTIAL NB"/>
        <s v="NON COLLECTIBLE - UG NON-RESIDENTIAL NB"/>
        <s v="COLLECTIBLE - UG NON-RESIDENTIAL NB"/>
        <s v="NON COLLECTIBLE - NEW BUSINESS INFRASTRUCTURE"/>
        <s v="COLLECTIBLE - NEW BUSINESS INFRASTRUCTURE"/>
        <s v="NON COLLECTIBLE - NEW SERVICE INSTALLATIONS"/>
        <s v="COLLECTIBLE - NEW SERVICE INSTALLATIONS"/>
        <s v="NON COLLECTIBLE - CUSTOMER REQUESTED UPGRADES AND SERVICES"/>
        <s v="COLLECTIBLE - CUSTOMER REQUESTED UPGRADES AND SERVICES"/>
        <s v="RAMP - MANAGEMENT OF OH DIST. SERVICE"/>
        <s v="RAMP- MANAGEMENT OF UG DIST. SERVICE"/>
        <s v="Reactive Small Capital Projects"/>
        <s v="RAMP - CORRECTIVE MAINTENANCE PROGRAM (CMP)"/>
        <s v="RAMP- REPLACEMENT OF UNDERGROUND CABLES"/>
        <s v="NON COLLECTIBLE - TRANSFORMER &amp; METER INSTALLATIONS"/>
        <s v="COLLECTIBLE - TRANSFORMER &amp; METER INSTALLATIONS"/>
        <s v="RAMP- CAPITAL RESTORATION OF SERVICE"/>
        <s v="RAMP - PLANNED CABLE REPLACEMENTS"/>
        <s v="RAMP - Manhole, Handhole, and Vault Restoration"/>
        <s v="RAMP- DOE SWITCH REPLACEMENT"/>
        <s v="Load Research/DLP Electric Metering Project"/>
        <s v="South Orange County Reliability Enhancement (SOCRE)"/>
        <s v="South Orange County Reliability Enhancement (SOCRE)- GENERAL PLANT"/>
        <s v="RAMP - Replacement Of Live Front Equipment"/>
        <s v="RAMP - EMERGENCY TRANSFORMER &amp; SWITCHGEAR"/>
        <s v="FIBER OPTIC FOR RELAY PROTECT &amp; TELECOM"/>
        <s v="Substation 12kV Capacitor Upgrades"/>
        <s v="CHOLLAS WEST-NEW 12KV C1047"/>
        <s v="RAMP- Avian Protection"/>
        <s v="RAMP- INSTALL SCADA ON LINE CAPACITORS"/>
        <s v="TL600 - Reliability Pole Replacements"/>
        <s v="TL674A DEL MAR RECONFIGURE/TL666D RFS"/>
        <s v="STREAMVIEW 69/12KV SUB REBUILD"/>
        <s v="STREAMVIEW 69/12KV SUB REBUILD - GENERAL PLANT"/>
        <s v="COLLECTIBLE - DISTRIBUTED GENERATION INTERCONNECT"/>
        <s v="ARTESIAN 230KV EXPANSION"/>
        <s v="TL6975 ESCONDIDO - SAN MARCOS"/>
        <s v="RAMP- POWAY SUBSTATION REBUILD"/>
        <s v="SF6 SWITCH REPLACEMENT"/>
        <s v="SF6 SWITCH REPLACEMENT- GENERAL PLANT"/>
        <s v="RAMP - SUBSTATION SCADA EXPANSION-DISTRIBUTION"/>
        <s v="SCADA HEAD-END REPLACEMENT"/>
        <s v="RAMP- RTU MODERNIZATION"/>
        <s v="GRANITE SUBSTATION 69KV LOOP-IN"/>
        <s v="RAMP - SAN MARCOS SUB REBUILD 69KV &amp; 12KV"/>
        <s v="RAMP - SUBSTATION MOD TO SUPPORT FLISR"/>
        <s v="RAMP - TEE MODERNIZATION PROGRAM"/>
        <s v="RAMP - ENERGIZED TEST YARD"/>
        <s v="RAMP - HIGH RISK SWITCH REPLACEMENT PROJECT"/>
        <s v="STREET LIGHT MODERNIZATION"/>
        <s v="RAMP - NORTH HARBOR"/>
        <s v="RAMP - 4KV MODERNIZATION"/>
        <s v="COLLECTIBLE - 3 ROOTS TL6906, TL677, TL668 CUSTOMER RELOCATION"/>
        <s v="COLLECTIBLE - PURE WATER ELECTRIC"/>
        <s v="C724, IB: New 12kV Circuit"/>
        <s v="C1480, VN: New Circuit C1480"/>
        <s v="RAMP - PROACTIVE DEAD FRONT TERMINATOR DEPLOYMENT"/>
        <s v="RAMP - URBAN SUBSTATION REBUILD"/>
        <s v="C1119, CH: New 12kV Circuit"/>
        <s v="TRANSMISSION CORRECTIVE MAINTENANCE PROGRAM (NON-HFTD)"/>
        <s v="RAMP - OVERHEAD PUBLIC SAFETY (OPS)"/>
        <s v="RAMP - TORREY PINES 12KV BREAKER REPLACEMENT"/>
        <s v="RAMP- EL CAJON 12KV BREAKER REPLACEMENTS"/>
        <s v="PLANNED INVESTMENTS (CAPACITY)"/>
        <s v="KETTNER REBUILD"/>
        <s v="C493, OT: Reconductor DDOR 2021"/>
        <s v="COLLECTIBLE - CAMP PENDLETON STUART MESA HOUSING-ELECTRIC"/>
        <s v="NON COLLECTIBLE - Conversion from OH to UG Rule 20B"/>
        <s v="COLLECTIBLE - Conversion from OH to UG Rule 20B"/>
        <s v="C1154 EG Offload GE3233"/>
        <s v="RAMP - BERNARDO 12 KV BREAKERS AND TRANSFORMER"/>
        <s v="RAMP - MIRAMAR 12KV REPLACEMENTS"/>
        <s v="RAMP - MISSION 12KV REPLACEMENTS"/>
        <s v="RAMP - Stuart 12kV Transformer Replacement"/>
        <s v="RAMP - CORONADO 69/12KV TRANSFORMER REPLACEMENT"/>
        <s v="RAMP - La Jolla 69/12kV Transformer Replacement"/>
        <s v="CBM - 4.2 FIRMWARE UPGRADE FOR TRANSFORMER"/>
        <s v="REBUILDING OF SKILLS TRAINING YARD"/>
        <s v="RAMP - NON-HFTD WIRELESS FAULT INDICATORS"/>
        <s v="TL681 ESCONDIDO TRAILS CUSTOMER RELOCATION"/>
        <s v="ELECTRIC TRANSMISSION SMALL REALIBLTY JOBS NON-HFTD"/>
        <s v="TL634 JUNIPER STREET CUSTOMER RELOCATION"/>
        <s v="C235, CRE:Reconductor"/>
        <s v="C50, PTL: Reco and Capacitor"/>
        <s v="C139, VN: Cutover to C138"/>
        <s v="C1162, BD: New C1162"/>
        <s v="NON COLLECTIBLE - CONVERSION FROM OH-UG RULE 20B NEW BUSINESS"/>
        <s v="COLLECTIBLE - CONVERSION FROM OH-UG RULE 20B NEW BUSINESS"/>
        <s v="NON COLLECTIBLE - CONVERSION FROM OH-UG RULE 20C"/>
        <s v="COLLECTIBLE - CONVERSION FROM OH-UG RULE 20C"/>
        <s v="C369, S: New 12kV Twin Circuit"/>
        <s v="Mission DCC Remodel Project"/>
        <s v="CHRISTIANITOS RFS"/>
        <s v="Future Capacity Projects"/>
        <s v="RAMP - Strategic Pole Replacement Program (Non-HFTD)"/>
        <s v="RAMP - Pole Replacement And Reinforcement"/>
        <s v="RAMP - DISTRIBUTION CIRCUIT RELIABILITY CONSTRUCTION"/>
        <s v="RAMP - DISTRIBUTION CIRCUIT RELIABILITY CONSTRUCTION - GENERAL PLANT"/>
        <s v="RAMP - POWER QUALITY PROGRAM"/>
        <s v="RAMP - POWER QUALITY PROGRAM - GENERAL PLANT"/>
        <s v="RAMP - POWER QUALITY PROGRAM - SOFTWARE"/>
        <s v="NON COLLECTIBLE - Distribution System Capacity Improvement"/>
        <s v="COLLECTIBLE - Distribution System Capacity Improvement"/>
        <s v="RAMP - REPLACE OBSOLETE SUBSTATION EQUIPMENT"/>
        <s v="Local Engineering Pool - ED Pool"/>
        <s v="RAMP - Local Engineering Pool - ED Pool"/>
        <s v="Local Engineering Pool - Substation Pool Elec"/>
        <s v="Department Overhead Pool - Elec"/>
        <s v="CONTRACT ADMINISTRATION POOL"/>
        <s v="Customer driven utility side make-ready installations related to Rule 45"/>
        <s v="RAMP Contractor Field Safety Management"/>
        <s v="RAMP Enterprise-Wide Contractor Incident and"/>
        <s v="RAMP Enhanced Verification of Class 1"/>
        <s v="RAMP Pole Replacement and Reinforcement in HFTD"/>
        <s v="RAMP CNF Fire Hardening"/>
        <s v="RAMP - Wireless Fault Indicators"/>
        <s v="RAMP - OH Transmission Fire Hardening (Dist. Underbuild) - 2022 ISDs"/>
        <s v="RAMP OH Transmission Fire Hardening (Dist. Underbuild) 2023 ISDs (Same RAMP Item as 141400.001)"/>
        <s v="OH Transmission Fire Hardening (Dist. Underbuild) - 2024 ISDs (Same RAMP Item as 141400.001)"/>
        <s v="RAMP OH Transmission Fire Hardening (Dist. Underbuild) - 2024-2 ISDs (Same RAMP Item as 141400.001)"/>
        <s v="RAMP - Advanced Protection"/>
        <s v="Advanced Protection - Electric General (Same RAMP item as 152590.001)"/>
        <s v="RAMP - HFTD Transmission Fiber Optics"/>
        <s v="RAMP HFTD Expulsion Fuse Replacements"/>
        <s v="RAMP PSPS Engineering Enhancements"/>
        <s v="RAMP PSPS Engineering Enhancements - Electric General (Same RAMP item as 192450.001"/>
        <s v="RAMP Strategic Undergrounding"/>
        <s v="RAMP Strategic Undergrounding - Common Eqmt (Same RAMP item as 192460.001)"/>
        <s v="RAMP Advanced Station Integration and Forecast"/>
        <s v="RAMP Advanced Station Integration and Forecast (Same RAMP as 192470.001)"/>
        <s v="RAMP Fire Science Enhancements"/>
        <s v="RAMP Microgrids - Q1 2022 ISD"/>
        <s v="RAMP Microgirds - RAAB Site (Same RAMP Item as 0192490.001)"/>
        <s v="RAMP Microgrids - 2023 ISDs (Same RAMP Item as 0192490.001)"/>
        <s v="RAMP Microgrids - 2023 ISD Solar Costs  (Same RAMP Item as 0192490.001)"/>
        <s v="RAMP Microgrids - Off Grid Power Solutions (Same RAMP Item as 0192490.001)"/>
        <s v="RAMP Emergency Operations Center Improvements"/>
        <s v="RAMP WMP Private LTE"/>
        <s v="RAMP WMP Private LTE - License Fees (Same RAMP item as 19873.001)"/>
        <s v="RAMP - Transmission CMP (Distribution Costs)"/>
        <s v="RAMP - Meteorology Super Computer Replacement"/>
        <s v="RAMP - Drone Investigation Assessment &amp; Repair"/>
        <s v="RAMP Drone Investigation Assessment &amp; Repair - Software (Same RAMP Item as 20248.001)"/>
        <s v="RAMP - HFTD SCADA Capacitor Replacement"/>
        <s v="RAMP Aviation Firefighting Program - Firehawk Helicoptor"/>
        <s v="RAMP Aviation Firefighting Program - Airbus Helicoptor (Same RAMP Item as 20277.001)"/>
        <s v="RAMP Aviation Firefighting Program - Unmanned Aerial Systems (Same RAMP Item as 20277.001)"/>
        <s v="RAMP - Aviation Training Acquisition (Same RAMP Item as 20277.001)"/>
        <s v="RAMP Lightning Arrestor Replacement Program"/>
        <s v="RAMP - Avian Protection HFTD"/>
        <s v="RAMP OH System Traditional Hardening"/>
        <s v="RAMP OH System Covered Conductor"/>
        <s v="RAMP - Circuit Risk Index"/>
        <s v="RAMP - PSPS Mobile and ENS Enhancements"/>
        <s v="RAMP - PSPP Mobile App (Same RAMP as 20890.001)"/>
        <s v="RAMP - Centralized Repository for Data"/>
        <s v="RAMP Helicopter IR &amp; HD Cameras"/>
        <s v="RAMP Aviation Firefighting Program - Firehawk, Bell 412"/>
        <s v="RAMP - WMP Asset Investment Prioritization"/>
        <s v="RAMP - Asset Investment Prioritization Phase 2 (Same RAMP item as 218770.001)"/>
        <s v="RAMP - Asset Investment Prioritization Phase 3 (Same RAMP item as 218770.001)"/>
        <s v="RAMP - EMO Noggin Phase 3"/>
        <s v="RAMP - EMO Noggin Phase 4 (Same RAMP item as 218790.001"/>
        <s v="RAMP - EMO Digital Fortress"/>
        <s v="RAMP - WMP Advanced Analytics"/>
        <s v="RAMP - Public Safety Partner Portal Enhancement"/>
        <s v="RAMP - High Risk Pole Replacement Program HFTD"/>
        <s v="[RAMP] Safety Related Field Orders"/>
        <s v="Installation of gas main services and meter set assemblies for new customers"/>
        <s v="New business forfeitures are recorded as reductions to new business expenditures"/>
        <s v="Meter purchases for two primary purposes: new businss installations and meter replacements"/>
        <s v="Ultrasonic Meter Replacement Project"/>
        <s v="Gas regulators purchased for new business installations and replacements"/>
        <s v="[RAMP] Capital expenditures associated with the installation of cathodic protection equipment"/>
        <s v="[RAMP] Installation and replacement of Remote Monitoring Units (RMU) for Cathodic Protection"/>
        <s v="[RAMP] Electronic Pressure Monitors (EPMs) used by SoCalGas to remotely monitor distribution pipes"/>
        <s v="Advanced Meter activities pertaining to Data Collector Units (DCUs) and poles"/>
        <s v="[RAMP] Distribution Operations Control Center and Technology Management"/>
        <s v="[RAMP] Distribution Operations Control Center and Technology Management (Software)"/>
        <s v="[RAMP] Distribution Operations Control Center and Technology Management (Hardware)"/>
        <s v="Pressure betterment projects performed in areas of insufficient capacity or pressure to meet growth"/>
        <s v="[RAMP] Expenditures to Replace Main due to Leakage, Abnormal Operating Conditions, CP, etc."/>
        <s v="Expenditures associated with the abandonment of distribution pipeline mains and services"/>
        <s v="[RAMP] Expenditures to Replace Service due to Leakage, Abnormal Operating Conditions, CP, etc."/>
        <s v="Expenditures specific to the replacement of isolated distribution service pipelines -Collectible"/>
        <s v="Expenditures specific to the replacement of isolated distribution service pipelines -Non-Collectible"/>
        <s v="Freeway work in SoCalGas driven by external agencies such as California DOT -Collectible"/>
        <s v="Freeway work in SoCalGas driven by external agencies such as California DOT -Non-Collectible"/>
        <s v="Work in SoCalGas driven by external agencies such as the cities, counties, or state -Collectible"/>
        <s v="Work in SoCalGas driven by external agencies such as the cities, counties, or state -Non-Collectible"/>
        <s v="[RAMP] Meter guards installed to protect the meter set assemblies at existing customer locations"/>
        <s v="Distribution Regulator Station expenditures to install, relocate, replace, or abandon stations"/>
        <s v="[RAMP] Base expenditures for Regulator Station Replacement"/>
        <s v="[RAMP] Incremental expenditures for Regulator Station Replacement"/>
        <s v="[RAMP] Valve Installation &amp; Replacement Capital Project"/>
        <s v="Expenditures for capital relocations of facilities not included in other capital work -Collectible"/>
        <s v="Expenditures for capital relocations of facilities not included in other capital work -Non-Collectib"/>
        <s v="The purchase of Gas Energy Measurement System (GEMS) devices"/>
        <s v="[RAMP] Locating Equipment (MP)"/>
        <s v="[RAMP] Locating Equipment (HP)"/>
        <s v="Expenditures associated with the purchase of capital tools and equipment used by distribution field"/>
        <s v="[RAMP] Company Crew &amp; Contractor Inspections on O&amp;M &amp; Capital Pipeline Jobs"/>
        <s v="[RAMP] Company Excavator Training (MP)"/>
        <s v="[RAMP] Company Excavator Training (HP)"/>
        <s v="[RAMP] Locate &amp; Mark Training (MP)"/>
        <s v="[RAMP] Locate &amp; Mark Training (HP)"/>
        <s v="[RAMP] Locate &amp; Mark Annual Refresher Training and Competency Program (MP)"/>
        <s v="[RAMP] Locate &amp; Mark Annual Refresher Training and Competency Program (HP)"/>
        <s v="Funding for a broad range of services to support Gas Distribution field capital asset construction"/>
        <s v="Customers who provide their own trench receive reimbursement for this from SoCalGas"/>
        <s v="00240- RAMP- Facility Integrity Management Program (FIMP) - Distribution"/>
        <s v="002760 - RAMP - Integrity Assessments and Remediation (HCA and non-HCA)"/>
        <s v="002770 - RAMP - DIMP - DREAMS (VIPP and BSRP)"/>
        <s v="002770 - RAMP - DIMP - Gas Infrastruction Protection Program (GIPP)_x0009__x0009__x0009__x0009__x0009__x0009__x0009_"/>
        <s v="003700 - RAMP - Facility Integrity Management Program (FIMP) - Transmission"/>
        <s v="00441A - RAMP - SIMP - Integrity Demonstration, Verification, Monitoring Practices"/>
        <s v="00441A - RAMP - SIMP - Well Abandonment and Replacement"/>
        <s v="*004600 - RAMP - Facility Integrity Management Program (FIMP) - Storage"/>
        <s v="007560 - RAMP - DIMP - Data Management (DREAMS)"/>
        <s v="007560 - RAMP - DIMP - Data Management (GIPP)"/>
        <s v="P03120 - RAMP - Integrity Assessments and Remediation (HCA and non-HCA)"/>
        <s v="P03120 - RAMP - Integrity Assessments and Remediation - L235 (SAME RAMP Item as 003120.001)"/>
        <s v="P0756A - RAMP - TIMP - Data Management"/>
        <s v="P0756A - RAMP - TIMP - Data Management - EAM Data Build"/>
        <s v="X03670 - RAMP - Gas Transmission Safety Rule (GTSR) - MAOP-Reconfirmation/ISEP"/>
        <s v="X03670 - RAMP - Gas Transmission Safety Rule (GTSR) Part 2"/>
        <s v="X03670 - RAMP - PHMSA Valve Rule"/>
        <s v="RAMP PSEP-L2001W-E-P2 (P2A Capital Portion of Hydrotest)"/>
        <s v="RAMP PSEP-L235W-P2-SEC 3 (P2A Capital Portion of Hydrotest) (Same RAMP Item as 0512A.001)"/>
        <s v="Allowance for Test Failures (P2A Capital Portion of Hydrotests)"/>
        <s v="RAMP PSEP-L3000E-P2-01 (P2A Capital Portion of Hydrotests) (Same RAMP Item as 512A.001)"/>
        <s v="RAMP PSEP-L2001E-P2-Blyt-1030 Test (P2A Capital Portion of Hydrotest) (Same RAMP Item as 00512A.001)"/>
        <s v="RAMP PSEP-L2001W-D-P2 Test (P2A Capitap Portion of Hydrotest) (Same RAMP Item as 512A.001)"/>
        <s v="RAMP PSEP-L1030-P2-Test (P2A Capital Portion of Hydrotest) (Same RAMP Item as 512A.001)"/>
        <s v="RAMP PSEP-L2000-P2-Chino Hills Test (P2A Capital Portion of Hydrotest) (Same RAMP Item as 512A.001)"/>
        <s v="RAMP PSEP-L1005-P2-01 Test (P2A Capital Portion of Hydrotest) (Same RAMP Item as 00512A.001)"/>
        <s v="RAMP PSEP-L406-GRC-Sec 15 Test (P2A Capital Portion of Hydrotest) (Same RAMP Item as 00512A.001)"/>
        <s v="RAMP PSEP-L406-GRC-Sec 16 Test (P2A Capital Portion of Hydrotest) (Same RAMP Item as 00512A.001)"/>
        <s v="RAMP PSEP-L2001W-D-BADL-P2 Test (P2A Capital Portion of Hydrotest) (Same RAMP Item as 00512A.001)"/>
        <s v="RAMP L-85 PH-Section 1:EHR to Lake Station (P1B Replacement)"/>
        <s v="RAMP PSEP-SL44-1008-P1B-01 (P1B Replacement) (Same RAMP Item as 00512B.001)"/>
        <s v="RAMP PSEP-SL38-143-P1B (P1B Replacement) (Same RAMP Item as 00512B.001)"/>
        <s v="RAMP PSEP-L1004-P1B-Sec 2 Repl (P1B Replacement) (Same RAMP Item as 00512B.001)"/>
        <s v="RAMP PSEP-SL36-1032-P1B-13 (P1B Replacement) (Same RAMP Item as 00512B.001)"/>
        <s v="RAMP PSEP-SL36-1032-P1B-14 (P1B Replacement) (Same RAMP Item as 00512B.001)"/>
        <s v="RAMP PSEP-SL36-9-09N-P1B-15 (P1B Replacement) (Same RAMP Item as 00512B.001)"/>
        <s v="RAMP PSEP-L133-P2-01 (P2A Replacement)"/>
        <s v="RAMP PSEP-L235E-P2-Kelso REPL (P2A Replacement) (Same RAMP Item as 00512C.001)"/>
        <s v="RAMP PSEP-SL44-707-P2-01 (P2A Replacement) (Same RAMP Item as 00512C.001)"/>
        <s v="RAMP PSEP-SL38-2101-P2A (P2A Replacement) (Same RAMP Item as 00512C.001)"/>
        <s v="RAMP PSEP-SL44-729-P2-01 (P2A Replacement) (Same RAMP Item as 00512C.001)"/>
        <s v="RAMP PSEP-SL38-100-P2-01 (P2A Replacement) (Same RAMP Item as 00512C.001)"/>
        <s v="RAMP PSEP-L41-6000-1-P2A (P2A Replacement) (Same RAMP Item as 00512C.001)"/>
        <s v="RAMP PSEP-L2000-P2-Cactus City Station (P2A Replacements) (Same RAMP Item as 00512C.001)"/>
        <s v="RAMP PSEP-L5000-P2-Blythe Repl (P2A Replacement) (Same RAMP Item as 00512C.001)"/>
        <s v="RAMP PSEP-L225-P2-02-North Coles Levee (P2A Replacements) (Same RAMP Item as 512C.001)"/>
        <s v="RAMP Remaining GRC Valves - HCA"/>
        <s v="RAMP Remaining GRC Valves - Non-HCA (Same RAMP Item as 00571A.001)"/>
        <s v="New Pipeline, Collectible"/>
        <s v="Pipeline Replacements - NON -COLLECTIBLE, RAMP C3 Leak Repair"/>
        <s v="Pipeline Replacements - NON-COLLECTIBLE, RAMP C5 Pipeline Relocations/ Replacement"/>
        <s v="Pipeline Replacements - NON-COLLECTIBLE, RAMP C6 Shallow/ Exposed Pipe Remediations"/>
        <s v="RAMP C5 Pipeline Replacements - Major Projects, NON-COLLECTIBLE"/>
        <s v="00303 - Pipeline Relocation - Freeway"/>
        <s v="003040- Pipeline Relocation - Franchise/ Private/ Row, Non-collectible RAMP C5"/>
        <s v="003040 - Pipeline Relocation - Franchise/ Private/ Row, Collectible, non-RAMP, Major Projects"/>
        <s v="003040 - Pipeline Relocation - Franchise/ Private/ Row, Non-collectible, non-RAMP, Major Projects"/>
        <s v="003050- GT COMPRESSOR STATIONS- NON-COLLECTIBLE, RAMP C10"/>
        <s v="00306- GT CATHODIC PROTECTION, NON-COLLECTIBLE, RAMP C01"/>
        <s v="003080- GT M&amp;R STATIONS- 318 NON-COLLECTIBLE, RAMP C12"/>
        <s v="00380- GT M&amp;R STATIONS - 338 Non-COLLECTIBLE, RAMP C12"/>
        <s v="003080 -  M&amp;R STATIONS BC 318, COLLECTIBLE, Non-RAMP, Major Projects"/>
        <s v="003090- Security and Auxiliary Equipment, NON-COLLECTIBLE, RAMP Security and Auxiliary Equipment C15"/>
        <s v="RAMP SCG - CFF - 5 Physical Security"/>
        <s v="RAMP M7, Workplace Violence Prevention Program Enhancements"/>
        <s v="RAMP Blythe Compressor Station Modernization - Plant 2"/>
        <s v="RAMP Blythe Compressor Station Modernization - Plant 4 Close Out"/>
        <s v="00405.000 - CCM Transmission RAMP C37"/>
        <s v="006030-GT BUILDING IMPROVEMENTS"/>
        <s v="00736 -  GT CAP TOOLS"/>
        <s v="Aviation Services"/>
        <s v="Acquisition of land rights"/>
        <s v="Capital funding is utilized to maintain, purchase or upgrade laboratory equipment."/>
        <s v="Supervision and Engineering Overhead Pool"/>
        <s v="Infrastructure &amp; Improvements - Distribution"/>
        <s v="Infrastructure &amp; Improvements - General Plant"/>
        <s v="CCM Building"/>
        <s v="RAMP - Physical Security Infrastructure Enhancements - Distribution"/>
        <s v="RAMP - Physical Security Infrastructure Enhancements - General Plant"/>
        <s v="Safety &amp; Environmental - Distribution"/>
        <s v="Safety &amp; Environmental - General Plant"/>
        <s v="Sustainability - Distribution"/>
        <s v="Sustainability - General Plant"/>
        <s v="Renewable Energy Solutions - RAMP"/>
        <s v="[H2] Hydrogen Home"/>
        <s v="Fleet Capital Tools"/>
        <s v="Telematics"/>
        <s v="RNG Timefill System Upgrade - Anaheim Base"/>
        <s v="RNG Refueling Station Upgrade - 182nd Street Base"/>
        <s v="RNG Refueling Station Upgrade - Chino Base"/>
        <s v="RNG Refueling Station Upgrade - Garden Grove"/>
        <s v="RNG Refueling Station Installation - Santa Maria"/>
        <s v="RNG Refueling Station Installation - Visalia"/>
        <s v="RNG Refueling Station Pressure Vessels Upgrade and Compressor Betterment Rebuilds"/>
        <s v="Hydrogen Refueling Station - Pico Rivera - RAMP"/>
        <s v="Electric Vehicle Charging 2022"/>
        <s v="Electric Vehicle Charging 2023"/>
        <s v="Electric Vehicle Charging 2024"/>
        <s v="RAMP - Electronic Leak Survey Labor"/>
        <s v="RAMP - Electronic Leak Survey NL Services (Same RAMP item as 00721A.01)"/>
        <s v="RAMP - Electronic Leak Survey HW Purchase (Same RAMP item as 00721A.01)"/>
        <s v="RAMP - Electronic Leak Survey SW Purchase (Same RAMP item as 00721A.01)"/>
        <s v="Project and Portfolio Management System - Construction - Phase 1 Labor (Same RAMP item as 00721A.01)"/>
        <s v="Project and Portfolio Management System - Construction - Phase 1 NL Svcs (Same RAMP item 00721A.01)"/>
        <s v="RAMP - Project and Portfolio Management System - Storage NL Services (Same RAMP item as 00721A.01)"/>
        <s v="RAMP - Project and Portfolio Management System - Transmission NL Svcs (Same RAMP item as 00721A.01)"/>
        <s v="RAMP - Application Monitoring Refresh Labor"/>
        <s v="RAMP - Application Monitoring Refresh NL Services (Same RAMP item as 00721AJ.01)"/>
        <s v="RAMP - Application Monitoring Refresh HW Purchase (Same RAMP item as 00721AJ.01)"/>
        <s v="RAMP - Application Monitoring Refresh HW Maintenance (Same RAMP item as 00721AJ.01)"/>
        <s v="RAMP - Compute Capacity Expansion 2023 Labor (Same RAMP item as 00721B.01)"/>
        <s v="RAMP - Compute Capacity Expansion 2023 NL Services (Same RAMP item as 00721B.01)"/>
        <s v="RAMP - Compute Capacity Expansion 2023 HW Purchase (Same RAMP item as 00721B.01)"/>
        <s v="RAMP - Compute Capacity Expansion 2023 SW Purchase (Same RAMP item as 00721B.01)"/>
        <s v="RAMP - Compute Capacity Expansion 2023 HW Maintenance (Same RAMP item as 00721B.01)"/>
        <s v="RAMP - Compute Capacity Expansion 2023 SW Maintenance (Same RAMP item as 00721B.01)"/>
        <s v="RAMP - Network Infrastructure Extension NL Services (Same RAMP item as 00721AJ.01)"/>
        <s v="RAMP - Network Infrastructure Extension HW Purchase (Same RAMP item as 00721AJ.01)"/>
        <s v="RAMP - Network Infrastructure Extension SW Purchase (Same RAMP item as 00721AJ.01)"/>
        <s v="RAMP - Network Infrastructure Extension HW Maintenance (Same RAMP item as 00721AJ.01)"/>
        <s v="RAMP - Network Infrastructure Extension SW Maintenance (Same RAMP item as 00721AJ.01)"/>
        <s v="Enterprise Radio Media Workstation Replacement Labor"/>
        <s v="Enterprise Radio Media Workstation Replacement NL Services"/>
        <s v="Enterprise Radio Media Workstation Replacement HW Purchase"/>
        <s v="RAMP - Identity and Access Management (IAM) Cloud Labor"/>
        <s v="RAMP - Identity and Access Management (IAM) Cloud NL Services (Same RAMP item as 00721AP.01)"/>
        <s v="RAMP - Identity and Access Management (IAM) Cloud SaaS Subscription (Same RAMP item as 00721AP.01)"/>
        <s v="Enterprise Voice System Refresh Labor"/>
        <s v="Enterprise Voice System Refresh NL Services"/>
        <s v="Enterprise Voice System Refresh HW Purchase"/>
        <s v="Enterprise Voice System Refresh SW Purchase"/>
        <s v="Enterprise Voice System Refresh SaaS Subscription"/>
        <s v="Enterprise Voice System Refresh HW Maintenance"/>
        <s v="Enterprise Voice System Refresh SW Maintenance"/>
        <s v="Routine Small Cap 2022-2024 NL Services"/>
        <s v="RAMP - Cloud Foundation Labor"/>
        <s v="RAMP - Cloud Foundation NL Services (Same RAMP item as 00721AS.01)"/>
        <s v="RAMP - Compute Capacity Bulk Buy Labor"/>
        <s v="RAMP - Compute Capacity Bulk Buy NL Services (Same RAMP item as 00721B.01)"/>
        <s v="RAMP - Backup and Recovery Capacity Expansion 2022 Labor (Same RAMP item as 00721B.01)"/>
        <s v="RAMP - Backup and Recovery Capacity Expansion 2022 NL Services (Same RAMP item as 00721B.01)"/>
        <s v="RAMP - Backup and Recovery Capacity Expansion 2022 HW Maintenance (Same RAMP item as 00721B.01)"/>
        <s v="RAMP - Backup and Recovery Capacity Expansion 2022 SW Maintenance (Same RAMP item as 00721B.01)"/>
        <s v="RAMP - Recovery Vault Expansion 2023 Labor (Same RAMP item as 00721B.01)"/>
        <s v="RAMP - Recovery Vault Expansion 2023 NL Services (Same RAMP item as 00721B.01)"/>
        <s v="RAMP - Recovery Vault Expansion 2023 SaaS Subscription (Same RAMP item as 00721B.01)"/>
        <s v="RAMP - Recovery Vault Expansion 2023 HW Maintenance (Same RAMP item as 00721B.01)"/>
        <s v="RAMP - Recovery Vault Expansion 2023 SW Maintenance (Same RAMP item as 00721B.01)"/>
        <s v="RAMP - Digital Workspace Labor"/>
        <s v="RAMP - Digital Workspace NL Services (Same RAMP item as 00721E.01)"/>
        <s v="RAMP - Digital Workspace HW Purchase (Same RAMP item as 00721E.01)"/>
        <s v="RAMP - Digital Workspace SW Purchase (Same RAMP item as 00721E.01)"/>
        <s v="RAMP - Digital Workspace HW Maintenance (Same RAMP item as 00721E.01)"/>
        <s v="RAMP - Digital Workspace SW Maintenance (Same RAMP item as 00721E.01)"/>
        <s v="RAMP - Net Attached Storage Cyber Vault Capacity Exp 2023 Labor (Same RAMP item as 00721B.01)"/>
        <s v="RAMP - Net Attached Storage Cyber Vault Capacity Exp 2023 NL Services (Same RAMP item as 00721B.01)"/>
        <s v="RAMP - Net Attached Storage Cyber Vault Capacity Exp 2023 HW Purchase (Same RAMP item as 00721B.01)"/>
        <s v="RAMP - Net Attached Storage Cyber Vault Capacity Exp 2023 SW Purchase (Same RAMP item as 00721B.01)"/>
        <s v="RAMP - Net Attached Storage Cyber Vault Capacity Exp 2023 SaaS Subs (Same RAMP item as 00721B.01)"/>
        <s v="RAMP - Net Attached Storage Cyber Vault Capacity Exp 2023 HW Maint (Same RAMP item as 00721B.01)"/>
        <s v="RAMP - Net Attached Storage Cyber Vault Capacity Exp 2023 SW Maint (Same RAMP item as 00721B.01)"/>
        <s v="RAMP - Compute Capacity Expansion 2022 Labor (Same RAMP item as 00721B.01)"/>
        <s v="RAMP - Compute Capacity Expansion 2022 NL Services (Same RAMP item as 00721B.01)"/>
        <s v="RAMP - Compute Db Hdw Cpty Exp and Infra Demand Mgmt 2022 Labor (Same RAMP item as 00721B.01)"/>
        <s v="RAMP - Compute Db Hdw Cpty Exp and Infra Demand Mgmt 2022 NL Svcs (Same RAMP item as 00721B.01)"/>
        <s v="RAMP - Compute Db Hdw Cpty Exp and Infra Demand Mgmt 2022 HW Purch (Same RAMP item as 00721B.01)"/>
        <s v="RAMP - Compute Db Hdw Cpty Exp and Infra Demand Mgmt 2022 SW Purch (Same RAMP item as 00721B.01)"/>
        <s v="RAMP - Compute Db Hdw Cpty Exp and Infra Demand Mgmt 2022 HW Maint (Same RAMP item as 00721B.01)"/>
        <s v="RAMP - Compute Db Hdw Cpty Exp and Infra Demand Mgmt 2022 SW Maint (Same RAMP item as 00721B.01)"/>
        <s v="Mobile Phone Refresh 2022 Labor"/>
        <s v="Mobile Phone Refresh 2022 NL Services"/>
        <s v="Mobile Phone Refresh 2022 HW Purchase"/>
        <s v="Mobile Phone Refresh 2022 HW Maintenance"/>
        <s v="RAMP - Infrastructure Monitoring Implementation Labor (Same RAMP item as 00721AJ.01)"/>
        <s v="RAMP - Infrastructure Monitoring Implementation NL Services (Same RAMP item as 00721AJ.01)"/>
        <s v="RAMP - Infrastructure Monitoring Implementation SW Purchase (Same RAMP item as 00721AJ.01)"/>
        <s v="RAMP - Infrastructure Monitoring Implementation SW Maintenance (Same RAMP item as 00721AJ.01)"/>
        <s v="RAMP - Backup and Recovery Hardware Refresh Labor (Same RAMP item as 00721B.01)"/>
        <s v="RAMP - Backup and Recovery Hardware Refresh NL Services (Same RAMP item as 00721B.01)"/>
        <s v="RAMP - Backup and Recovery Hardware Refresh HW Purchase (Same RAMP item as 00721B.01)"/>
        <s v="RAMP - Backup and Recovery Hardware Refresh HW Maintenance (Same RAMP item as 00721B.01)"/>
        <s v="RAMP - Recovery Vault Expansion 2024 Labor (Same RAMP item as 00721B.01)"/>
        <s v="RAMP - Recovery Vault Expansion 2024 NL Services (Same RAMP item as 00721B.01)"/>
        <s v="RAMP - Recovery Vault Expansion 2024 HW Purchase (Same RAMP item as 00721B.01)"/>
        <s v="RAMP - Recovery Vault Expansion 2024 SW Purchase (Same RAMP item as 00721B.01)"/>
        <s v="RAMP - Recovery Vault Expansion 2024 SaaS Subscription (Same RAMP item as 00721B.01)"/>
        <s v="RAMP - Recovery Vault Expansion 2024 HW Maintenance (Same RAMP item as 00721B.01)"/>
        <s v="RAMP - Recovery Vault Expansion 2024 SW Maintenance (Same RAMP item as 00721B.01)"/>
        <s v="RAMP - Net Attached Storage Cyber Vault Capacity Exp 2024 Labor (Same RAMP item as 00721B.01)"/>
        <s v="RAMP - Net Attached Storage Cyber Vault Capacity Exp 2024 NL Services (Same RAMP item as 00721B.01)"/>
        <s v="RAMP - Net Attached Storage Cyber Vault Capacity Exp 2024 HW Purchase (Same RAMP item as 00721B.01)"/>
        <s v="RAMP - Net Attached Storage Cyber Vault Capacity Exp 2024 SW Purchase (Same RAMP item as 00721B.01)"/>
        <s v="RAMP - Net Attached Storage Cyber Vault Capacity Exp 2024 SaaS Subs (Same RAMP item as 00721B.01)"/>
        <s v="RAMP - Net Attached Storage Cyber Vault Capacity Exp 2024 HW Maint (Same RAMP item as 00721B.01)"/>
        <s v="RAMP - Net Attached Storage Cyber Vault Capacity Exp 2024 SW Maint (Same RAMP item as 00721B.01)"/>
        <s v="RAMP - Compute Database Hardware Capacity Expansion 2023 Labor (Same RAMP item as 00721B.01)"/>
        <s v="RAMP - Compute Database Hardware Capacity Expansion 2023 NL Services (Same RAMP item as 00721B.01)"/>
        <s v="RAMP - Compute Database Hardware Capacity Expansion 2023 HW Purchase (Same RAMP item as 00721B.01)"/>
        <s v="RAMP - Compute Database Hardware Capacity Expansion 2023 SW Purchase (Same RAMP item as 00721B.01)"/>
        <s v="RAMP - Compute Database Hardware Capacity Expansion 2023 HW Maintenance (Same RAMP item 00721B.01)"/>
        <s v="RAMP - Compute Infrastructure Refresh 2024 Labor (Same RAMP item as 00721B.01)"/>
        <s v="RAMP - Compute Infrastructure Refresh 2024 NL Services (Same RAMP item as 00721B.01)"/>
        <s v="RAMP - Compute Infrastructure Refresh 2024 HW Purchase (Same RAMP item as 00721B.01)"/>
        <s v="RAMP - Compute Infrastructure Refresh 2024 SW Purchase (Same RAMP item as 00721B.01)"/>
        <s v="RAMP - Compute Infrastructure Refresh 2024 HW Maintenance (Same RAMP item as 00721B.01)"/>
        <s v="RAMP - Compute Infrastructure Refresh 2024 SW Maintenance (Same RAMP item as 00721B.01)"/>
        <s v="RAMP - Electronic Leak Survey - Pipeline Patrol Labor (Same RAMP item as 00721A.01)"/>
        <s v="RAMP - Electronic Leak Survey - Pipeline Patrol NL Services (Same RAMP item as 00721A.01)"/>
        <s v="RAMP - Electronic Leak Survey - Pipeline Patrol SW Purchase (Same RAMP item as 00721A.01)"/>
        <s v="RAMP - Electronic Leak Survey - Pipeline Patrol SW Maintenance (Same RAMP item as 00721A.01)"/>
        <s v="RAMP - GIS Portal and Mobility Enhancements Labor (Same RAMP item as 00721A.01)"/>
        <s v="RAMP - GIS Portal and Mobility Enhancements NL Services (Same RAMP item as 00721A.01)"/>
        <s v="RAMP - GIS Portal and Mobility Enhancements HW Purchase (Same RAMP item as 00721A.01)"/>
        <s v="RAMP - GIS Portal and Mobility Enhancements SW Purchase (Same RAMP item as 00721A.01)"/>
        <s v="RAMP - Electronic Leak Survey - Transmission Survey and Patrol Labor (Same RAMP item as 00721A.01)"/>
        <s v="RAMP - Electronic Leak Survey - Trans Survey and Patrol NL Services (Same RAMP item as 00721A.01)"/>
        <s v="RAMP - Upgrade Legacy Environment Storage Labor (Same RAMP item as 00721B.01)"/>
        <s v="RAMP - Upgrade Legacy Environment Storage NL Services (Same RAMP item as 00721B.01)"/>
        <s v="RAMP - Upgrade Legacy Environment Storage HW Purchase (Same RAMP item as 00721B.01)"/>
        <s v="RAMP - Upgrade Legacy Environment Storage HW Maintenance (Same RAMP item as 00721B.01)"/>
        <s v="RAMP - Legacy Hardware Refresh 2022 Labor (Same RAMP item as 00721B.01)"/>
        <s v="RAMP - Legacy Hardware Refresh 2022 NL Services (Same RAMP item as 00721B.01)"/>
        <s v="RAMP - Legacy Hardware Refresh 2022 HW Purchase (Same RAMP item as 00721B.01)"/>
        <s v="RAMP - Legacy Hardware Refresh 2022 SW Purchase (Same RAMP item as 00721B.01)"/>
        <s v="RAMP - Legacy Hardware Refresh 2022 SW Maintenance (Same RAMP item as 00721B.01)"/>
        <s v="RAMP - Project and Portfolio Mgmt System - Gas Dist - Phase 1 Labor (Same RAMP item as 00721A.01)"/>
        <s v="RAMP - Project and Portfolio Mgmt System - Gas Dist - Phase 1 NL Svcs (Same RAMP item as 00721A.01)"/>
        <s v="RAMP - Wide Area Network (WAN) and Private Network Refresh Labor"/>
        <s v="RAMP - Wide Area Network (WAN) and Private Network Refresh NL Svcs (Same RAMP item as 00743A.01)"/>
        <s v="RAMP - Wide Area Network (WAN) and Private Network Refresh HW Purchase (Same RAMP item as 00743A.01)"/>
        <s v="RAMP - Wide Area Network (WAN) and Private Network Refresh HW Maint (Same RAMP item as 00743A.01)"/>
        <s v="RAMP - Local Area Network Upgrade Labor (Same RAMP item as 00743A.01)"/>
        <s v="RAMP - Local Area Network Upgrade NL Services (Same RAMP item as 00743A.01)"/>
        <s v="RAMP - Local Area Network Upgrade HW Purchase (Same RAMP item as 00743A.01)"/>
        <s v="RAMP - Local Area Network Upgrade SW Purchase (Same RAMP item as 00743A.01)"/>
        <s v="RAMP - Local Area Network Upgrade HW Maintenance (Same RAMP item as 00743A.01)"/>
        <s v="RAMP - Microwave Radio Network Remediation Labor (Same RAMP item as 00743A.01)"/>
        <s v="RAMP - Microwave Radio Network Remediation NL Services (Same RAMP item as 00743A.01)"/>
        <s v="RAMP - Microwave Radio Network Remediation HW Maintenance (Same RAMP item as 00743A.01)"/>
        <s v="RAMP - Emergency Response Command Center Enhancement Labor (Same RAMP item as 00743A.01)"/>
        <s v="RAMP - Emergency Response Command Center Enhancement NL Svcs (Same RAMP item as 00743A.01)"/>
        <s v="RAMP - Remote Site Technology Refresh Labor (Same RAMP item as 00743A.01)"/>
        <s v="RAMP - Remote Site Technology Refresh NL Services (Same RAMP item as 00743A.01)"/>
        <s v="RAMP - Call Recording System Refresh Labor (Same RAMP item as 00743A.01)"/>
        <s v="RAMP - Call Recording System Refresh NL Services (Same RAMP item as 00743A.01)"/>
        <s v="RAMP - Supervisory Control and Data Acq Network Refresh Project Labor (Same RAMP item as 00743A.01)"/>
        <s v="RAMP - Supervisory Control and Data Acq Network Refresh Project NL Srv (Same RAMP item as 00743A.01)"/>
        <s v="RAMP -Supervisory Control and Data Acq Net Refresh Project HW Purchase (Same RAMP item as 00743A.01)"/>
        <s v="RAMP-Supervisory Control and Data Acq Network Refresh Project HW Maint (Same RAMP item as 00743A.01)"/>
        <s v="Speech Analytics and Workforce Management Upgrades Labor"/>
        <s v="Speech Analytics and Workforce Management Upgrades NL Services"/>
        <s v="Speech Analytics and Workforce Management Upgrades SaaS Subscription"/>
        <s v="Advanced Meter Pole Inspection Upgrade Labor"/>
        <s v="Advanced Meter Pole Inspection Upgrade NL Services"/>
        <s v="Advanced Meter Pole Inspection Upgrade SaaS Subscription"/>
        <s v="RAMP - PACER Workforce Management Replacement Project Labor (Same RAMP item as 00721A.01)"/>
        <s v="RAMP - PACER Workforce Management Replacement Project NL Services (Same RAMP item as 00721A.01)"/>
        <s v="RAMP - PACER Workforce Management Replacement Project SaaS Subscription (Same RAMP item 00721A.01)"/>
        <s v="RAMP - PACER Workforce Management Replacement Project HW Purchase (Same RAMP item as 00721A.01)"/>
        <s v="RAMP - PACER Workforce Management Replacement Project SW Purchase (Same RAMP item as 00721A.01)"/>
        <s v="RAMP - PACER Mobile Upgrade Phase 2 Labor (Same RAMP item as 00721A.01)"/>
        <s v="RAMP - PACER Mobile Upgrade Phase 2 NL Services (Same RAMP item as 00721A.01)"/>
        <s v="RAMP - PACER Mobile Upgrade Phase 2 HW Purchase (Same RAMP item as 00721A.01)"/>
        <s v="RAMP - PACER Mobile Upgrade Phase 2 SW Purchase (Same RAMP item as 00721A.01)"/>
        <s v="Senate Bill 711 Bill Volatility Project Labor"/>
        <s v="Senate Bill 711 Bill Volatility Project NL Services"/>
        <s v="RAMP - Advanced Meter Network Exceptions Mgmt and Operations Labor (Same RAMP item as 00721A.01)"/>
        <s v="RAMP - Advanced Meter Network Exceptions Mgmt and Operations NL Srvcs (Same RAMP item 00721A.01)"/>
        <s v="RAMP - Advanced Meter Network Exceptions Mgmt and Ops SaaS Subscr (Same RAMP item as 00721A.01)"/>
        <s v="Meter Set Assembly Inspection Enhancements Project Labor"/>
        <s v="Meter Set Assembly Inspection Enhancements Project NL Services"/>
        <s v="Advanced Meter Web Portal for Third Party Attachments Labor"/>
        <s v="Advanced Meter Web Portal for Third Party Attachments NL Services"/>
        <s v="Advanced Meter Web Portal for Third Party Attachments SaaS Subscription"/>
        <s v="RAMP - Adv Meter HeadEnd and Meter Data Mgmt Syst (MDMS) Refresh Labor (Same RAMP item as 00721A.01)"/>
        <s v="RAMP - Adv Meter HeadEnd and Meter Data Mgmt Syst (MDMS) Refresh NL Svcs (Same RAMP item 00721A.01)"/>
        <s v="Data Analysis Reporting Tool (DART) Upgrade Labor"/>
        <s v="Data Analysis Reporting Tool (DART) Upgrade NL Services"/>
        <s v="Gas Measurement and Analysis System (GMAS) Labor"/>
        <s v="Gas Measurement and Analysis System (GMAS) NL Services"/>
        <s v="Gas Measurement and Analysis System (GMAS) SaaS Subscription"/>
        <s v="Envoy Polymer Upgrade Labor"/>
        <s v="Envoy Polymer Upgrade NL Services"/>
        <s v="Major Market to Cloud (M2C) - Billing Viewer Labor"/>
        <s v="Major Market to Cloud (M2C) - Billing Viewer NL Services"/>
        <s v="Major Market to Cloud (M2C) - Billing Viewer SaaS Subscription"/>
        <s v="Envoy Renewable Natural Gas (RNG) Labor"/>
        <s v="Envoy Renewable Natural Gas (RNG) NL Services"/>
        <s v="Centralized Customer Data Management Labor"/>
        <s v="Centralized Customer Data Management NL Services"/>
        <s v="Centralized Customer Data Management SaaS Subscription"/>
        <s v="RAMP - Adv M HeadEnd and M Data Mgmt Syst Next-Gen (AclaraONE) Labor (Same RAMP item as 00721A.01)"/>
        <s v="RAMP - Adv M HeadEnd and M Data Mgmt Syst Next-Gen (AclaraONE) NL Srvs (Same RAMP item as 00721A.01)"/>
        <s v="RAMP - Adv M HeadEnd and M Data Mgmt Syst Next-Gen (AclaraONE) SaaS Subs (Same RAMP item 00721A.01)"/>
        <s v="RAMP - Customer Contact Center (CCC) Technology Modernization Labor (Same RAMP item as 00743A.01)"/>
        <s v="RAMP - Customer Contact Center (CCC) Technology Modernization NL Srvcs (Same RAMP item as 00743A.01)"/>
        <s v="RAMP - Customer Contact Center (CCC) Technology Modernization SaaS Subs (Same RAMP item 00743A.01)"/>
        <s v="Advanced Meter Data Collector Unit Hardware Refresh Labor"/>
        <s v="Advanced Meter Data Collector Unit Hardware Refresh NL Services"/>
        <s v="Advanced Meter Data Collector Unit Hardware Refresh HW Purchase"/>
        <s v="DART Upgrade Phase II Labor"/>
        <s v="DART Upgrade Phase II NL Services"/>
        <s v="Customer Experience Phase 4 (CEP4) Labor"/>
        <s v="Customer Experience Phase 4 (CEP4) NL Services"/>
        <s v="Project Monaco Labor"/>
        <s v="Project Monaco NL Services"/>
        <s v="Call Ahead SMS Text-based Customer Notifications Labor"/>
        <s v="Call Ahead SMS Text-based Customer Notifications NL Services"/>
        <s v="Call Ahead SMS Text-based Customer Notifications SaaS Subscription"/>
        <s v="Customer Experience Phase 5 (CEP5) Labor"/>
        <s v="Customer Experience Phase 5 (CEP5) NL Services"/>
        <s v="Intelligent Workload Distribution (IWD) Labor"/>
        <s v="Intelligent Workload Distribution (IWD) NL Services"/>
        <s v="Help Center Virtual Assistant Labor"/>
        <s v="Help Center Virtual Assistant NL Services"/>
        <s v="Electronic Volume Correctors (EVC) and Gas Chromatographs (GC) Telecom Security Remediation Labor"/>
        <s v="Electronic Volume Correctors (EVC) and Gas Chromatographs Telecom Security Remediation NL Services"/>
        <s v="Electronic Volume Correctors (EVC) and Gas Chromatographs Telecom Security Remediation SW Purchase"/>
        <s v="Employee Care Services Workers Comp Refresh Labor"/>
        <s v="Employee Care Services Workers Comp Refresh NL Services"/>
        <s v="Employee Care Services Workers Comp Refresh SaaS Subscription"/>
        <s v="Business Adaptation Tech and Digitalization Labor"/>
        <s v="Business Adaptation Tech and Digitalization NL Services"/>
        <s v="RAMP - Records and Document Management System (RDMS) Phase V 2022 - 2026 Labor"/>
        <s v="RAMP - Records and Doc Mgmt System (RDMS) Phase V 2022-2026 NL Srvcs (Same RAMP item as 00756AB.01)"/>
        <s v="RAMP - Records and Document Management System (RDMS) - Gas Ops Labor (Same RAMP item as 00756AB.01)"/>
        <s v="RAMP - Records and Doc Management System (RDMS) - Gas Ops NL Srvcs (Same RAMP item as 00756AB.01)"/>
        <s v="RAMP - AVEVA and AutoCAD Enhancements - Phase 2 Labor (Same RAMP item as 00721A.01)"/>
        <s v="RAMP - AVEVA and AutoCAD Enhancements - Phase 2 NL Services (Same RAMP item as 00721A.01)"/>
        <s v="RAMP - Work Management and Safety and Regulatory 2022-2023 Labor (Same RAMP item as 00721A.01)"/>
        <s v="RAMP - Work Management and Safety and Regulatory 2022-2023 NL Services (Same RAMP item as 00721A.01)"/>
        <s v="RAMP - Asset Investment Planning and Management (AIPM) Labor"/>
        <s v="RAMP - Asset Investment Planning and Management (AIPM) NL Srvcs (Same RAMP item as 00756AG.01)"/>
        <s v="RAMP - Distributed Engineering Lifecycle Tracking Apps (DELTA) Labor (Same RAMP item as 00756AB.01)"/>
        <s v="RAMP - Distributed Engineering Lifecycle Tracking Apps (DELTA) NL Svcs (Same RAMP item 00756AB.01)"/>
        <s v="RAMP - System Enhancements and Workflow Management NL Srvcs (Same RAMP item as 00756AB.01)"/>
        <s v="RAMP - High Pressure Project Record (HPPR) Closeout Labor (Same RAMP item as 00756AB.01)"/>
        <s v="RAMP - High Pressure Project Record (HPPR) Closeout NL Srvcs (Same RAMP item as 00756AB.01)"/>
        <s v="RAMP - High Pressure Project Record (HPPR) Closeout HW Purchase (Same RAMP item as 00756AB.01)"/>
        <s v="RAMP - Work Mgmt Program Next Gen Field Service Delivery (FSD) Labor (Same RAMP item as 00721A.01)"/>
        <s v="RAMP - Work Mgmt Program Next Gen Field Srv Delivery (FSD) NL Services (Same RAMP item as 00721A.01)"/>
        <s v="RAMP - Records and Docs Mgmt System (RDMS) - Eng Pro Life Cycle Labor (Same RAMP item as 00756AB.01)"/>
        <s v="RAMP - Records and Docs Mgmt System (RDMS) - Eng Pro Life Cycle NL Srvcs (Same RAMP item 00756AB.01)"/>
        <s v="RAMP - Records and Doc Mgmt System (RDMS): Closeout Processes Labor (Same RAMP item as 00756AB.01)"/>
        <s v="RAMP - Records and Doc Mgmt System (RDMS): Closeout Processes NL Srvcs (Same RAMP item 00756AB.01)"/>
        <s v="RAMP - Pipeline Doc Mgmt System (PDMS) System of Record on OpenText Labor (Same RAMP 00756AB.01)"/>
        <s v="RAMP - Pipeline Doc Mgmt System (PDMS) System of Record on OpenTextt NL Srvcs (Same RAMP 00756AB.01)"/>
        <s v="RAMP - Records and Doc Mgmt System (RDMS): TSR-CDM Integration Labor (Same RAMP item as 00756AB.01)"/>
        <s v="RAMP - Records and Doc Mgmt System (RDMS): TSR-CDM Integ NL Services (Same RAMP item as 00756AB.01)"/>
        <s v="RAMP - Rcrd and Doc Mgmt Sys (RDMS): OpenText Upgrade and Enhanc Labor (Same RAMP item 00756AB.01)"/>
        <s v="RAMP - Rcrd and Doc Mgmt Sys (RDMS): OpenText Upgrade and Enhan NL Srvcs (Same RAMP item 00756AB.01)"/>
        <s v="RAMP - Elec Leak Surv -Special Leak Surv and Abnormal Op Cond (AOC) Labor (Same RAMP item 00721A.01)"/>
        <s v="RAMP - Elec Leak Surv-Special Leak Surv and Abnor Op Cond (AOC) NL Srvcs (Same RAMP item 00721A.01)"/>
        <s v="RAMP - New Business Management System (NBMS) Replacement Labor (Same RAMP item as 00721A.01)"/>
        <s v="RAMP - New Business Management System (NBMS) Replacement NL Services (Same RAMP item as 00721A.01)"/>
        <s v="Financial Risk Management - Risk Based Decision Making Labor"/>
        <s v="Financial Risk Management - Risk Based Decision Making NL Services"/>
        <s v="Financial Risk Management - Risk Based Decision Making HW Purchase"/>
        <s v="Financial Risk Management - Risk Based Decision Making SW Purchase"/>
        <s v="Financial Risk Management - Risk Based Decision Making HW Maintenance"/>
        <s v="Financial Risk Management - Risk Based Decision Making SW Maintenance"/>
        <s v="RAMP - Transmission - Gas Pipe Asset Management Labor (Same RAMP item as 00721A.01)"/>
        <s v="RAMP - Transmission - Gas Pipe Asset Management NL Services (Same RAMP item as 00721A.01)"/>
        <s v="RAMP - Transmission - Gas Pipe Asset Management HW Purchase (Same RAMP item as 00721A.01)"/>
        <s v="RAMP - Transmission - Gas Pipe Asset Management SW Purchase (Same RAMP item as 00721A.01)"/>
        <s v="RAMP - Transmission - Gas Pipe Asset Management HW Maintenance (Same RAMP item as 00721A.01)"/>
        <s v="RAMP - Noggin 2.0 Core Implementation Labor"/>
        <s v="RAMP - Noggin 2.0 Core Implementation NL Services (Same RAMP item as 00756AX.01)"/>
        <s v="RAMP - Noggin 2.0 Core Implementation SaaS Subscription (Same RAMP item as 00756AX.01)"/>
        <s v="RAMP - Energy Transition Digital Twin Labor (Same RAMP item as 00721A.01)"/>
        <s v="RAMP - Energy Transition Digital Twin NL Services (Same RAMP item as 00721A.01)"/>
        <s v="RAMP - Energy Transition Digital Twin SaaS Subscription (Same RAMP item as 00721A.01)"/>
        <s v="Project and Portfolio Mgmt System - Const - ES2P (Enterprise Source to Pay) Implementation Labor"/>
        <s v="Project and Portfolio Mgmt System - Const - ES2P (Enterprise Source to Pay) Implementation NL Srvcs"/>
        <s v="RAMP - Asset Investment Planning and Management - Phase 2 Trans Labor (Same RAMP item as 00756AG.01)"/>
        <s v="RAMP - Asset Investment Planning and Management - Phase 2 Trans NL Svcs (Same RAMP item 00756AG.01)"/>
        <s v="RAMP - Asset Investment Planning and Mgmt - Phase 3 Facilities Labor (Same RAMP item as 00756AG.01)"/>
        <s v="RAMP - Asset Investment Planning and Mgmt - Phase 3 Facilities NL Srvcs (Same RAMP item 00756AG.01)"/>
        <s v="RAMP - Environmental Health and Safety (EH&amp;S) Rplc Phase 1 Labor (Same RAMP item as 00721A.01)"/>
        <s v="RAMP - Environmental Health and Safety (EH&amp;S) Rplc Phase 1 NL Services (Same RAMP item as 00721A.01)"/>
        <s v="RAMP - Environmental Health and Safety (EH&amp;S) Rplc Phase 1 SW Purchase (Same RAMP item as 00721A.01)"/>
        <s v="Electronic Data Interface Exchange - Web Methods Modernization Labor"/>
        <s v="Electronic Data Interface Exchange - Web Methods Modernization NL Services"/>
        <s v="Electronic Data Interface Exchange - Web Methods Modernization SW Maintenance"/>
        <s v="RAMP - Process Information Methane Abatement and Monitoring Support Labor (Same RAMP item 00721A.01)"/>
        <s v="RAMP - Process Information Methane Abatement and Monitoring Supp NL Svcs (Same RAMP item 00721A.01)"/>
        <s v="Supply Management and Logistics Modernization Labor"/>
        <s v="Supply Management and Logistics Modernization NL Services"/>
        <s v="Supply Management and Logistics Modernization HW Purchase"/>
        <s v="Supply Management and Logistics Modernization SW Maintenance"/>
        <s v="App Modernization and Vulnerability Reduction Phase II Labor"/>
        <s v="App Modernization and Vulnerability Reduction Phase II NL Services"/>
        <s v="RAMP - Gas Materials QA/QC, Field Management and Traceability Labor (Same RAMP item as 00721A.01)"/>
        <s v="RAMP - Gas Materials QA/QC, Field Management and Traceability NL Srvcs (Same RAMP item as 00721A.01)"/>
        <s v="RAMP - OpsQual Process Automation Labor"/>
        <s v="RAMP - OpsQual Process Automation NL Services (Same RAMP item as 00756J.01)"/>
        <s v="RAMP - OpsQual Process Automation SaaS Subscription (Same RAMP item as 00756J.01)"/>
        <s v="Enterprise Source to Pay ES2P Labor"/>
        <s v="Enterprise Source to Pay ES2P NL Services"/>
        <s v="Enterprise Source to Pay ES2P SaaS Subscription"/>
        <s v="SAP Transformation Labor"/>
        <s v="SAP Transformation NL Services"/>
        <s v="SAP Transformation HW Purchase"/>
        <s v="SAP Transformation SaaS Subscription"/>
        <s v="SAP Transformation HW Maintenance"/>
        <s v="GRC and Regulatory Complex Search Labor"/>
        <s v="GRC and Regulatory Complex Search NL Services"/>
        <s v="RAMP - Measurement and Reliability Compliance (MRC) Labor (Same RAMP item as 00721A.01)"/>
        <s v="RAMP - Measurement and Reliability Compliance (MRC) NL Services (Same RAMP item as 00721A.01)"/>
        <s v="RAMP - Envr Health and Safety Mgmt Modernization Phase 2 Labor (Same RAMP item as 00721A.01)"/>
        <s v="RAMP - Envr Health and Safety Mgmt Modernization Phase 2 NL Srvcs (Same RAMP item as 00721A.01)"/>
        <s v="ServiceNow Service Mapping Labor"/>
        <s v="ServiceNow Service Mapping NL Services"/>
        <s v="ServiceNow Service Mapping SaaS Subscription"/>
        <s v="RAMP - CLICK Modernization Phase II Labor (Same RAMP item as 00721A.01)"/>
        <s v="RAMP - CLICK Modernization Phase II NL Services (Same RAMP item as 00721A.01)"/>
        <s v="Content Server Replacement Labor"/>
        <s v="Content Server Replacement NL Services"/>
        <s v="Content Server Replacement SW Purchase"/>
        <s v="Content Server Replacement SW Maintenance"/>
        <s v="Foundations Analytics Service Labor"/>
        <s v="Foundations Analytics Service NL Services"/>
        <s v="RAMP - Situational Awareness Dashboards 2022-2023 NL Services (Same RAMP item as 00721A.01)"/>
        <s v="Supplier Risk Management (SRM) Labor"/>
        <s v="Supplier Risk Management (SRM) NL Services"/>
        <s v="Supplier Risk Management (SRM) SaaS Subscription"/>
        <s v="HR and Corporate Center Data and Application Modernization Labor"/>
        <s v="HR and Corporate Center Data and Application Modernization NL Services"/>
        <s v="Microsoft Enterprise Agreement 2022-2025 SaaS Subscription"/>
        <s v="RAMP - Digital Integration Labor (Same RAMP item as 00721A.01)"/>
        <s v="RAMP - Digital Integration NL Services (Same RAMP item as 00721A.01)"/>
        <s v="RAMP - Digital Integration SaaS Subscription (Same RAMP item as 00721A.01)"/>
        <s v="RAMP - Application Factory NL Services (Same RAMP item as 00721A.01)"/>
        <s v="Digital Process Automation Labor"/>
        <s v="Digital Process Automation NL Services"/>
        <s v="Digital Process Automation SW Purchase"/>
        <s v="Digital Process Automation SaaS Subscription"/>
        <s v="RAMP - Decision Analytics and Automation Labor (Same RAMP item as 00721A.01)"/>
        <s v="RAMP - Decision Analytics and Automation NL Services (Same RAMP item as 00721A.01)"/>
        <s v="Enterprise Source to Pay (ES2P) Analytics Solution Labor"/>
        <s v="Enterprise Source to Pay (ES2P) Analytics Solution NL Services"/>
        <s v="Enterprise Source to Pay (ES2P) Analytics Solution SaaS Subscription"/>
        <s v="Diverse Business Enterprise (DBE) Spend Reporting Enhancements Labor"/>
        <s v="Diverse Business Enterprise (DBE) Spend Reporting Enhancements NL Services"/>
        <s v="Enterprise Source to Pay (ES2P) Value Stream Labor"/>
        <s v="Enterprise Source to Pay (ES2P) Value Stream NL Services"/>
        <s v="Enterprise Source to Pay (ES2P) Value Stream SaaS Subscription"/>
        <s v="RAMP - Records and Doc Mgmt System (RDMS): ProCore   RDMS Integ Labor (Same RAMP item as 00756AB.01)"/>
        <s v="RAMP - Rcrd and Doc Mgmt Sys (RDMS): ProCore   RDMS Integ NL Services (Same RAMP item as 00756AB.01)"/>
        <s v="SAP S4/HANA - Business Optimization Labor"/>
        <s v="SAP S4/HANA - Business Optimization NL Services"/>
        <s v="HR Employee Lifecycle Labor"/>
        <s v="HR Employee Lifecycle NL Services"/>
        <s v="HR Employee Lifecycle SaaS Subscription"/>
        <s v="CQMX Replacement NL Services"/>
        <s v="CQMX Replacement SW Purchase"/>
        <s v="HR Workforce Planning Tool NL Services"/>
        <s v="HR Workforce Planning Tool SaaS Subscription"/>
        <s v="RAMP STORAGE COMPRESSOR STATION ADD/REPLACEMENT"/>
        <s v="RAMP STORAGE COMPRESSOR STATION ADD/REPLACEMENT (Same RAMP item as 004110.001)"/>
        <s v="RAMP Well Replacement"/>
        <s v="RAMP Abandonment of storage well"/>
        <s v="RAMP Workover"/>
        <s v="Storage Pipelines"/>
        <s v="Storage Pipeline"/>
        <s v="Storage Pipeline Laterals"/>
        <s v="RAMP Storage Purification Equipment"/>
        <s v="RAMP Storage Purification Equipment (Same RAMP item as 004140.001)"/>
        <s v="STORAGE AUX. EQUIPMENT &amp; INFRASTRUCTURE - Aliso Canyon"/>
        <s v="STORAGE AUX EQUIPMENT &amp; INFRASTRUCTURE - Honor Rancho"/>
        <s v="STORAGE AUX EQUIPMENT &amp; INFRASTRUCTURE - PDR"/>
        <s v="STORAGE AUX EQUIPMENT &amp; INFRASTRUCTURE - LG"/>
        <s v="Storage Aux Equipment - All Storage Fields"/>
        <s v="AC RECLAIM Lean Burn"/>
        <s v="AC RECLAIM Rich Burn"/>
        <s v="HR RECLAIM"/>
        <s v="PDR RECLAIM"/>
        <s v="AC P30 Isolation Valve Replacement"/>
        <s v="RAMP Sensitive Data Protection Labor 2022"/>
        <s v="RAMP Sensitive Data Protection NL Services 2022 (Same RAMP Item as 00745AA.001)"/>
        <s v="RAMP Sensitive Data Protection Labor 2023 (Same RAMP Item as 00745AA.001)"/>
        <s v="RAMP Sensitive Data Protection NL Services 2023 (Same RAMP Item as 00745AA.001)"/>
        <s v="RAMP Sensitive Data Protection Labor 2024 (Same RAMP Item as 00745AA.001)"/>
        <s v="RAMP Sensitive Data Protection NL Services 2024 (Same RAMP Item as 00745AA.001)"/>
        <s v="RAMP Operational Technology (OT) Cybersecurity Labor 2022"/>
        <s v="RAMP Operational Technology (OT) Cybersecurity NL Services 2022 (Same RAMP Item as 00745AB.001)"/>
        <s v="RAMP Operational Technology (OT) Cybersecurity Labor 2023 (Same RAMP Item as 00745AB.001)"/>
        <s v="RAMP Operational Technology (OT) Cybersecurity NL Services 2023 (Same RAMP Item as 00745AB.001)"/>
        <s v="RAMP Operational Technology (OT) Cybersecurity Labor 2024 (Same RAMP Item as 00745AB.001)"/>
        <s v="RAMP Operational Technology (OT) Cybersecurity NL Services 2024 (Same RAMP Item as 00745AB.001)"/>
        <s v="RAMP Obsolete IT Infra and App Replacement Labor 2023"/>
        <s v="RAMP Obsolete IT Infra and App Replacement NL Services 2023 (Same RAMP Item as 00745AC.001)"/>
        <s v="RAMP Obsolete IT Infra and App Replacement Labor 2024 (Same RAMP Item as 00745AC.001)"/>
        <s v="RAMP Obsolete IT Infra and App Replacement NL Services 2024 (Same RAMP Item as 00745AC.001)"/>
        <s v="RAMP Internal Defenses Labor 2022"/>
        <s v="RAMP Internal Defenses NL Services 2022 (Same RAMP Item as 00745AD.001)"/>
        <s v="RAMP Internal Defenses Labor 2023 (Same RAMP Item as 00745AD.001)"/>
        <s v="RAMP Internal Defenses NL Services 2023 (Same RAMP Item as 00745AD.001)"/>
        <s v="RAMP Internal Defenses Labor 2024 (Same RAMP Item as 00745AD.001)"/>
        <s v="RAMP Internal Defenses NL Services 2024 (Same RAMP Item as 00745AD.001)"/>
        <s v="RAMP Perimeter Defenses Labor 2022"/>
        <s v="RAMP Perimeter Defenses NL Services 2022 (Same RAMP Item as 00745B.001)"/>
        <s v="RAMP Perimeter Defenses HW Maintenance 2022 (Same RAMP Item as 00745B.001)"/>
        <s v="RAMP Perimeter Defenses SW Maintenance 2022 (Same RAMP Item as 00745B.001)"/>
        <s v="RAMP Perimeter Defenses Labor 2023 (Same RAMP Item as 00745B.001)"/>
        <s v="RAMP Perimeter Defenses NL Services 2023 (Same RAMP Item as 00745B.001)"/>
        <s v="RAMP Perimeter Defenses Labor 2024 (Same RAMP Item as 00745B.001)"/>
        <s v="RAMP Perimeter Defenses NL Services 2024 (Same RAMP Item as 00745B.001)"/>
        <s v="RAMP Perimeter Defenses SW Maintenance 2024 (Same RAMP Item as 00745B.001)"/>
      </sharedItems>
    </cacheField>
    <cacheField name="2022" numFmtId="165">
      <sharedItems containsSemiMixedTypes="0" containsString="0" containsNumber="1" minValue="-6595.5159829122777" maxValue="147231"/>
    </cacheField>
    <cacheField name="2023" numFmtId="165">
      <sharedItems containsSemiMixedTypes="0" containsString="0" containsNumber="1" minValue="-3254.7429519071311" maxValue="124264"/>
    </cacheField>
    <cacheField name="2024" numFmtId="165">
      <sharedItems containsSemiMixedTypes="0" containsString="0" containsNumber="1" minValue="0" maxValue="120993"/>
    </cacheField>
    <cacheField name="2022-2024 Total" numFmtId="165">
      <sharedItems containsSemiMixedTypes="0" containsString="0" containsNumber="1" minValue="0" maxValue="365491"/>
    </cacheField>
    <cacheField name=" " numFmtId="165">
      <sharedItems containsNonDate="0" containsString="0" containsBlank="1"/>
    </cacheField>
    <cacheField name="20222" numFmtId="165">
      <sharedItems containsSemiMixedTypes="0" containsString="0" containsNumber="1" containsInteger="1" minValue="-6596" maxValue="161027"/>
    </cacheField>
    <cacheField name="20232" numFmtId="165">
      <sharedItems containsSemiMixedTypes="0" containsString="0" containsNumber="1" containsInteger="1" minValue="-3133" maxValue="129918"/>
    </cacheField>
    <cacheField name="20242" numFmtId="165">
      <sharedItems containsSemiMixedTypes="0" containsString="0" containsNumber="1" containsInteger="1" minValue="0" maxValue="120570"/>
    </cacheField>
    <cacheField name="2022-2024 Total2" numFmtId="165">
      <sharedItems containsSemiMixedTypes="0" containsString="0" containsNumber="1" containsInteger="1" minValue="0" maxValue="384612"/>
    </cacheField>
    <cacheField name=" 2" numFmtId="165">
      <sharedItems containsNonDate="0" containsString="0" containsBlank="1"/>
    </cacheField>
    <cacheField name="AY 2025" numFmtId="165">
      <sharedItems containsSemiMixedTypes="0" containsString="0" containsNumber="1" containsInteger="1" minValue="0" maxValue="124187"/>
    </cacheField>
    <cacheField name="AY 2026" numFmtId="165">
      <sharedItems containsSemiMixedTypes="0" containsString="0" containsNumber="1" containsInteger="1" minValue="0" maxValue="127913"/>
    </cacheField>
    <cacheField name="AY 2027" numFmtId="165">
      <sharedItems containsSemiMixedTypes="0" containsString="0" containsNumber="1" containsInteger="1" minValue="0" maxValue="131750"/>
    </cacheField>
    <cacheField name=" 3" numFmtId="165">
      <sharedItems containsNonDate="0" containsString="0" containsBlank="1"/>
    </cacheField>
    <cacheField name="Notes" numFmtId="0">
      <sharedItems containsBlank="1"/>
    </cacheField>
    <cacheField name="RAM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23">
  <r>
    <x v="0"/>
    <x v="0"/>
    <x v="0"/>
    <x v="0"/>
    <x v="0"/>
    <x v="0"/>
    <n v="2792"/>
    <n v="-188"/>
    <n v="0"/>
    <n v="2604"/>
    <m/>
    <n v="3066"/>
    <n v="-222"/>
    <n v="0"/>
    <n v="2844"/>
    <m/>
    <n v="0"/>
    <n v="0"/>
    <n v="0"/>
    <m/>
    <m/>
    <s v="N"/>
  </r>
  <r>
    <x v="0"/>
    <x v="0"/>
    <x v="0"/>
    <x v="1"/>
    <x v="0"/>
    <x v="1"/>
    <n v="2504"/>
    <n v="290"/>
    <n v="0"/>
    <n v="2794"/>
    <m/>
    <n v="2749"/>
    <n v="342"/>
    <n v="0"/>
    <n v="3091"/>
    <m/>
    <n v="0"/>
    <n v="0"/>
    <n v="0"/>
    <m/>
    <m/>
    <s v="N"/>
  </r>
  <r>
    <x v="0"/>
    <x v="0"/>
    <x v="1"/>
    <x v="2"/>
    <x v="1"/>
    <x v="2"/>
    <n v="6779"/>
    <n v="139"/>
    <n v="0"/>
    <n v="6918"/>
    <m/>
    <n v="7443"/>
    <n v="164"/>
    <n v="0"/>
    <n v="7607"/>
    <m/>
    <n v="0"/>
    <n v="0"/>
    <n v="0"/>
    <m/>
    <m/>
    <s v="N"/>
  </r>
  <r>
    <x v="0"/>
    <x v="0"/>
    <x v="1"/>
    <x v="3"/>
    <x v="1"/>
    <x v="3"/>
    <n v="0"/>
    <n v="0"/>
    <n v="0"/>
    <n v="0"/>
    <m/>
    <n v="0"/>
    <n v="0"/>
    <n v="0"/>
    <n v="0"/>
    <m/>
    <n v="0"/>
    <n v="0"/>
    <n v="0"/>
    <m/>
    <m/>
    <s v="N"/>
  </r>
  <r>
    <x v="0"/>
    <x v="0"/>
    <x v="2"/>
    <x v="4"/>
    <x v="2"/>
    <x v="4"/>
    <n v="347.14099999999996"/>
    <n v="221.59200000000001"/>
    <n v="132.85000000000002"/>
    <n v="701.58299999999997"/>
    <m/>
    <n v="381"/>
    <n v="261"/>
    <n v="167"/>
    <n v="809"/>
    <m/>
    <n v="172"/>
    <n v="177"/>
    <n v="182"/>
    <m/>
    <m/>
    <s v="N"/>
  </r>
  <r>
    <x v="0"/>
    <x v="0"/>
    <x v="3"/>
    <x v="5"/>
    <x v="3"/>
    <x v="5"/>
    <n v="2076"/>
    <n v="2076"/>
    <n v="2076"/>
    <n v="6228"/>
    <m/>
    <n v="2279"/>
    <n v="2448"/>
    <n v="2603"/>
    <n v="7330"/>
    <m/>
    <n v="2681"/>
    <n v="2761"/>
    <n v="2844"/>
    <m/>
    <m/>
    <s v="N"/>
  </r>
  <r>
    <x v="0"/>
    <x v="0"/>
    <x v="4"/>
    <x v="6"/>
    <x v="4"/>
    <x v="6"/>
    <n v="1425"/>
    <n v="0"/>
    <n v="0"/>
    <n v="1425"/>
    <m/>
    <n v="1565"/>
    <n v="0"/>
    <n v="0"/>
    <n v="1565"/>
    <m/>
    <n v="0"/>
    <n v="0"/>
    <n v="0"/>
    <m/>
    <m/>
    <s v="N"/>
  </r>
  <r>
    <x v="0"/>
    <x v="0"/>
    <x v="5"/>
    <x v="7"/>
    <x v="5"/>
    <x v="7"/>
    <n v="0"/>
    <n v="0"/>
    <n v="0"/>
    <n v="0"/>
    <m/>
    <n v="0"/>
    <n v="0"/>
    <n v="0"/>
    <n v="0"/>
    <m/>
    <n v="0"/>
    <n v="0"/>
    <n v="0"/>
    <m/>
    <m/>
    <s v="N"/>
  </r>
  <r>
    <x v="0"/>
    <x v="0"/>
    <x v="6"/>
    <x v="8"/>
    <x v="6"/>
    <x v="8"/>
    <n v="0"/>
    <n v="0"/>
    <n v="0"/>
    <n v="0"/>
    <m/>
    <n v="0"/>
    <n v="0"/>
    <n v="0"/>
    <n v="0"/>
    <m/>
    <n v="0"/>
    <n v="0"/>
    <n v="0"/>
    <m/>
    <m/>
    <s v="N"/>
  </r>
  <r>
    <x v="0"/>
    <x v="0"/>
    <x v="7"/>
    <x v="9"/>
    <x v="7"/>
    <x v="9"/>
    <n v="0"/>
    <n v="0"/>
    <n v="0"/>
    <n v="0"/>
    <m/>
    <n v="0"/>
    <n v="0"/>
    <n v="0"/>
    <n v="0"/>
    <m/>
    <n v="0"/>
    <n v="0"/>
    <n v="0"/>
    <m/>
    <m/>
    <s v="N"/>
  </r>
  <r>
    <x v="0"/>
    <x v="0"/>
    <x v="7"/>
    <x v="10"/>
    <x v="7"/>
    <x v="9"/>
    <n v="0"/>
    <n v="0"/>
    <n v="0"/>
    <n v="0"/>
    <m/>
    <n v="0"/>
    <n v="0"/>
    <n v="0"/>
    <n v="0"/>
    <m/>
    <n v="0"/>
    <n v="0"/>
    <n v="0"/>
    <m/>
    <m/>
    <s v="N"/>
  </r>
  <r>
    <x v="0"/>
    <x v="0"/>
    <x v="8"/>
    <x v="11"/>
    <x v="8"/>
    <x v="10"/>
    <n v="0"/>
    <n v="0"/>
    <n v="0"/>
    <n v="0"/>
    <m/>
    <n v="0"/>
    <n v="0"/>
    <n v="0"/>
    <n v="0"/>
    <m/>
    <n v="0"/>
    <n v="0"/>
    <n v="0"/>
    <m/>
    <m/>
    <s v="N"/>
  </r>
  <r>
    <x v="0"/>
    <x v="1"/>
    <x v="9"/>
    <x v="12"/>
    <x v="9"/>
    <x v="11"/>
    <n v="3759.0019198945106"/>
    <n v="4685.861009192321"/>
    <n v="2332.6940797053585"/>
    <n v="10777.557008792191"/>
    <m/>
    <n v="4111"/>
    <n v="4899"/>
    <n v="2325"/>
    <n v="11335"/>
    <m/>
    <n v="2395"/>
    <n v="2467"/>
    <n v="2541"/>
    <m/>
    <m/>
    <s v="N"/>
  </r>
  <r>
    <x v="0"/>
    <x v="1"/>
    <x v="9"/>
    <x v="13"/>
    <x v="9"/>
    <x v="12"/>
    <n v="269.44676349496797"/>
    <n v="1636.5919370439308"/>
    <n v="4770.7782011101835"/>
    <n v="6676.8169016490829"/>
    <m/>
    <n v="295"/>
    <n v="1711"/>
    <n v="4754"/>
    <n v="6760"/>
    <m/>
    <n v="4897"/>
    <n v="5044"/>
    <n v="5195"/>
    <m/>
    <m/>
    <s v="N"/>
  </r>
  <r>
    <x v="0"/>
    <x v="1"/>
    <x v="9"/>
    <x v="14"/>
    <x v="9"/>
    <x v="13"/>
    <n v="488.59391725096026"/>
    <n v="454.28583550902192"/>
    <n v="0"/>
    <n v="942.87975275998224"/>
    <m/>
    <n v="534"/>
    <n v="475"/>
    <n v="0"/>
    <n v="1009"/>
    <m/>
    <n v="0"/>
    <n v="0"/>
    <n v="0"/>
    <m/>
    <m/>
    <s v="Y"/>
  </r>
  <r>
    <x v="0"/>
    <x v="1"/>
    <x v="9"/>
    <x v="15"/>
    <x v="9"/>
    <x v="14"/>
    <n v="4095.9573993595609"/>
    <n v="1836.2612182547259"/>
    <n v="0"/>
    <n v="5932.2186176142868"/>
    <m/>
    <n v="4480"/>
    <n v="1920"/>
    <n v="0"/>
    <n v="6400"/>
    <m/>
    <n v="0"/>
    <n v="0"/>
    <n v="0"/>
    <m/>
    <m/>
    <s v="N"/>
  </r>
  <r>
    <x v="0"/>
    <x v="1"/>
    <x v="10"/>
    <x v="16"/>
    <x v="10"/>
    <x v="15"/>
    <n v="332"/>
    <n v="633"/>
    <n v="3924"/>
    <n v="4889"/>
    <m/>
    <n v="363"/>
    <n v="662"/>
    <n v="3910"/>
    <n v="4935"/>
    <m/>
    <n v="4027"/>
    <n v="4148"/>
    <n v="4272"/>
    <m/>
    <m/>
    <s v="N"/>
  </r>
  <r>
    <x v="0"/>
    <x v="1"/>
    <x v="10"/>
    <x v="17"/>
    <x v="10"/>
    <x v="16"/>
    <n v="1297"/>
    <n v="1297"/>
    <n v="1297"/>
    <n v="3891"/>
    <m/>
    <n v="1419"/>
    <n v="1356"/>
    <n v="1292"/>
    <n v="4067"/>
    <m/>
    <n v="1331"/>
    <n v="1371"/>
    <n v="1412"/>
    <m/>
    <m/>
    <s v="N"/>
  </r>
  <r>
    <x v="0"/>
    <x v="1"/>
    <x v="10"/>
    <x v="18"/>
    <x v="10"/>
    <x v="17"/>
    <n v="2192"/>
    <n v="1891"/>
    <n v="0"/>
    <n v="4083"/>
    <m/>
    <n v="2397"/>
    <n v="1977"/>
    <n v="0"/>
    <n v="4374"/>
    <m/>
    <n v="0"/>
    <n v="0"/>
    <n v="0"/>
    <m/>
    <m/>
    <s v="Y"/>
  </r>
  <r>
    <x v="0"/>
    <x v="1"/>
    <x v="10"/>
    <x v="19"/>
    <x v="10"/>
    <x v="18"/>
    <n v="1400"/>
    <n v="1400"/>
    <n v="0"/>
    <n v="2800"/>
    <m/>
    <n v="1531"/>
    <n v="1464"/>
    <n v="0"/>
    <n v="2995"/>
    <m/>
    <n v="0"/>
    <n v="0"/>
    <n v="0"/>
    <m/>
    <m/>
    <s v="Y"/>
  </r>
  <r>
    <x v="0"/>
    <x v="1"/>
    <x v="11"/>
    <x v="20"/>
    <x v="11"/>
    <x v="19"/>
    <n v="8374"/>
    <n v="8374"/>
    <n v="8374"/>
    <n v="25122"/>
    <m/>
    <n v="9159"/>
    <n v="8755"/>
    <n v="8345"/>
    <n v="26259"/>
    <m/>
    <n v="8595"/>
    <n v="8853"/>
    <n v="9119"/>
    <m/>
    <m/>
    <s v="N"/>
  </r>
  <r>
    <x v="0"/>
    <x v="1"/>
    <x v="12"/>
    <x v="21"/>
    <x v="12"/>
    <x v="20"/>
    <n v="0"/>
    <n v="0"/>
    <n v="0"/>
    <n v="0"/>
    <m/>
    <n v="0"/>
    <n v="0"/>
    <n v="0"/>
    <n v="0"/>
    <m/>
    <n v="0"/>
    <n v="0"/>
    <n v="0"/>
    <m/>
    <m/>
    <s v="N"/>
  </r>
  <r>
    <x v="0"/>
    <x v="1"/>
    <x v="13"/>
    <x v="22"/>
    <x v="13"/>
    <x v="21"/>
    <n v="5776"/>
    <n v="5776"/>
    <n v="5776"/>
    <n v="17328"/>
    <m/>
    <n v="6317"/>
    <n v="6039"/>
    <n v="5756"/>
    <n v="18112"/>
    <m/>
    <n v="5929"/>
    <n v="6107"/>
    <n v="6290"/>
    <m/>
    <m/>
    <s v="N"/>
  </r>
  <r>
    <x v="0"/>
    <x v="1"/>
    <x v="13"/>
    <x v="23"/>
    <x v="13"/>
    <x v="22"/>
    <n v="8820"/>
    <n v="9232"/>
    <n v="0"/>
    <n v="18052"/>
    <m/>
    <n v="9646"/>
    <n v="9652"/>
    <n v="0"/>
    <n v="19298"/>
    <m/>
    <n v="0"/>
    <n v="0"/>
    <n v="0"/>
    <m/>
    <m/>
    <s v="N"/>
  </r>
  <r>
    <x v="0"/>
    <x v="1"/>
    <x v="14"/>
    <x v="24"/>
    <x v="14"/>
    <x v="23"/>
    <n v="2334.3749383135018"/>
    <n v="2918.0388457902773"/>
    <n v="2970.2123564735894"/>
    <n v="8222.6261405773694"/>
    <m/>
    <n v="2553"/>
    <n v="3051"/>
    <n v="2960"/>
    <n v="8564"/>
    <m/>
    <n v="3049"/>
    <n v="3141"/>
    <n v="3235"/>
    <m/>
    <m/>
    <s v="N"/>
  </r>
  <r>
    <x v="0"/>
    <x v="1"/>
    <x v="14"/>
    <x v="25"/>
    <x v="14"/>
    <x v="24"/>
    <n v="165.11631669102766"/>
    <n v="207.0998138720617"/>
    <n v="210.85270386686517"/>
    <n v="583.06883442995445"/>
    <m/>
    <n v="181"/>
    <n v="217"/>
    <n v="210"/>
    <n v="608"/>
    <m/>
    <n v="216"/>
    <n v="223"/>
    <n v="230"/>
    <m/>
    <m/>
    <s v="Y"/>
  </r>
  <r>
    <x v="0"/>
    <x v="1"/>
    <x v="14"/>
    <x v="26"/>
    <x v="14"/>
    <x v="25"/>
    <n v="322.89413041800964"/>
    <n v="404.99519157203179"/>
    <n v="412.33417645075849"/>
    <n v="1140.2234984408001"/>
    <m/>
    <n v="353"/>
    <n v="423"/>
    <n v="411"/>
    <n v="1187"/>
    <m/>
    <n v="423"/>
    <n v="436"/>
    <n v="449"/>
    <m/>
    <m/>
    <s v="Y"/>
  </r>
  <r>
    <x v="0"/>
    <x v="1"/>
    <x v="14"/>
    <x v="27"/>
    <x v="14"/>
    <x v="26"/>
    <n v="102.73904149663943"/>
    <n v="128.86210640928283"/>
    <n v="65.598618980802499"/>
    <n v="297.19976688672477"/>
    <m/>
    <n v="112"/>
    <n v="135"/>
    <n v="65"/>
    <n v="312"/>
    <m/>
    <n v="67"/>
    <n v="69"/>
    <n v="71"/>
    <m/>
    <m/>
    <s v="N"/>
  </r>
  <r>
    <x v="0"/>
    <x v="1"/>
    <x v="14"/>
    <x v="28"/>
    <x v="14"/>
    <x v="27"/>
    <n v="733.85029640456742"/>
    <n v="0"/>
    <n v="0"/>
    <n v="733.85029640456742"/>
    <m/>
    <n v="803"/>
    <n v="0"/>
    <n v="0"/>
    <n v="803"/>
    <m/>
    <n v="0"/>
    <n v="0"/>
    <n v="0"/>
    <m/>
    <m/>
    <s v="N"/>
  </r>
  <r>
    <x v="0"/>
    <x v="1"/>
    <x v="15"/>
    <x v="29"/>
    <x v="15"/>
    <x v="28"/>
    <n v="2662"/>
    <n v="2662"/>
    <n v="2662"/>
    <n v="7986"/>
    <m/>
    <n v="2911"/>
    <n v="2783"/>
    <n v="2653"/>
    <n v="8347"/>
    <m/>
    <n v="2733"/>
    <n v="2815"/>
    <n v="2899"/>
    <m/>
    <m/>
    <s v="Y"/>
  </r>
  <r>
    <x v="0"/>
    <x v="1"/>
    <x v="15"/>
    <x v="30"/>
    <x v="15"/>
    <x v="29"/>
    <n v="50"/>
    <n v="425"/>
    <n v="425"/>
    <n v="900"/>
    <m/>
    <n v="55"/>
    <n v="444"/>
    <n v="424"/>
    <n v="923"/>
    <m/>
    <n v="437"/>
    <n v="450"/>
    <n v="464"/>
    <m/>
    <m/>
    <s v="N"/>
  </r>
  <r>
    <x v="0"/>
    <x v="1"/>
    <x v="16"/>
    <x v="31"/>
    <x v="16"/>
    <x v="30"/>
    <n v="10081.869999999999"/>
    <n v="10081.869999999999"/>
    <n v="10081.869999999999"/>
    <n v="30245.609999999997"/>
    <m/>
    <n v="11027"/>
    <n v="10541"/>
    <n v="10047"/>
    <n v="31615"/>
    <m/>
    <n v="10348"/>
    <n v="10658"/>
    <n v="10978"/>
    <m/>
    <m/>
    <s v="Y"/>
  </r>
  <r>
    <x v="0"/>
    <x v="1"/>
    <x v="17"/>
    <x v="32"/>
    <x v="17"/>
    <x v="31"/>
    <n v="4409.0749999999998"/>
    <n v="4409.0749999999998"/>
    <n v="4409.0749999999998"/>
    <n v="13227.224999999999"/>
    <m/>
    <n v="4822"/>
    <n v="4610"/>
    <n v="4394"/>
    <n v="13826"/>
    <m/>
    <n v="4526"/>
    <n v="4662"/>
    <n v="4802"/>
    <m/>
    <m/>
    <s v="Y"/>
  </r>
  <r>
    <x v="0"/>
    <x v="1"/>
    <x v="18"/>
    <x v="33"/>
    <x v="18"/>
    <x v="32"/>
    <n v="644.94048610220682"/>
    <n v="364.32176465057933"/>
    <n v="644.94048610220682"/>
    <n v="1654.202736854993"/>
    <m/>
    <n v="705"/>
    <n v="381"/>
    <n v="643"/>
    <n v="1729"/>
    <m/>
    <n v="662"/>
    <n v="682"/>
    <n v="702"/>
    <m/>
    <m/>
    <s v="Y"/>
  </r>
  <r>
    <x v="0"/>
    <x v="1"/>
    <x v="18"/>
    <x v="34"/>
    <x v="18"/>
    <x v="33"/>
    <n v="0"/>
    <n v="280.64678781962766"/>
    <n v="0"/>
    <n v="280.64678781962766"/>
    <m/>
    <n v="0"/>
    <n v="293"/>
    <n v="0"/>
    <n v="293"/>
    <m/>
    <n v="0"/>
    <n v="0"/>
    <n v="0"/>
    <m/>
    <m/>
    <s v="N"/>
  </r>
  <r>
    <x v="0"/>
    <x v="1"/>
    <x v="19"/>
    <x v="35"/>
    <x v="19"/>
    <x v="34"/>
    <n v="3001"/>
    <n v="3001"/>
    <n v="3001"/>
    <n v="9003"/>
    <m/>
    <n v="3282"/>
    <n v="3138"/>
    <n v="2990"/>
    <n v="9410"/>
    <m/>
    <n v="3080"/>
    <n v="3172"/>
    <n v="3267"/>
    <m/>
    <m/>
    <s v="Y"/>
  </r>
  <r>
    <x v="0"/>
    <x v="1"/>
    <x v="20"/>
    <x v="36"/>
    <x v="20"/>
    <x v="35"/>
    <n v="0"/>
    <n v="0"/>
    <n v="0"/>
    <n v="0"/>
    <m/>
    <n v="0"/>
    <n v="0"/>
    <n v="0"/>
    <n v="0"/>
    <m/>
    <n v="0"/>
    <n v="0"/>
    <n v="0"/>
    <m/>
    <m/>
    <s v="Y"/>
  </r>
  <r>
    <x v="0"/>
    <x v="1"/>
    <x v="21"/>
    <x v="37"/>
    <x v="21"/>
    <x v="36"/>
    <n v="0"/>
    <n v="0"/>
    <n v="0"/>
    <n v="0"/>
    <m/>
    <n v="0"/>
    <n v="0"/>
    <n v="0"/>
    <n v="0"/>
    <m/>
    <n v="0"/>
    <n v="0"/>
    <n v="0"/>
    <m/>
    <m/>
    <s v="N"/>
  </r>
  <r>
    <x v="0"/>
    <x v="1"/>
    <x v="22"/>
    <x v="38"/>
    <x v="22"/>
    <x v="37"/>
    <n v="3000"/>
    <n v="3000"/>
    <n v="3000"/>
    <n v="9000"/>
    <m/>
    <n v="3281"/>
    <n v="3137"/>
    <n v="2990"/>
    <n v="9408"/>
    <m/>
    <n v="3080"/>
    <n v="3172"/>
    <n v="3267"/>
    <m/>
    <m/>
    <s v="Y"/>
  </r>
  <r>
    <x v="0"/>
    <x v="1"/>
    <x v="23"/>
    <x v="39"/>
    <x v="23"/>
    <x v="38"/>
    <n v="7000"/>
    <n v="7000"/>
    <n v="7000"/>
    <n v="21000"/>
    <m/>
    <n v="7656"/>
    <n v="7319"/>
    <n v="6976"/>
    <n v="21951"/>
    <m/>
    <n v="7185"/>
    <n v="7401"/>
    <n v="7623"/>
    <m/>
    <m/>
    <s v="Y"/>
  </r>
  <r>
    <x v="0"/>
    <x v="1"/>
    <x v="24"/>
    <x v="40"/>
    <x v="24"/>
    <x v="39"/>
    <n v="500"/>
    <n v="500"/>
    <n v="500"/>
    <n v="1500"/>
    <m/>
    <n v="547"/>
    <n v="523"/>
    <n v="498"/>
    <n v="1568"/>
    <m/>
    <n v="513"/>
    <n v="528"/>
    <n v="544"/>
    <m/>
    <m/>
    <s v="Y"/>
  </r>
  <r>
    <x v="0"/>
    <x v="1"/>
    <x v="25"/>
    <x v="41"/>
    <x v="25"/>
    <x v="40"/>
    <n v="1500"/>
    <n v="1500"/>
    <n v="1500"/>
    <n v="4500"/>
    <m/>
    <n v="1641"/>
    <n v="1568"/>
    <n v="1495"/>
    <n v="4704"/>
    <m/>
    <n v="1540"/>
    <n v="1586"/>
    <n v="1634"/>
    <m/>
    <m/>
    <s v="Y"/>
  </r>
  <r>
    <x v="0"/>
    <x v="1"/>
    <x v="26"/>
    <x v="42"/>
    <x v="26"/>
    <x v="41"/>
    <n v="1500"/>
    <n v="1500"/>
    <n v="1500"/>
    <n v="4500"/>
    <m/>
    <n v="1641"/>
    <n v="1568"/>
    <n v="1495"/>
    <n v="4704"/>
    <m/>
    <n v="1540"/>
    <n v="1586"/>
    <n v="1634"/>
    <m/>
    <m/>
    <s v="Y"/>
  </r>
  <r>
    <x v="0"/>
    <x v="1"/>
    <x v="27"/>
    <x v="43"/>
    <x v="27"/>
    <x v="42"/>
    <n v="893"/>
    <n v="893"/>
    <n v="893"/>
    <n v="2679"/>
    <m/>
    <n v="977"/>
    <n v="934"/>
    <n v="890"/>
    <n v="2801"/>
    <m/>
    <n v="917"/>
    <n v="945"/>
    <n v="973"/>
    <m/>
    <m/>
    <s v="Y"/>
  </r>
  <r>
    <x v="0"/>
    <x v="1"/>
    <x v="28"/>
    <x v="44"/>
    <x v="28"/>
    <x v="43"/>
    <n v="424"/>
    <n v="3010.3119999999999"/>
    <n v="3778"/>
    <n v="7212.3119999999999"/>
    <m/>
    <n v="464"/>
    <n v="3147"/>
    <n v="3765"/>
    <n v="7376"/>
    <m/>
    <n v="3878"/>
    <n v="3994"/>
    <n v="4114"/>
    <m/>
    <m/>
    <s v="Y"/>
  </r>
  <r>
    <x v="0"/>
    <x v="1"/>
    <x v="29"/>
    <x v="45"/>
    <x v="29"/>
    <x v="44"/>
    <n v="1000"/>
    <n v="1000"/>
    <n v="1000"/>
    <n v="3000"/>
    <m/>
    <n v="1094"/>
    <n v="1046"/>
    <n v="997"/>
    <n v="3137"/>
    <m/>
    <n v="1027"/>
    <n v="1058"/>
    <n v="1090"/>
    <m/>
    <m/>
    <s v="Y"/>
  </r>
  <r>
    <x v="0"/>
    <x v="1"/>
    <x v="30"/>
    <x v="46"/>
    <x v="30"/>
    <x v="45"/>
    <n v="20371"/>
    <n v="21873.453235492248"/>
    <n v="21585.647686242202"/>
    <n v="63830.100921734454"/>
    <m/>
    <n v="22280"/>
    <n v="22869"/>
    <n v="21510"/>
    <n v="66659"/>
    <m/>
    <n v="22155"/>
    <n v="22820"/>
    <n v="23505"/>
    <m/>
    <m/>
    <s v="N"/>
  </r>
  <r>
    <x v="0"/>
    <x v="1"/>
    <x v="30"/>
    <x v="47"/>
    <x v="30"/>
    <x v="46"/>
    <n v="293.99999999999994"/>
    <n v="239.97020185837874"/>
    <n v="288.93207506931117"/>
    <n v="822.90227692768985"/>
    <m/>
    <n v="322"/>
    <n v="251"/>
    <n v="288"/>
    <n v="861"/>
    <m/>
    <n v="297"/>
    <n v="306"/>
    <n v="315"/>
    <m/>
    <m/>
    <s v="Y"/>
  </r>
  <r>
    <x v="0"/>
    <x v="1"/>
    <x v="30"/>
    <x v="48"/>
    <x v="30"/>
    <x v="47"/>
    <n v="1191"/>
    <n v="902.44122306594556"/>
    <n v="912.55231162739335"/>
    <n v="3005.9935346933389"/>
    <m/>
    <n v="1303"/>
    <n v="944"/>
    <n v="909"/>
    <n v="3156"/>
    <m/>
    <n v="936"/>
    <n v="964"/>
    <n v="993"/>
    <m/>
    <m/>
    <s v="Y"/>
  </r>
  <r>
    <x v="0"/>
    <x v="1"/>
    <x v="30"/>
    <x v="49"/>
    <x v="30"/>
    <x v="48"/>
    <n v="39"/>
    <n v="46.266457981999977"/>
    <n v="47.258371623089907"/>
    <n v="132.52482960508988"/>
    <m/>
    <n v="43"/>
    <n v="48"/>
    <n v="47"/>
    <n v="138"/>
    <m/>
    <n v="48"/>
    <n v="49"/>
    <n v="50"/>
    <m/>
    <m/>
    <s v="N"/>
  </r>
  <r>
    <x v="0"/>
    <x v="1"/>
    <x v="30"/>
    <x v="50"/>
    <x v="30"/>
    <x v="49"/>
    <n v="405"/>
    <n v="243.87215636014099"/>
    <n v="243.48208573256557"/>
    <n v="892.3542420927065"/>
    <m/>
    <n v="443"/>
    <n v="255"/>
    <n v="243"/>
    <n v="941"/>
    <m/>
    <n v="250"/>
    <n v="258"/>
    <n v="266"/>
    <m/>
    <m/>
    <s v="N"/>
  </r>
  <r>
    <x v="0"/>
    <x v="1"/>
    <x v="30"/>
    <x v="51"/>
    <x v="30"/>
    <x v="50"/>
    <n v="200"/>
    <n v="117.05863505286767"/>
    <n v="116.87140115163147"/>
    <n v="433.93003620449912"/>
    <m/>
    <n v="219"/>
    <n v="122"/>
    <n v="116"/>
    <n v="457"/>
    <m/>
    <n v="119"/>
    <n v="123"/>
    <n v="127"/>
    <m/>
    <m/>
    <s v="N"/>
  </r>
  <r>
    <x v="0"/>
    <x v="1"/>
    <x v="30"/>
    <x v="52"/>
    <x v="30"/>
    <x v="51"/>
    <n v="98"/>
    <n v="57.228666025846415"/>
    <n v="133.69703600261622"/>
    <n v="288.92570202846264"/>
    <m/>
    <n v="107"/>
    <n v="60"/>
    <n v="133"/>
    <n v="300"/>
    <m/>
    <n v="137"/>
    <n v="141"/>
    <n v="145"/>
    <m/>
    <m/>
    <s v="N"/>
  </r>
  <r>
    <x v="0"/>
    <x v="1"/>
    <x v="30"/>
    <x v="53"/>
    <x v="30"/>
    <x v="52"/>
    <n v="118"/>
    <n v="70.2351810317206"/>
    <n v="233.63122278365"/>
    <n v="421.86640381537063"/>
    <m/>
    <n v="129"/>
    <n v="73"/>
    <n v="233"/>
    <n v="435"/>
    <m/>
    <n v="240"/>
    <n v="247"/>
    <n v="254"/>
    <m/>
    <m/>
    <s v="N"/>
  </r>
  <r>
    <x v="0"/>
    <x v="1"/>
    <x v="30"/>
    <x v="54"/>
    <x v="30"/>
    <x v="53"/>
    <n v="107"/>
    <n v="137.38613034649003"/>
    <n v="125.9613990189806"/>
    <n v="370.34752936547062"/>
    <m/>
    <n v="117"/>
    <n v="144"/>
    <n v="126"/>
    <n v="387"/>
    <m/>
    <n v="130"/>
    <n v="134"/>
    <n v="138"/>
    <m/>
    <m/>
    <s v="Y"/>
  </r>
  <r>
    <x v="0"/>
    <x v="1"/>
    <x v="30"/>
    <x v="55"/>
    <x v="30"/>
    <x v="54"/>
    <n v="127"/>
    <n v="76.088112784363986"/>
    <n v="75.966410748560463"/>
    <n v="279.05452353292446"/>
    <m/>
    <n v="139"/>
    <n v="80"/>
    <n v="76"/>
    <n v="295"/>
    <m/>
    <n v="78"/>
    <n v="80"/>
    <n v="82"/>
    <m/>
    <m/>
    <s v="N"/>
  </r>
  <r>
    <x v="0"/>
    <x v="1"/>
    <x v="30"/>
    <x v="56"/>
    <x v="30"/>
    <x v="55"/>
    <n v="40"/>
    <n v="0"/>
    <n v="0"/>
    <n v="40"/>
    <m/>
    <n v="44"/>
    <n v="0"/>
    <n v="0"/>
    <n v="44"/>
    <m/>
    <n v="0"/>
    <n v="0"/>
    <n v="0"/>
    <m/>
    <m/>
    <s v="N"/>
  </r>
  <r>
    <x v="0"/>
    <x v="1"/>
    <x v="31"/>
    <x v="57"/>
    <x v="31"/>
    <x v="56"/>
    <n v="5251"/>
    <n v="5404"/>
    <n v="5517"/>
    <n v="16172"/>
    <m/>
    <n v="5743"/>
    <n v="5650"/>
    <n v="5498"/>
    <n v="16891"/>
    <m/>
    <n v="5663"/>
    <n v="5833"/>
    <n v="6008"/>
    <m/>
    <m/>
    <s v="N"/>
  </r>
  <r>
    <x v="0"/>
    <x v="1"/>
    <x v="31"/>
    <x v="58"/>
    <x v="31"/>
    <x v="57"/>
    <n v="91"/>
    <n v="178"/>
    <n v="173"/>
    <n v="442"/>
    <m/>
    <n v="100"/>
    <n v="186"/>
    <n v="172"/>
    <n v="458"/>
    <m/>
    <n v="177"/>
    <n v="182"/>
    <n v="187"/>
    <m/>
    <m/>
    <s v="N"/>
  </r>
  <r>
    <x v="0"/>
    <x v="1"/>
    <x v="31"/>
    <x v="59"/>
    <x v="31"/>
    <x v="58"/>
    <n v="0"/>
    <n v="113"/>
    <n v="203"/>
    <n v="316"/>
    <m/>
    <n v="0"/>
    <n v="118"/>
    <n v="202"/>
    <n v="320"/>
    <m/>
    <n v="208"/>
    <n v="214"/>
    <n v="220"/>
    <m/>
    <m/>
    <s v="N"/>
  </r>
  <r>
    <x v="0"/>
    <x v="1"/>
    <x v="32"/>
    <x v="60"/>
    <x v="32"/>
    <x v="59"/>
    <n v="6466"/>
    <n v="6803"/>
    <n v="6254"/>
    <n v="19523"/>
    <m/>
    <n v="7072"/>
    <n v="7113"/>
    <n v="6232"/>
    <n v="20417"/>
    <m/>
    <n v="6419"/>
    <n v="6612"/>
    <n v="6810"/>
    <m/>
    <m/>
    <s v="N"/>
  </r>
  <r>
    <x v="0"/>
    <x v="1"/>
    <x v="32"/>
    <x v="61"/>
    <x v="32"/>
    <x v="60"/>
    <n v="0"/>
    <n v="0"/>
    <n v="330"/>
    <n v="330"/>
    <m/>
    <n v="0"/>
    <n v="0"/>
    <n v="329"/>
    <n v="329"/>
    <m/>
    <n v="339"/>
    <n v="349"/>
    <n v="359"/>
    <m/>
    <m/>
    <s v="N"/>
  </r>
  <r>
    <x v="0"/>
    <x v="2"/>
    <x v="33"/>
    <x v="62"/>
    <x v="33"/>
    <x v="61"/>
    <n v="21477"/>
    <n v="19173"/>
    <n v="9290"/>
    <n v="49940"/>
    <m/>
    <n v="23489"/>
    <n v="20045"/>
    <n v="9257"/>
    <n v="52791"/>
    <m/>
    <n v="9535"/>
    <n v="9821"/>
    <n v="10116"/>
    <m/>
    <m/>
    <s v="Y"/>
  </r>
  <r>
    <x v="0"/>
    <x v="2"/>
    <x v="34"/>
    <x v="63"/>
    <x v="34"/>
    <x v="62"/>
    <n v="16079"/>
    <n v="16079"/>
    <n v="16079"/>
    <n v="48237"/>
    <m/>
    <n v="17586"/>
    <n v="16811"/>
    <n v="16023"/>
    <n v="50420"/>
    <m/>
    <n v="16504"/>
    <n v="16999"/>
    <n v="17509"/>
    <m/>
    <m/>
    <s v="Y"/>
  </r>
  <r>
    <x v="0"/>
    <x v="2"/>
    <x v="35"/>
    <x v="64"/>
    <x v="35"/>
    <x v="63"/>
    <n v="0"/>
    <n v="2343"/>
    <n v="26361"/>
    <n v="28704"/>
    <m/>
    <n v="0"/>
    <n v="2450"/>
    <n v="26269"/>
    <n v="28719"/>
    <m/>
    <n v="27057"/>
    <n v="27869"/>
    <n v="28705"/>
    <m/>
    <m/>
    <s v="Y"/>
  </r>
  <r>
    <x v="0"/>
    <x v="2"/>
    <x v="35"/>
    <x v="65"/>
    <x v="35"/>
    <x v="64"/>
    <n v="0"/>
    <n v="265"/>
    <n v="333"/>
    <n v="598"/>
    <m/>
    <n v="0"/>
    <n v="277"/>
    <n v="332"/>
    <n v="609"/>
    <m/>
    <n v="342"/>
    <n v="352"/>
    <n v="363"/>
    <m/>
    <m/>
    <s v="Y"/>
  </r>
  <r>
    <x v="0"/>
    <x v="2"/>
    <x v="35"/>
    <x v="66"/>
    <x v="35"/>
    <x v="65"/>
    <n v="0"/>
    <n v="613"/>
    <n v="462"/>
    <n v="1075"/>
    <m/>
    <n v="0"/>
    <n v="641"/>
    <n v="460"/>
    <n v="1101"/>
    <m/>
    <n v="474"/>
    <n v="488"/>
    <n v="503"/>
    <m/>
    <m/>
    <s v="Y"/>
  </r>
  <r>
    <x v="0"/>
    <x v="2"/>
    <x v="36"/>
    <x v="67"/>
    <x v="36"/>
    <x v="66"/>
    <n v="0"/>
    <n v="0"/>
    <n v="0"/>
    <n v="0"/>
    <m/>
    <n v="0"/>
    <n v="0"/>
    <n v="0"/>
    <n v="0"/>
    <m/>
    <n v="0"/>
    <n v="0"/>
    <n v="0"/>
    <m/>
    <m/>
    <s v="Y"/>
  </r>
  <r>
    <x v="0"/>
    <x v="2"/>
    <x v="36"/>
    <x v="68"/>
    <x v="36"/>
    <x v="67"/>
    <n v="0"/>
    <n v="0"/>
    <n v="0"/>
    <n v="0"/>
    <m/>
    <n v="0"/>
    <n v="0"/>
    <n v="0"/>
    <n v="0"/>
    <m/>
    <n v="0"/>
    <n v="0"/>
    <n v="0"/>
    <m/>
    <m/>
    <s v="Y"/>
  </r>
  <r>
    <x v="0"/>
    <x v="3"/>
    <x v="37"/>
    <x v="69"/>
    <x v="37"/>
    <x v="68"/>
    <n v="818"/>
    <n v="818"/>
    <n v="818"/>
    <n v="2454"/>
    <m/>
    <n v="895"/>
    <n v="855"/>
    <n v="815"/>
    <n v="2565"/>
    <m/>
    <n v="839"/>
    <n v="864"/>
    <n v="890"/>
    <m/>
    <m/>
    <s v="Y"/>
  </r>
  <r>
    <x v="0"/>
    <x v="3"/>
    <x v="37"/>
    <x v="70"/>
    <x v="37"/>
    <x v="69"/>
    <n v="819"/>
    <n v="819"/>
    <n v="819"/>
    <n v="2457"/>
    <m/>
    <n v="896"/>
    <n v="856"/>
    <n v="816"/>
    <n v="2568"/>
    <m/>
    <n v="840"/>
    <n v="865"/>
    <n v="891"/>
    <m/>
    <m/>
    <s v="Y"/>
  </r>
  <r>
    <x v="0"/>
    <x v="3"/>
    <x v="38"/>
    <x v="71"/>
    <x v="38"/>
    <x v="70"/>
    <n v="998"/>
    <n v="998"/>
    <n v="998"/>
    <n v="2994"/>
    <m/>
    <n v="1092"/>
    <n v="1043"/>
    <n v="995"/>
    <n v="3130"/>
    <m/>
    <n v="1025"/>
    <n v="1056"/>
    <n v="1088"/>
    <m/>
    <m/>
    <s v="Y"/>
  </r>
  <r>
    <x v="0"/>
    <x v="3"/>
    <x v="38"/>
    <x v="72"/>
    <x v="38"/>
    <x v="71"/>
    <n v="17294"/>
    <n v="0"/>
    <n v="0"/>
    <n v="17294"/>
    <m/>
    <n v="18914"/>
    <n v="0"/>
    <n v="0"/>
    <n v="18914"/>
    <m/>
    <n v="0"/>
    <n v="0"/>
    <n v="0"/>
    <m/>
    <m/>
    <s v="Y"/>
  </r>
  <r>
    <x v="0"/>
    <x v="3"/>
    <x v="38"/>
    <x v="73"/>
    <x v="38"/>
    <x v="72"/>
    <n v="498"/>
    <n v="498"/>
    <n v="498"/>
    <n v="1494"/>
    <m/>
    <n v="545"/>
    <n v="521"/>
    <n v="496"/>
    <n v="1562"/>
    <m/>
    <n v="511"/>
    <n v="526"/>
    <n v="542"/>
    <m/>
    <m/>
    <s v="Y"/>
  </r>
  <r>
    <x v="0"/>
    <x v="3"/>
    <x v="38"/>
    <x v="74"/>
    <x v="38"/>
    <x v="73"/>
    <n v="498"/>
    <n v="498"/>
    <n v="498"/>
    <n v="1494"/>
    <m/>
    <n v="545"/>
    <n v="521"/>
    <n v="496"/>
    <n v="1562"/>
    <m/>
    <n v="511"/>
    <n v="526"/>
    <n v="542"/>
    <m/>
    <m/>
    <s v="Y"/>
  </r>
  <r>
    <x v="0"/>
    <x v="3"/>
    <x v="39"/>
    <x v="75"/>
    <x v="39"/>
    <x v="74"/>
    <n v="6564"/>
    <n v="6564"/>
    <n v="6564"/>
    <n v="19692"/>
    <m/>
    <n v="7179"/>
    <n v="6863"/>
    <n v="6541"/>
    <n v="20583"/>
    <m/>
    <n v="6737"/>
    <n v="6939"/>
    <n v="7147"/>
    <m/>
    <m/>
    <s v="Y"/>
  </r>
  <r>
    <x v="0"/>
    <x v="3"/>
    <x v="40"/>
    <x v="76"/>
    <x v="40"/>
    <x v="75"/>
    <n v="959"/>
    <n v="959"/>
    <n v="959"/>
    <n v="2877"/>
    <m/>
    <n v="1049"/>
    <n v="1003"/>
    <n v="956"/>
    <n v="3008"/>
    <m/>
    <n v="985"/>
    <n v="1015"/>
    <n v="1045"/>
    <m/>
    <m/>
    <s v="Y"/>
  </r>
  <r>
    <x v="0"/>
    <x v="3"/>
    <x v="41"/>
    <x v="77"/>
    <x v="41"/>
    <x v="76"/>
    <n v="230"/>
    <n v="230"/>
    <n v="230"/>
    <n v="690"/>
    <m/>
    <n v="252"/>
    <n v="240"/>
    <n v="229"/>
    <n v="721"/>
    <m/>
    <n v="236"/>
    <n v="243"/>
    <n v="250"/>
    <m/>
    <m/>
    <s v="Y"/>
  </r>
  <r>
    <x v="0"/>
    <x v="3"/>
    <x v="41"/>
    <x v="78"/>
    <x v="41"/>
    <x v="77"/>
    <n v="0"/>
    <n v="87"/>
    <n v="174"/>
    <n v="261"/>
    <m/>
    <n v="0"/>
    <n v="91"/>
    <n v="173"/>
    <n v="264"/>
    <m/>
    <n v="178"/>
    <n v="183"/>
    <n v="188"/>
    <m/>
    <m/>
    <s v="N"/>
  </r>
  <r>
    <x v="0"/>
    <x v="3"/>
    <x v="42"/>
    <x v="79"/>
    <x v="42"/>
    <x v="78"/>
    <n v="148"/>
    <n v="148"/>
    <n v="148"/>
    <n v="444"/>
    <m/>
    <n v="162"/>
    <n v="155"/>
    <n v="147"/>
    <n v="464"/>
    <m/>
    <n v="151"/>
    <n v="156"/>
    <n v="161"/>
    <m/>
    <m/>
    <s v="N"/>
  </r>
  <r>
    <x v="0"/>
    <x v="4"/>
    <x v="43"/>
    <x v="80"/>
    <x v="43"/>
    <x v="79"/>
    <n v="295"/>
    <n v="295"/>
    <n v="295"/>
    <n v="885"/>
    <m/>
    <n v="323"/>
    <n v="308"/>
    <n v="294"/>
    <n v="925"/>
    <m/>
    <n v="303"/>
    <n v="312"/>
    <n v="321"/>
    <m/>
    <m/>
    <s v="N"/>
  </r>
  <r>
    <x v="0"/>
    <x v="5"/>
    <x v="44"/>
    <x v="81"/>
    <x v="44"/>
    <x v="80"/>
    <n v="74"/>
    <n v="74"/>
    <n v="74"/>
    <n v="222"/>
    <m/>
    <n v="81"/>
    <n v="85"/>
    <n v="87"/>
    <n v="253"/>
    <m/>
    <n v="90"/>
    <n v="93"/>
    <n v="96"/>
    <m/>
    <m/>
    <s v="N"/>
  </r>
  <r>
    <x v="0"/>
    <x v="5"/>
    <x v="45"/>
    <x v="82"/>
    <x v="45"/>
    <x v="81"/>
    <n v="5263"/>
    <n v="3315"/>
    <n v="5343"/>
    <n v="13921"/>
    <m/>
    <n v="5779"/>
    <n v="3790"/>
    <n v="6312"/>
    <n v="15881"/>
    <m/>
    <n v="6501"/>
    <n v="6696"/>
    <n v="6897"/>
    <m/>
    <m/>
    <s v="N"/>
  </r>
  <r>
    <x v="0"/>
    <x v="5"/>
    <x v="45"/>
    <x v="83"/>
    <x v="45"/>
    <x v="82"/>
    <n v="80"/>
    <n v="0"/>
    <n v="0"/>
    <n v="80"/>
    <m/>
    <n v="88"/>
    <n v="0"/>
    <n v="0"/>
    <n v="88"/>
    <m/>
    <n v="0"/>
    <n v="0"/>
    <n v="0"/>
    <m/>
    <m/>
    <s v="N"/>
  </r>
  <r>
    <x v="0"/>
    <x v="5"/>
    <x v="45"/>
    <x v="84"/>
    <x v="45"/>
    <x v="82"/>
    <n v="0"/>
    <n v="273"/>
    <n v="0"/>
    <n v="273"/>
    <m/>
    <n v="0"/>
    <n v="312"/>
    <n v="0"/>
    <n v="312"/>
    <m/>
    <n v="0"/>
    <n v="0"/>
    <n v="0"/>
    <m/>
    <m/>
    <s v="N"/>
  </r>
  <r>
    <x v="0"/>
    <x v="5"/>
    <x v="45"/>
    <x v="85"/>
    <x v="45"/>
    <x v="82"/>
    <n v="0"/>
    <n v="761"/>
    <n v="0"/>
    <n v="761"/>
    <m/>
    <n v="0"/>
    <n v="870"/>
    <n v="0"/>
    <n v="870"/>
    <m/>
    <n v="0"/>
    <n v="0"/>
    <n v="0"/>
    <m/>
    <m/>
    <s v="N"/>
  </r>
  <r>
    <x v="0"/>
    <x v="5"/>
    <x v="45"/>
    <x v="86"/>
    <x v="45"/>
    <x v="82"/>
    <n v="0"/>
    <n v="994"/>
    <n v="0"/>
    <n v="994"/>
    <m/>
    <n v="0"/>
    <n v="1136"/>
    <n v="0"/>
    <n v="1136"/>
    <m/>
    <n v="0"/>
    <n v="0"/>
    <n v="0"/>
    <m/>
    <m/>
    <s v="N"/>
  </r>
  <r>
    <x v="0"/>
    <x v="5"/>
    <x v="46"/>
    <x v="87"/>
    <x v="46"/>
    <x v="83"/>
    <n v="1062"/>
    <n v="3062"/>
    <n v="0"/>
    <n v="4124"/>
    <m/>
    <n v="1166"/>
    <n v="3501"/>
    <n v="0"/>
    <n v="4667"/>
    <m/>
    <n v="0"/>
    <n v="0"/>
    <n v="0"/>
    <m/>
    <m/>
    <s v="N"/>
  </r>
  <r>
    <x v="0"/>
    <x v="5"/>
    <x v="47"/>
    <x v="88"/>
    <x v="47"/>
    <x v="84"/>
    <n v="0"/>
    <n v="3326"/>
    <n v="0"/>
    <n v="3326"/>
    <m/>
    <n v="0"/>
    <n v="3803"/>
    <n v="0"/>
    <n v="3803"/>
    <m/>
    <n v="0"/>
    <n v="0"/>
    <n v="0"/>
    <m/>
    <m/>
    <s v="N"/>
  </r>
  <r>
    <x v="0"/>
    <x v="5"/>
    <x v="48"/>
    <x v="89"/>
    <x v="48"/>
    <x v="85"/>
    <n v="46"/>
    <n v="2750"/>
    <n v="0"/>
    <n v="2796"/>
    <m/>
    <n v="51"/>
    <n v="3144"/>
    <n v="0"/>
    <n v="3195"/>
    <m/>
    <n v="0"/>
    <n v="0"/>
    <n v="0"/>
    <m/>
    <m/>
    <s v="N"/>
  </r>
  <r>
    <x v="0"/>
    <x v="5"/>
    <x v="49"/>
    <x v="90"/>
    <x v="49"/>
    <x v="86"/>
    <n v="2725"/>
    <n v="0"/>
    <n v="0"/>
    <n v="2725"/>
    <m/>
    <n v="2992"/>
    <n v="0"/>
    <n v="0"/>
    <n v="2992"/>
    <m/>
    <n v="0"/>
    <n v="0"/>
    <n v="0"/>
    <m/>
    <m/>
    <s v="N"/>
  </r>
  <r>
    <x v="0"/>
    <x v="5"/>
    <x v="50"/>
    <x v="91"/>
    <x v="50"/>
    <x v="87"/>
    <n v="978"/>
    <n v="0"/>
    <n v="0"/>
    <n v="978"/>
    <m/>
    <n v="1074"/>
    <n v="0"/>
    <n v="0"/>
    <n v="1074"/>
    <m/>
    <n v="0"/>
    <n v="0"/>
    <n v="0"/>
    <m/>
    <m/>
    <s v="N"/>
  </r>
  <r>
    <x v="0"/>
    <x v="5"/>
    <x v="51"/>
    <x v="92"/>
    <x v="51"/>
    <x v="88"/>
    <n v="0"/>
    <n v="1822"/>
    <n v="0"/>
    <n v="1822"/>
    <m/>
    <n v="0"/>
    <n v="2083"/>
    <n v="0"/>
    <n v="2083"/>
    <m/>
    <n v="0"/>
    <n v="0"/>
    <n v="0"/>
    <m/>
    <m/>
    <s v="N"/>
  </r>
  <r>
    <x v="0"/>
    <x v="5"/>
    <x v="52"/>
    <x v="93"/>
    <x v="52"/>
    <x v="89"/>
    <n v="65"/>
    <n v="1701"/>
    <n v="0"/>
    <n v="1766"/>
    <m/>
    <n v="71"/>
    <n v="1945"/>
    <n v="0"/>
    <n v="2016"/>
    <m/>
    <n v="0"/>
    <n v="0"/>
    <n v="0"/>
    <m/>
    <m/>
    <s v="N"/>
  </r>
  <r>
    <x v="0"/>
    <x v="5"/>
    <x v="53"/>
    <x v="94"/>
    <x v="53"/>
    <x v="90"/>
    <n v="1271"/>
    <n v="1271"/>
    <n v="0"/>
    <n v="2542"/>
    <m/>
    <n v="1396"/>
    <n v="1453"/>
    <n v="0"/>
    <n v="2849"/>
    <m/>
    <n v="0"/>
    <n v="0"/>
    <n v="0"/>
    <m/>
    <m/>
    <s v="N"/>
  </r>
  <r>
    <x v="0"/>
    <x v="5"/>
    <x v="54"/>
    <x v="95"/>
    <x v="54"/>
    <x v="91"/>
    <n v="300"/>
    <n v="1450"/>
    <n v="0"/>
    <n v="1750"/>
    <m/>
    <n v="329"/>
    <n v="1658"/>
    <n v="0"/>
    <n v="1987"/>
    <m/>
    <n v="0"/>
    <n v="0"/>
    <n v="0"/>
    <m/>
    <m/>
    <s v="N"/>
  </r>
  <r>
    <x v="0"/>
    <x v="5"/>
    <x v="55"/>
    <x v="96"/>
    <x v="55"/>
    <x v="92"/>
    <n v="237"/>
    <n v="0"/>
    <n v="0"/>
    <n v="237"/>
    <m/>
    <n v="260"/>
    <n v="0"/>
    <n v="0"/>
    <n v="260"/>
    <m/>
    <n v="0"/>
    <n v="0"/>
    <n v="0"/>
    <m/>
    <m/>
    <s v="N"/>
  </r>
  <r>
    <x v="0"/>
    <x v="5"/>
    <x v="56"/>
    <x v="97"/>
    <x v="56"/>
    <x v="93"/>
    <n v="1528"/>
    <n v="1958"/>
    <n v="1958"/>
    <n v="5444"/>
    <m/>
    <n v="1678"/>
    <n v="2239"/>
    <n v="2313"/>
    <n v="6230"/>
    <m/>
    <n v="2382"/>
    <n v="2453"/>
    <n v="2527"/>
    <m/>
    <m/>
    <s v="N"/>
  </r>
  <r>
    <x v="0"/>
    <x v="5"/>
    <x v="56"/>
    <x v="98"/>
    <x v="56"/>
    <x v="94"/>
    <n v="250"/>
    <n v="0"/>
    <n v="0"/>
    <n v="250"/>
    <m/>
    <n v="275"/>
    <n v="0"/>
    <n v="0"/>
    <n v="275"/>
    <m/>
    <n v="0"/>
    <n v="0"/>
    <n v="0"/>
    <m/>
    <m/>
    <s v="N"/>
  </r>
  <r>
    <x v="0"/>
    <x v="5"/>
    <x v="56"/>
    <x v="99"/>
    <x v="56"/>
    <x v="94"/>
    <n v="180"/>
    <n v="0"/>
    <n v="0"/>
    <n v="180"/>
    <m/>
    <n v="198"/>
    <n v="0"/>
    <n v="0"/>
    <n v="198"/>
    <m/>
    <n v="0"/>
    <n v="0"/>
    <n v="0"/>
    <m/>
    <m/>
    <s v="N"/>
  </r>
  <r>
    <x v="0"/>
    <x v="5"/>
    <x v="57"/>
    <x v="100"/>
    <x v="57"/>
    <x v="95"/>
    <n v="210"/>
    <n v="3550"/>
    <n v="0"/>
    <n v="3760"/>
    <m/>
    <n v="231"/>
    <n v="4059"/>
    <n v="0"/>
    <n v="4290"/>
    <m/>
    <n v="0"/>
    <n v="0"/>
    <n v="0"/>
    <m/>
    <m/>
    <s v="N"/>
  </r>
  <r>
    <x v="0"/>
    <x v="5"/>
    <x v="58"/>
    <x v="101"/>
    <x v="58"/>
    <x v="96"/>
    <n v="1377"/>
    <n v="1700"/>
    <n v="1700"/>
    <n v="4777"/>
    <m/>
    <n v="1512"/>
    <n v="1944"/>
    <n v="2008"/>
    <n v="5464"/>
    <m/>
    <n v="2068"/>
    <n v="2130"/>
    <n v="2194"/>
    <m/>
    <m/>
    <s v="N"/>
  </r>
  <r>
    <x v="0"/>
    <x v="5"/>
    <x v="58"/>
    <x v="102"/>
    <x v="58"/>
    <x v="97"/>
    <n v="28"/>
    <n v="0"/>
    <n v="0"/>
    <n v="28"/>
    <m/>
    <n v="31"/>
    <n v="0"/>
    <n v="0"/>
    <n v="31"/>
    <m/>
    <n v="0"/>
    <n v="0"/>
    <n v="0"/>
    <m/>
    <m/>
    <s v="N"/>
  </r>
  <r>
    <x v="0"/>
    <x v="5"/>
    <x v="58"/>
    <x v="103"/>
    <x v="58"/>
    <x v="97"/>
    <n v="100"/>
    <n v="0"/>
    <n v="0"/>
    <n v="100"/>
    <m/>
    <n v="110"/>
    <n v="0"/>
    <n v="0"/>
    <n v="110"/>
    <m/>
    <n v="0"/>
    <n v="0"/>
    <n v="0"/>
    <m/>
    <m/>
    <s v="N"/>
  </r>
  <r>
    <x v="0"/>
    <x v="5"/>
    <x v="58"/>
    <x v="104"/>
    <x v="58"/>
    <x v="97"/>
    <n v="90"/>
    <n v="0"/>
    <n v="0"/>
    <n v="90"/>
    <m/>
    <n v="99"/>
    <n v="0"/>
    <n v="0"/>
    <n v="99"/>
    <m/>
    <n v="0"/>
    <n v="0"/>
    <n v="0"/>
    <m/>
    <m/>
    <s v="N"/>
  </r>
  <r>
    <x v="0"/>
    <x v="5"/>
    <x v="58"/>
    <x v="105"/>
    <x v="58"/>
    <x v="97"/>
    <n v="105"/>
    <n v="0"/>
    <n v="0"/>
    <n v="105"/>
    <m/>
    <n v="115"/>
    <n v="0"/>
    <n v="0"/>
    <n v="115"/>
    <m/>
    <n v="0"/>
    <n v="0"/>
    <n v="0"/>
    <m/>
    <m/>
    <s v="N"/>
  </r>
  <r>
    <x v="0"/>
    <x v="5"/>
    <x v="59"/>
    <x v="106"/>
    <x v="59"/>
    <x v="98"/>
    <n v="1685"/>
    <n v="0"/>
    <n v="0"/>
    <n v="1685"/>
    <m/>
    <n v="1850"/>
    <n v="0"/>
    <n v="0"/>
    <n v="1850"/>
    <m/>
    <n v="0"/>
    <n v="0"/>
    <n v="0"/>
    <m/>
    <m/>
    <s v="N"/>
  </r>
  <r>
    <x v="0"/>
    <x v="5"/>
    <x v="60"/>
    <x v="107"/>
    <x v="60"/>
    <x v="99"/>
    <n v="2317"/>
    <n v="2713"/>
    <n v="2713"/>
    <n v="7743"/>
    <m/>
    <n v="2544"/>
    <n v="3102"/>
    <n v="3205"/>
    <n v="8851"/>
    <m/>
    <n v="3301"/>
    <n v="3400"/>
    <n v="3502"/>
    <m/>
    <m/>
    <s v="N"/>
  </r>
  <r>
    <x v="0"/>
    <x v="5"/>
    <x v="60"/>
    <x v="108"/>
    <x v="60"/>
    <x v="100"/>
    <n v="43"/>
    <n v="0"/>
    <n v="0"/>
    <n v="43"/>
    <m/>
    <n v="47"/>
    <n v="0"/>
    <n v="0"/>
    <n v="47"/>
    <m/>
    <n v="0"/>
    <n v="0"/>
    <n v="0"/>
    <m/>
    <m/>
    <s v="N"/>
  </r>
  <r>
    <x v="0"/>
    <x v="5"/>
    <x v="60"/>
    <x v="109"/>
    <x v="60"/>
    <x v="100"/>
    <n v="291"/>
    <n v="0"/>
    <n v="0"/>
    <n v="291"/>
    <m/>
    <n v="320"/>
    <n v="0"/>
    <n v="0"/>
    <n v="320"/>
    <m/>
    <n v="0"/>
    <n v="0"/>
    <n v="0"/>
    <m/>
    <m/>
    <s v="N"/>
  </r>
  <r>
    <x v="0"/>
    <x v="5"/>
    <x v="60"/>
    <x v="110"/>
    <x v="60"/>
    <x v="100"/>
    <n v="62"/>
    <n v="0"/>
    <n v="0"/>
    <n v="62"/>
    <m/>
    <n v="68"/>
    <n v="0"/>
    <n v="0"/>
    <n v="68"/>
    <m/>
    <n v="0"/>
    <n v="0"/>
    <n v="0"/>
    <m/>
    <m/>
    <s v="N"/>
  </r>
  <r>
    <x v="0"/>
    <x v="5"/>
    <x v="61"/>
    <x v="111"/>
    <x v="61"/>
    <x v="101"/>
    <n v="276"/>
    <n v="828"/>
    <n v="0"/>
    <n v="1104"/>
    <m/>
    <n v="303"/>
    <n v="947"/>
    <n v="0"/>
    <n v="1250"/>
    <m/>
    <n v="0"/>
    <n v="0"/>
    <n v="0"/>
    <m/>
    <m/>
    <s v="N"/>
  </r>
  <r>
    <x v="0"/>
    <x v="5"/>
    <x v="62"/>
    <x v="112"/>
    <x v="62"/>
    <x v="102"/>
    <n v="1702"/>
    <n v="0"/>
    <n v="0"/>
    <n v="1702"/>
    <m/>
    <n v="1869"/>
    <n v="0"/>
    <n v="0"/>
    <n v="1869"/>
    <m/>
    <n v="0"/>
    <n v="0"/>
    <n v="0"/>
    <m/>
    <m/>
    <s v="N"/>
  </r>
  <r>
    <x v="0"/>
    <x v="5"/>
    <x v="63"/>
    <x v="113"/>
    <x v="63"/>
    <x v="103"/>
    <n v="1418"/>
    <n v="0"/>
    <n v="0"/>
    <n v="1418"/>
    <m/>
    <n v="1557"/>
    <n v="0"/>
    <n v="0"/>
    <n v="1557"/>
    <m/>
    <n v="0"/>
    <n v="0"/>
    <n v="0"/>
    <m/>
    <m/>
    <s v="N"/>
  </r>
  <r>
    <x v="0"/>
    <x v="5"/>
    <x v="64"/>
    <x v="114"/>
    <x v="64"/>
    <x v="104"/>
    <n v="4212"/>
    <n v="5687"/>
    <n v="5687"/>
    <n v="15586"/>
    <m/>
    <n v="4625"/>
    <n v="6502"/>
    <n v="6718"/>
    <n v="17845"/>
    <m/>
    <n v="6920"/>
    <n v="7128"/>
    <n v="7342"/>
    <m/>
    <m/>
    <s v="N"/>
  </r>
  <r>
    <x v="0"/>
    <x v="5"/>
    <x v="64"/>
    <x v="115"/>
    <x v="64"/>
    <x v="105"/>
    <n v="72"/>
    <n v="0"/>
    <n v="0"/>
    <n v="72"/>
    <m/>
    <n v="79"/>
    <n v="0"/>
    <n v="0"/>
    <n v="79"/>
    <m/>
    <n v="0"/>
    <n v="0"/>
    <n v="0"/>
    <m/>
    <m/>
    <s v="N"/>
  </r>
  <r>
    <x v="0"/>
    <x v="5"/>
    <x v="64"/>
    <x v="116"/>
    <x v="64"/>
    <x v="105"/>
    <n v="26"/>
    <n v="0"/>
    <n v="0"/>
    <n v="26"/>
    <m/>
    <n v="29"/>
    <n v="0"/>
    <n v="0"/>
    <n v="29"/>
    <m/>
    <n v="0"/>
    <n v="0"/>
    <n v="0"/>
    <m/>
    <m/>
    <s v="N"/>
  </r>
  <r>
    <x v="0"/>
    <x v="5"/>
    <x v="64"/>
    <x v="117"/>
    <x v="64"/>
    <x v="105"/>
    <n v="238"/>
    <n v="0"/>
    <n v="0"/>
    <n v="238"/>
    <m/>
    <n v="261"/>
    <n v="0"/>
    <n v="0"/>
    <n v="261"/>
    <m/>
    <n v="0"/>
    <n v="0"/>
    <n v="0"/>
    <m/>
    <m/>
    <s v="N"/>
  </r>
  <r>
    <x v="0"/>
    <x v="5"/>
    <x v="64"/>
    <x v="118"/>
    <x v="64"/>
    <x v="105"/>
    <n v="211"/>
    <n v="0"/>
    <n v="0"/>
    <n v="211"/>
    <m/>
    <n v="232"/>
    <n v="0"/>
    <n v="0"/>
    <n v="232"/>
    <m/>
    <n v="0"/>
    <n v="0"/>
    <n v="0"/>
    <m/>
    <m/>
    <s v="N"/>
  </r>
  <r>
    <x v="0"/>
    <x v="5"/>
    <x v="64"/>
    <x v="119"/>
    <x v="64"/>
    <x v="105"/>
    <n v="576"/>
    <n v="0"/>
    <n v="0"/>
    <n v="576"/>
    <m/>
    <n v="632"/>
    <n v="0"/>
    <n v="0"/>
    <n v="632"/>
    <m/>
    <n v="0"/>
    <n v="0"/>
    <n v="0"/>
    <m/>
    <m/>
    <s v="N"/>
  </r>
  <r>
    <x v="0"/>
    <x v="5"/>
    <x v="64"/>
    <x v="120"/>
    <x v="64"/>
    <x v="105"/>
    <n v="82"/>
    <n v="0"/>
    <n v="0"/>
    <n v="82"/>
    <m/>
    <n v="90"/>
    <n v="0"/>
    <n v="0"/>
    <n v="90"/>
    <m/>
    <n v="0"/>
    <n v="0"/>
    <n v="0"/>
    <m/>
    <m/>
    <s v="N"/>
  </r>
  <r>
    <x v="0"/>
    <x v="5"/>
    <x v="64"/>
    <x v="121"/>
    <x v="64"/>
    <x v="105"/>
    <n v="270"/>
    <n v="0"/>
    <n v="0"/>
    <n v="270"/>
    <m/>
    <n v="296"/>
    <n v="0"/>
    <n v="0"/>
    <n v="296"/>
    <m/>
    <n v="0"/>
    <n v="0"/>
    <n v="0"/>
    <m/>
    <m/>
    <s v="N"/>
  </r>
  <r>
    <x v="0"/>
    <x v="5"/>
    <x v="65"/>
    <x v="122"/>
    <x v="65"/>
    <x v="106"/>
    <n v="1266"/>
    <n v="0"/>
    <n v="0"/>
    <n v="1266"/>
    <m/>
    <n v="1390"/>
    <n v="0"/>
    <n v="0"/>
    <n v="1390"/>
    <m/>
    <n v="0"/>
    <n v="0"/>
    <n v="0"/>
    <m/>
    <m/>
    <s v="N"/>
  </r>
  <r>
    <x v="0"/>
    <x v="5"/>
    <x v="66"/>
    <x v="123"/>
    <x v="66"/>
    <x v="107"/>
    <n v="200"/>
    <n v="906"/>
    <n v="0"/>
    <n v="1106"/>
    <m/>
    <n v="220"/>
    <n v="1036"/>
    <n v="0"/>
    <n v="1256"/>
    <m/>
    <n v="0"/>
    <n v="0"/>
    <n v="0"/>
    <m/>
    <m/>
    <s v="N"/>
  </r>
  <r>
    <x v="0"/>
    <x v="5"/>
    <x v="67"/>
    <x v="124"/>
    <x v="67"/>
    <x v="108"/>
    <n v="946"/>
    <n v="0"/>
    <n v="0"/>
    <n v="946"/>
    <m/>
    <n v="1039"/>
    <n v="0"/>
    <n v="0"/>
    <n v="1039"/>
    <m/>
    <n v="0"/>
    <n v="0"/>
    <n v="0"/>
    <m/>
    <m/>
    <s v="N"/>
  </r>
  <r>
    <x v="0"/>
    <x v="5"/>
    <x v="68"/>
    <x v="125"/>
    <x v="68"/>
    <x v="109"/>
    <n v="2494"/>
    <n v="1994"/>
    <n v="2494"/>
    <n v="6982"/>
    <m/>
    <n v="2738"/>
    <n v="2280"/>
    <n v="2946"/>
    <n v="7964"/>
    <m/>
    <n v="3034"/>
    <n v="3125"/>
    <n v="3219"/>
    <m/>
    <m/>
    <s v="N"/>
  </r>
  <r>
    <x v="0"/>
    <x v="5"/>
    <x v="68"/>
    <x v="126"/>
    <x v="68"/>
    <x v="110"/>
    <n v="0"/>
    <n v="500"/>
    <n v="0"/>
    <n v="500"/>
    <m/>
    <n v="0"/>
    <n v="572"/>
    <n v="0"/>
    <n v="572"/>
    <m/>
    <n v="0"/>
    <n v="0"/>
    <n v="0"/>
    <m/>
    <m/>
    <s v="N"/>
  </r>
  <r>
    <x v="0"/>
    <x v="5"/>
    <x v="69"/>
    <x v="127"/>
    <x v="69"/>
    <x v="111"/>
    <n v="858"/>
    <n v="0"/>
    <n v="0"/>
    <n v="858"/>
    <m/>
    <n v="942"/>
    <n v="0"/>
    <n v="0"/>
    <n v="942"/>
    <m/>
    <n v="0"/>
    <n v="0"/>
    <n v="0"/>
    <m/>
    <m/>
    <s v="N"/>
  </r>
  <r>
    <x v="0"/>
    <x v="5"/>
    <x v="70"/>
    <x v="128"/>
    <x v="70"/>
    <x v="112"/>
    <n v="3530"/>
    <n v="0"/>
    <n v="0"/>
    <n v="3530"/>
    <m/>
    <n v="3876"/>
    <n v="0"/>
    <n v="0"/>
    <n v="3876"/>
    <m/>
    <n v="0"/>
    <n v="0"/>
    <n v="0"/>
    <m/>
    <m/>
    <s v="N"/>
  </r>
  <r>
    <x v="0"/>
    <x v="5"/>
    <x v="71"/>
    <x v="129"/>
    <x v="71"/>
    <x v="113"/>
    <n v="2086"/>
    <n v="0"/>
    <n v="0"/>
    <n v="2086"/>
    <m/>
    <n v="2290"/>
    <n v="0"/>
    <n v="0"/>
    <n v="2290"/>
    <m/>
    <n v="0"/>
    <n v="0"/>
    <n v="0"/>
    <m/>
    <m/>
    <s v="N"/>
  </r>
  <r>
    <x v="0"/>
    <x v="5"/>
    <x v="72"/>
    <x v="130"/>
    <x v="72"/>
    <x v="114"/>
    <n v="0"/>
    <n v="2074"/>
    <n v="0"/>
    <n v="2074"/>
    <m/>
    <n v="0"/>
    <n v="2371"/>
    <n v="0"/>
    <n v="2371"/>
    <m/>
    <n v="0"/>
    <n v="0"/>
    <n v="0"/>
    <m/>
    <m/>
    <s v="N"/>
  </r>
  <r>
    <x v="0"/>
    <x v="5"/>
    <x v="73"/>
    <x v="131"/>
    <x v="73"/>
    <x v="115"/>
    <n v="764"/>
    <n v="1501"/>
    <n v="0"/>
    <n v="2265"/>
    <m/>
    <n v="839"/>
    <n v="1716"/>
    <n v="0"/>
    <n v="2555"/>
    <m/>
    <n v="0"/>
    <n v="0"/>
    <n v="0"/>
    <m/>
    <m/>
    <s v="N"/>
  </r>
  <r>
    <x v="0"/>
    <x v="5"/>
    <x v="74"/>
    <x v="132"/>
    <x v="74"/>
    <x v="116"/>
    <n v="1869"/>
    <n v="0"/>
    <n v="0"/>
    <n v="1869"/>
    <m/>
    <n v="2052"/>
    <n v="0"/>
    <n v="0"/>
    <n v="2052"/>
    <m/>
    <n v="0"/>
    <n v="0"/>
    <n v="0"/>
    <m/>
    <m/>
    <s v="N"/>
  </r>
  <r>
    <x v="0"/>
    <x v="5"/>
    <x v="75"/>
    <x v="133"/>
    <x v="75"/>
    <x v="117"/>
    <n v="926"/>
    <n v="0"/>
    <n v="0"/>
    <n v="926"/>
    <m/>
    <n v="1017"/>
    <n v="0"/>
    <n v="0"/>
    <n v="1017"/>
    <m/>
    <n v="0"/>
    <n v="0"/>
    <n v="0"/>
    <m/>
    <m/>
    <s v="N"/>
  </r>
  <r>
    <x v="0"/>
    <x v="5"/>
    <x v="76"/>
    <x v="134"/>
    <x v="76"/>
    <x v="118"/>
    <n v="593"/>
    <n v="0"/>
    <n v="0"/>
    <n v="593"/>
    <m/>
    <n v="651"/>
    <n v="0"/>
    <n v="0"/>
    <n v="651"/>
    <m/>
    <n v="0"/>
    <n v="0"/>
    <n v="0"/>
    <m/>
    <m/>
    <s v="N"/>
  </r>
  <r>
    <x v="0"/>
    <x v="5"/>
    <x v="77"/>
    <x v="135"/>
    <x v="77"/>
    <x v="119"/>
    <n v="417"/>
    <n v="0"/>
    <n v="0"/>
    <n v="417"/>
    <m/>
    <n v="458"/>
    <n v="0"/>
    <n v="0"/>
    <n v="458"/>
    <m/>
    <n v="0"/>
    <n v="0"/>
    <n v="0"/>
    <m/>
    <m/>
    <s v="N"/>
  </r>
  <r>
    <x v="0"/>
    <x v="5"/>
    <x v="78"/>
    <x v="136"/>
    <x v="78"/>
    <x v="120"/>
    <n v="0"/>
    <n v="1000"/>
    <n v="4382"/>
    <n v="5382"/>
    <m/>
    <n v="0"/>
    <n v="1143"/>
    <n v="5176"/>
    <n v="6319"/>
    <m/>
    <n v="5331"/>
    <n v="5491"/>
    <n v="5656"/>
    <m/>
    <m/>
    <s v="N"/>
  </r>
  <r>
    <x v="0"/>
    <x v="5"/>
    <x v="79"/>
    <x v="137"/>
    <x v="79"/>
    <x v="121"/>
    <n v="0"/>
    <n v="0"/>
    <n v="0"/>
    <n v="0"/>
    <m/>
    <n v="0"/>
    <n v="0"/>
    <n v="0"/>
    <n v="0"/>
    <m/>
    <n v="0"/>
    <n v="0"/>
    <n v="0"/>
    <m/>
    <m/>
    <s v="N"/>
  </r>
  <r>
    <x v="0"/>
    <x v="5"/>
    <x v="80"/>
    <x v="138"/>
    <x v="80"/>
    <x v="122"/>
    <n v="0"/>
    <n v="0"/>
    <n v="0"/>
    <n v="0"/>
    <m/>
    <n v="0"/>
    <n v="0"/>
    <n v="0"/>
    <n v="0"/>
    <m/>
    <n v="0"/>
    <n v="0"/>
    <n v="0"/>
    <m/>
    <m/>
    <s v="N"/>
  </r>
  <r>
    <x v="0"/>
    <x v="5"/>
    <x v="81"/>
    <x v="139"/>
    <x v="81"/>
    <x v="123"/>
    <n v="750"/>
    <n v="0"/>
    <n v="0"/>
    <n v="750"/>
    <m/>
    <n v="824"/>
    <n v="0"/>
    <n v="0"/>
    <n v="824"/>
    <m/>
    <n v="0"/>
    <n v="0"/>
    <n v="0"/>
    <m/>
    <m/>
    <s v="N"/>
  </r>
  <r>
    <x v="0"/>
    <x v="5"/>
    <x v="82"/>
    <x v="140"/>
    <x v="82"/>
    <x v="124"/>
    <n v="0"/>
    <n v="3060"/>
    <n v="0"/>
    <n v="3060"/>
    <m/>
    <n v="0"/>
    <n v="3498"/>
    <n v="0"/>
    <n v="3498"/>
    <m/>
    <n v="0"/>
    <n v="0"/>
    <n v="0"/>
    <m/>
    <m/>
    <s v="N"/>
  </r>
  <r>
    <x v="0"/>
    <x v="5"/>
    <x v="83"/>
    <x v="141"/>
    <x v="83"/>
    <x v="125"/>
    <n v="308"/>
    <n v="0"/>
    <n v="0"/>
    <n v="308"/>
    <m/>
    <n v="338"/>
    <n v="0"/>
    <n v="0"/>
    <n v="338"/>
    <m/>
    <n v="0"/>
    <n v="0"/>
    <n v="0"/>
    <m/>
    <m/>
    <s v="N"/>
  </r>
  <r>
    <x v="0"/>
    <x v="5"/>
    <x v="84"/>
    <x v="142"/>
    <x v="84"/>
    <x v="126"/>
    <n v="0"/>
    <n v="0"/>
    <n v="0"/>
    <n v="0"/>
    <m/>
    <n v="0"/>
    <n v="0"/>
    <n v="0"/>
    <n v="0"/>
    <m/>
    <n v="0"/>
    <n v="0"/>
    <n v="0"/>
    <m/>
    <m/>
    <s v="N"/>
  </r>
  <r>
    <x v="0"/>
    <x v="5"/>
    <x v="85"/>
    <x v="143"/>
    <x v="85"/>
    <x v="127"/>
    <n v="1516"/>
    <n v="3568"/>
    <n v="5640"/>
    <n v="10724"/>
    <m/>
    <n v="1665"/>
    <n v="4079"/>
    <n v="6663"/>
    <n v="12407"/>
    <m/>
    <n v="6863"/>
    <n v="7069"/>
    <n v="7281"/>
    <m/>
    <m/>
    <s v="N"/>
  </r>
  <r>
    <x v="0"/>
    <x v="5"/>
    <x v="86"/>
    <x v="144"/>
    <x v="86"/>
    <x v="128"/>
    <n v="0"/>
    <n v="500"/>
    <n v="6587"/>
    <n v="7087"/>
    <m/>
    <n v="0"/>
    <n v="572"/>
    <n v="7781"/>
    <n v="8353"/>
    <m/>
    <n v="8014"/>
    <n v="8254"/>
    <n v="8502"/>
    <m/>
    <m/>
    <s v="N"/>
  </r>
  <r>
    <x v="0"/>
    <x v="5"/>
    <x v="87"/>
    <x v="145"/>
    <x v="87"/>
    <x v="129"/>
    <n v="1500"/>
    <n v="1500"/>
    <n v="1500"/>
    <n v="4500"/>
    <m/>
    <n v="1647"/>
    <n v="1715"/>
    <n v="1772"/>
    <n v="5134"/>
    <m/>
    <n v="1825"/>
    <n v="1880"/>
    <n v="1936"/>
    <m/>
    <m/>
    <s v="N"/>
  </r>
  <r>
    <x v="0"/>
    <x v="5"/>
    <x v="88"/>
    <x v="146"/>
    <x v="88"/>
    <x v="130"/>
    <n v="368"/>
    <n v="958"/>
    <n v="0"/>
    <n v="1326"/>
    <m/>
    <n v="404"/>
    <n v="1095"/>
    <n v="0"/>
    <n v="1499"/>
    <m/>
    <n v="0"/>
    <n v="0"/>
    <n v="0"/>
    <m/>
    <m/>
    <s v="N"/>
  </r>
  <r>
    <x v="0"/>
    <x v="5"/>
    <x v="88"/>
    <x v="147"/>
    <x v="88"/>
    <x v="131"/>
    <n v="752"/>
    <n v="0"/>
    <n v="0"/>
    <n v="752"/>
    <m/>
    <n v="830"/>
    <n v="0"/>
    <n v="0"/>
    <n v="830"/>
    <m/>
    <n v="0"/>
    <n v="0"/>
    <n v="0"/>
    <m/>
    <m/>
    <s v="N"/>
  </r>
  <r>
    <x v="0"/>
    <x v="5"/>
    <x v="89"/>
    <x v="148"/>
    <x v="88"/>
    <x v="132"/>
    <n v="0"/>
    <n v="0"/>
    <n v="2500"/>
    <n v="2500"/>
    <m/>
    <n v="0"/>
    <n v="0"/>
    <n v="2896"/>
    <n v="2896"/>
    <m/>
    <n v="2983"/>
    <n v="3073"/>
    <n v="3165"/>
    <m/>
    <m/>
    <s v="N"/>
  </r>
  <r>
    <x v="0"/>
    <x v="5"/>
    <x v="89"/>
    <x v="149"/>
    <x v="88"/>
    <x v="133"/>
    <n v="1281"/>
    <n v="0"/>
    <n v="0"/>
    <n v="1281"/>
    <m/>
    <n v="1413"/>
    <n v="0"/>
    <n v="0"/>
    <n v="1413"/>
    <m/>
    <n v="0"/>
    <n v="0"/>
    <n v="0"/>
    <m/>
    <m/>
    <s v="N"/>
  </r>
  <r>
    <x v="0"/>
    <x v="5"/>
    <x v="89"/>
    <x v="150"/>
    <x v="88"/>
    <x v="134"/>
    <n v="4031"/>
    <n v="0"/>
    <n v="0"/>
    <n v="4031"/>
    <m/>
    <n v="4447"/>
    <n v="0"/>
    <n v="0"/>
    <n v="4447"/>
    <m/>
    <n v="0"/>
    <n v="0"/>
    <n v="0"/>
    <m/>
    <m/>
    <s v="N"/>
  </r>
  <r>
    <x v="0"/>
    <x v="5"/>
    <x v="89"/>
    <x v="151"/>
    <x v="88"/>
    <x v="135"/>
    <n v="4207"/>
    <n v="1000"/>
    <n v="0"/>
    <n v="5207"/>
    <m/>
    <n v="4642"/>
    <n v="1130"/>
    <n v="0"/>
    <n v="5772"/>
    <m/>
    <n v="0"/>
    <n v="0"/>
    <n v="0"/>
    <m/>
    <m/>
    <s v="N"/>
  </r>
  <r>
    <x v="0"/>
    <x v="5"/>
    <x v="89"/>
    <x v="152"/>
    <x v="88"/>
    <x v="136"/>
    <n v="0"/>
    <n v="300"/>
    <n v="3063"/>
    <n v="3363"/>
    <m/>
    <n v="0"/>
    <n v="339"/>
    <n v="3548"/>
    <n v="3887"/>
    <m/>
    <n v="3654"/>
    <n v="3764"/>
    <n v="3877"/>
    <m/>
    <m/>
    <s v="N"/>
  </r>
  <r>
    <x v="0"/>
    <x v="5"/>
    <x v="89"/>
    <x v="153"/>
    <x v="88"/>
    <x v="137"/>
    <n v="1585"/>
    <n v="0"/>
    <n v="0"/>
    <n v="1585"/>
    <m/>
    <n v="1749"/>
    <n v="0"/>
    <n v="0"/>
    <n v="1749"/>
    <m/>
    <n v="0"/>
    <n v="0"/>
    <n v="0"/>
    <m/>
    <m/>
    <s v="N"/>
  </r>
  <r>
    <x v="0"/>
    <x v="5"/>
    <x v="89"/>
    <x v="154"/>
    <x v="88"/>
    <x v="138"/>
    <n v="823"/>
    <n v="0"/>
    <n v="0"/>
    <n v="823"/>
    <m/>
    <n v="908"/>
    <n v="0"/>
    <n v="0"/>
    <n v="908"/>
    <m/>
    <n v="0"/>
    <n v="0"/>
    <n v="0"/>
    <m/>
    <m/>
    <s v="N"/>
  </r>
  <r>
    <x v="0"/>
    <x v="5"/>
    <x v="89"/>
    <x v="155"/>
    <x v="88"/>
    <x v="139"/>
    <n v="470"/>
    <n v="0"/>
    <n v="0"/>
    <n v="470"/>
    <m/>
    <n v="519"/>
    <n v="0"/>
    <n v="0"/>
    <n v="519"/>
    <m/>
    <n v="0"/>
    <n v="0"/>
    <n v="0"/>
    <m/>
    <m/>
    <s v="N"/>
  </r>
  <r>
    <x v="0"/>
    <x v="6"/>
    <x v="90"/>
    <x v="156"/>
    <x v="89"/>
    <x v="140"/>
    <n v="3304"/>
    <n v="4367"/>
    <n v="0"/>
    <n v="7671"/>
    <m/>
    <n v="3628"/>
    <n v="5150"/>
    <n v="0"/>
    <n v="8778"/>
    <m/>
    <n v="0"/>
    <n v="0"/>
    <n v="0"/>
    <m/>
    <m/>
    <s v="N"/>
  </r>
  <r>
    <x v="0"/>
    <x v="6"/>
    <x v="90"/>
    <x v="157"/>
    <x v="89"/>
    <x v="141"/>
    <n v="1665"/>
    <n v="0"/>
    <n v="0"/>
    <n v="1665"/>
    <m/>
    <n v="1828"/>
    <n v="0"/>
    <n v="0"/>
    <n v="1828"/>
    <m/>
    <n v="0"/>
    <n v="0"/>
    <n v="0"/>
    <m/>
    <m/>
    <s v="N"/>
  </r>
  <r>
    <x v="0"/>
    <x v="6"/>
    <x v="91"/>
    <x v="158"/>
    <x v="90"/>
    <x v="142"/>
    <n v="0"/>
    <n v="0"/>
    <n v="0"/>
    <n v="0"/>
    <m/>
    <n v="0"/>
    <n v="0"/>
    <n v="0"/>
    <n v="0"/>
    <m/>
    <n v="0"/>
    <n v="0"/>
    <n v="0"/>
    <m/>
    <m/>
    <s v="N"/>
  </r>
  <r>
    <x v="0"/>
    <x v="6"/>
    <x v="91"/>
    <x v="159"/>
    <x v="90"/>
    <x v="143"/>
    <n v="0"/>
    <n v="0"/>
    <n v="0"/>
    <n v="0"/>
    <m/>
    <n v="0"/>
    <n v="0"/>
    <n v="0"/>
    <n v="0"/>
    <m/>
    <n v="0"/>
    <n v="0"/>
    <n v="0"/>
    <m/>
    <m/>
    <s v="N"/>
  </r>
  <r>
    <x v="0"/>
    <x v="6"/>
    <x v="91"/>
    <x v="160"/>
    <x v="90"/>
    <x v="143"/>
    <n v="0"/>
    <n v="0"/>
    <n v="0"/>
    <n v="0"/>
    <m/>
    <n v="0"/>
    <n v="0"/>
    <n v="0"/>
    <n v="0"/>
    <m/>
    <n v="0"/>
    <n v="0"/>
    <n v="0"/>
    <m/>
    <m/>
    <s v="N"/>
  </r>
  <r>
    <x v="0"/>
    <x v="6"/>
    <x v="91"/>
    <x v="161"/>
    <x v="90"/>
    <x v="142"/>
    <n v="0"/>
    <n v="0"/>
    <n v="0"/>
    <n v="0"/>
    <m/>
    <n v="0"/>
    <n v="0"/>
    <n v="0"/>
    <n v="0"/>
    <m/>
    <n v="0"/>
    <n v="0"/>
    <n v="0"/>
    <m/>
    <m/>
    <s v="N"/>
  </r>
  <r>
    <x v="0"/>
    <x v="6"/>
    <x v="92"/>
    <x v="162"/>
    <x v="91"/>
    <x v="144"/>
    <n v="0"/>
    <n v="0"/>
    <n v="0"/>
    <n v="0"/>
    <m/>
    <n v="0"/>
    <n v="0"/>
    <n v="0"/>
    <n v="0"/>
    <m/>
    <n v="0"/>
    <n v="0"/>
    <n v="0"/>
    <m/>
    <m/>
    <s v="N"/>
  </r>
  <r>
    <x v="0"/>
    <x v="6"/>
    <x v="92"/>
    <x v="163"/>
    <x v="91"/>
    <x v="145"/>
    <n v="0"/>
    <n v="0"/>
    <n v="0"/>
    <n v="0"/>
    <m/>
    <n v="0"/>
    <n v="0"/>
    <n v="0"/>
    <n v="0"/>
    <m/>
    <n v="0"/>
    <n v="0"/>
    <n v="0"/>
    <m/>
    <m/>
    <s v="N"/>
  </r>
  <r>
    <x v="0"/>
    <x v="6"/>
    <x v="92"/>
    <x v="164"/>
    <x v="91"/>
    <x v="146"/>
    <n v="0"/>
    <n v="0"/>
    <n v="0"/>
    <n v="0"/>
    <m/>
    <n v="0"/>
    <n v="0"/>
    <n v="0"/>
    <n v="0"/>
    <m/>
    <n v="0"/>
    <n v="0"/>
    <n v="0"/>
    <m/>
    <m/>
    <s v="N"/>
  </r>
  <r>
    <x v="0"/>
    <x v="6"/>
    <x v="92"/>
    <x v="165"/>
    <x v="91"/>
    <x v="147"/>
    <n v="0"/>
    <n v="0"/>
    <n v="0"/>
    <n v="0"/>
    <m/>
    <n v="0"/>
    <n v="0"/>
    <n v="0"/>
    <n v="0"/>
    <m/>
    <n v="0"/>
    <n v="0"/>
    <n v="0"/>
    <m/>
    <m/>
    <s v="N"/>
  </r>
  <r>
    <x v="0"/>
    <x v="6"/>
    <x v="93"/>
    <x v="166"/>
    <x v="92"/>
    <x v="148"/>
    <n v="0"/>
    <n v="485"/>
    <n v="485"/>
    <n v="970"/>
    <m/>
    <n v="0"/>
    <n v="555"/>
    <n v="573"/>
    <n v="1128"/>
    <m/>
    <n v="590"/>
    <n v="608"/>
    <n v="626"/>
    <m/>
    <m/>
    <s v="N"/>
  </r>
  <r>
    <x v="0"/>
    <x v="6"/>
    <x v="93"/>
    <x v="167"/>
    <x v="92"/>
    <x v="149"/>
    <n v="0"/>
    <n v="10800"/>
    <n v="9304"/>
    <n v="20104"/>
    <m/>
    <n v="0"/>
    <n v="12348"/>
    <n v="10991"/>
    <n v="23339"/>
    <m/>
    <n v="11321"/>
    <n v="11661"/>
    <n v="12011"/>
    <m/>
    <m/>
    <s v="N"/>
  </r>
  <r>
    <x v="0"/>
    <x v="6"/>
    <x v="94"/>
    <x v="168"/>
    <x v="93"/>
    <x v="150"/>
    <n v="0"/>
    <n v="234"/>
    <n v="0"/>
    <n v="234"/>
    <m/>
    <n v="0"/>
    <n v="268"/>
    <n v="0"/>
    <n v="268"/>
    <m/>
    <n v="0"/>
    <n v="0"/>
    <n v="0"/>
    <m/>
    <m/>
    <s v="N"/>
  </r>
  <r>
    <x v="0"/>
    <x v="6"/>
    <x v="94"/>
    <x v="169"/>
    <x v="93"/>
    <x v="151"/>
    <n v="0"/>
    <n v="82"/>
    <n v="0"/>
    <n v="82"/>
    <m/>
    <n v="0"/>
    <n v="94"/>
    <n v="0"/>
    <n v="94"/>
    <m/>
    <n v="0"/>
    <n v="0"/>
    <n v="0"/>
    <m/>
    <m/>
    <s v="N"/>
  </r>
  <r>
    <x v="0"/>
    <x v="6"/>
    <x v="95"/>
    <x v="170"/>
    <x v="94"/>
    <x v="152"/>
    <n v="3176"/>
    <n v="0"/>
    <n v="0"/>
    <n v="3176"/>
    <m/>
    <n v="3487"/>
    <n v="0"/>
    <n v="0"/>
    <n v="3487"/>
    <m/>
    <n v="0"/>
    <n v="0"/>
    <n v="0"/>
    <m/>
    <m/>
    <s v="N"/>
  </r>
  <r>
    <x v="0"/>
    <x v="6"/>
    <x v="95"/>
    <x v="171"/>
    <x v="94"/>
    <x v="153"/>
    <n v="16057"/>
    <n v="0"/>
    <n v="0"/>
    <n v="16057"/>
    <m/>
    <n v="17631"/>
    <n v="0"/>
    <n v="0"/>
    <n v="17631"/>
    <m/>
    <n v="0"/>
    <n v="0"/>
    <n v="0"/>
    <m/>
    <m/>
    <s v="N"/>
  </r>
  <r>
    <x v="0"/>
    <x v="6"/>
    <x v="96"/>
    <x v="172"/>
    <x v="95"/>
    <x v="154"/>
    <n v="0"/>
    <n v="3255"/>
    <n v="0"/>
    <n v="3255"/>
    <m/>
    <n v="0"/>
    <n v="3721"/>
    <n v="0"/>
    <n v="3721"/>
    <m/>
    <n v="0"/>
    <n v="0"/>
    <n v="0"/>
    <m/>
    <m/>
    <s v="N"/>
  </r>
  <r>
    <x v="0"/>
    <x v="6"/>
    <x v="96"/>
    <x v="173"/>
    <x v="95"/>
    <x v="155"/>
    <n v="0"/>
    <n v="16497"/>
    <n v="0"/>
    <n v="16497"/>
    <m/>
    <n v="0"/>
    <n v="18861"/>
    <n v="0"/>
    <n v="18861"/>
    <m/>
    <n v="0"/>
    <n v="0"/>
    <n v="0"/>
    <m/>
    <m/>
    <s v="N"/>
  </r>
  <r>
    <x v="0"/>
    <x v="6"/>
    <x v="97"/>
    <x v="174"/>
    <x v="96"/>
    <x v="156"/>
    <n v="0"/>
    <n v="0"/>
    <n v="3337"/>
    <n v="3337"/>
    <m/>
    <n v="0"/>
    <n v="0"/>
    <n v="3942"/>
    <n v="3942"/>
    <m/>
    <n v="4060"/>
    <n v="4182"/>
    <n v="4307"/>
    <m/>
    <m/>
    <s v="N"/>
  </r>
  <r>
    <x v="0"/>
    <x v="6"/>
    <x v="97"/>
    <x v="175"/>
    <x v="96"/>
    <x v="157"/>
    <n v="0"/>
    <n v="0"/>
    <n v="16481"/>
    <n v="16481"/>
    <m/>
    <n v="0"/>
    <n v="0"/>
    <n v="19469"/>
    <n v="19469"/>
    <m/>
    <n v="20053"/>
    <n v="20655"/>
    <n v="21275"/>
    <m/>
    <m/>
    <s v="N"/>
  </r>
  <r>
    <x v="0"/>
    <x v="6"/>
    <x v="97"/>
    <x v="176"/>
    <x v="96"/>
    <x v="158"/>
    <n v="0"/>
    <n v="0"/>
    <n v="3950"/>
    <n v="3950"/>
    <m/>
    <n v="0"/>
    <n v="0"/>
    <n v="4666"/>
    <n v="4666"/>
    <m/>
    <n v="4806"/>
    <n v="4950"/>
    <n v="5099"/>
    <m/>
    <m/>
    <s v="N"/>
  </r>
  <r>
    <x v="0"/>
    <x v="6"/>
    <x v="98"/>
    <x v="177"/>
    <x v="97"/>
    <x v="159"/>
    <n v="0"/>
    <n v="950"/>
    <n v="1297"/>
    <n v="2247"/>
    <m/>
    <n v="0"/>
    <n v="1120"/>
    <n v="1626"/>
    <n v="2746"/>
    <m/>
    <n v="1675"/>
    <n v="1725"/>
    <n v="1777"/>
    <m/>
    <m/>
    <s v="N"/>
  </r>
  <r>
    <x v="0"/>
    <x v="6"/>
    <x v="98"/>
    <x v="178"/>
    <x v="97"/>
    <x v="160"/>
    <n v="0"/>
    <n v="236"/>
    <n v="315"/>
    <n v="551"/>
    <m/>
    <n v="0"/>
    <n v="278"/>
    <n v="395"/>
    <n v="673"/>
    <m/>
    <n v="407"/>
    <n v="419"/>
    <n v="432"/>
    <m/>
    <m/>
    <s v="N"/>
  </r>
  <r>
    <x v="0"/>
    <x v="6"/>
    <x v="99"/>
    <x v="179"/>
    <x v="98"/>
    <x v="161"/>
    <n v="781"/>
    <n v="195"/>
    <n v="0"/>
    <n v="976"/>
    <m/>
    <n v="858"/>
    <n v="223"/>
    <n v="0"/>
    <n v="1081"/>
    <m/>
    <n v="0"/>
    <n v="0"/>
    <n v="0"/>
    <m/>
    <m/>
    <s v="N"/>
  </r>
  <r>
    <x v="0"/>
    <x v="6"/>
    <x v="99"/>
    <x v="180"/>
    <x v="98"/>
    <x v="162"/>
    <n v="344"/>
    <n v="78"/>
    <n v="0"/>
    <n v="422"/>
    <m/>
    <n v="378"/>
    <n v="89"/>
    <n v="0"/>
    <n v="467"/>
    <m/>
    <n v="0"/>
    <n v="0"/>
    <n v="0"/>
    <m/>
    <m/>
    <s v="N"/>
  </r>
  <r>
    <x v="0"/>
    <x v="6"/>
    <x v="100"/>
    <x v="181"/>
    <x v="99"/>
    <x v="163"/>
    <n v="1500"/>
    <n v="0"/>
    <n v="0"/>
    <n v="1500"/>
    <m/>
    <n v="1647"/>
    <n v="0"/>
    <n v="0"/>
    <n v="1647"/>
    <m/>
    <n v="0"/>
    <n v="0"/>
    <n v="0"/>
    <m/>
    <m/>
    <s v="N"/>
  </r>
  <r>
    <x v="0"/>
    <x v="6"/>
    <x v="100"/>
    <x v="182"/>
    <x v="99"/>
    <x v="164"/>
    <n v="109"/>
    <n v="29"/>
    <n v="0"/>
    <n v="138"/>
    <m/>
    <n v="120"/>
    <n v="33"/>
    <n v="0"/>
    <n v="153"/>
    <m/>
    <n v="0"/>
    <n v="0"/>
    <n v="0"/>
    <m/>
    <m/>
    <s v="N"/>
  </r>
  <r>
    <x v="0"/>
    <x v="6"/>
    <x v="100"/>
    <x v="183"/>
    <x v="99"/>
    <x v="165"/>
    <n v="358"/>
    <n v="750"/>
    <n v="995"/>
    <n v="2103"/>
    <m/>
    <n v="393"/>
    <n v="857"/>
    <n v="1175"/>
    <n v="2425"/>
    <m/>
    <n v="1210"/>
    <n v="1246"/>
    <n v="1283"/>
    <m/>
    <m/>
    <s v="N"/>
  </r>
  <r>
    <x v="0"/>
    <x v="6"/>
    <x v="101"/>
    <x v="184"/>
    <x v="100"/>
    <x v="166"/>
    <n v="100"/>
    <n v="0"/>
    <n v="0"/>
    <n v="100"/>
    <m/>
    <n v="110"/>
    <n v="0"/>
    <n v="0"/>
    <n v="110"/>
    <m/>
    <n v="0"/>
    <n v="0"/>
    <n v="0"/>
    <m/>
    <m/>
    <s v="N"/>
  </r>
  <r>
    <x v="0"/>
    <x v="6"/>
    <x v="101"/>
    <x v="185"/>
    <x v="100"/>
    <x v="167"/>
    <n v="1555"/>
    <n v="0"/>
    <n v="0"/>
    <n v="1555"/>
    <m/>
    <n v="1707"/>
    <n v="0"/>
    <n v="0"/>
    <n v="1707"/>
    <m/>
    <n v="0"/>
    <n v="0"/>
    <n v="0"/>
    <m/>
    <m/>
    <s v="N"/>
  </r>
  <r>
    <x v="0"/>
    <x v="6"/>
    <x v="101"/>
    <x v="186"/>
    <x v="100"/>
    <x v="168"/>
    <n v="211"/>
    <n v="0"/>
    <n v="0"/>
    <n v="211"/>
    <m/>
    <n v="232"/>
    <n v="0"/>
    <n v="0"/>
    <n v="232"/>
    <m/>
    <n v="0"/>
    <n v="0"/>
    <n v="0"/>
    <m/>
    <m/>
    <s v="N"/>
  </r>
  <r>
    <x v="0"/>
    <x v="6"/>
    <x v="101"/>
    <x v="187"/>
    <x v="100"/>
    <x v="169"/>
    <n v="212"/>
    <n v="0"/>
    <n v="0"/>
    <n v="212"/>
    <m/>
    <n v="233"/>
    <n v="0"/>
    <n v="0"/>
    <n v="233"/>
    <m/>
    <n v="0"/>
    <n v="0"/>
    <n v="0"/>
    <m/>
    <m/>
    <s v="N"/>
  </r>
  <r>
    <x v="0"/>
    <x v="6"/>
    <x v="102"/>
    <x v="188"/>
    <x v="101"/>
    <x v="170"/>
    <n v="0"/>
    <n v="1500"/>
    <n v="2500"/>
    <n v="4000"/>
    <m/>
    <n v="0"/>
    <n v="1715"/>
    <n v="2953"/>
    <n v="4668"/>
    <m/>
    <n v="3042"/>
    <n v="3133"/>
    <n v="3227"/>
    <m/>
    <m/>
    <s v="N"/>
  </r>
  <r>
    <x v="0"/>
    <x v="6"/>
    <x v="102"/>
    <x v="189"/>
    <x v="101"/>
    <x v="171"/>
    <n v="0"/>
    <n v="1000"/>
    <n v="0"/>
    <n v="1000"/>
    <m/>
    <n v="0"/>
    <n v="1143"/>
    <n v="0"/>
    <n v="1143"/>
    <m/>
    <n v="0"/>
    <n v="0"/>
    <n v="0"/>
    <m/>
    <m/>
    <s v="N"/>
  </r>
  <r>
    <x v="0"/>
    <x v="6"/>
    <x v="103"/>
    <x v="190"/>
    <x v="102"/>
    <x v="172"/>
    <n v="27900"/>
    <n v="0"/>
    <n v="0"/>
    <n v="27900"/>
    <m/>
    <n v="30634"/>
    <n v="0"/>
    <n v="0"/>
    <n v="30634"/>
    <m/>
    <n v="0"/>
    <n v="0"/>
    <n v="0"/>
    <m/>
    <m/>
    <s v="N"/>
  </r>
  <r>
    <x v="0"/>
    <x v="6"/>
    <x v="104"/>
    <x v="191"/>
    <x v="103"/>
    <x v="173"/>
    <n v="336"/>
    <n v="0"/>
    <n v="0"/>
    <n v="336"/>
    <m/>
    <n v="369"/>
    <n v="0"/>
    <n v="0"/>
    <n v="369"/>
    <m/>
    <n v="0"/>
    <n v="0"/>
    <n v="0"/>
    <m/>
    <m/>
    <s v="N"/>
  </r>
  <r>
    <x v="0"/>
    <x v="6"/>
    <x v="105"/>
    <x v="192"/>
    <x v="104"/>
    <x v="174"/>
    <n v="694"/>
    <n v="86"/>
    <n v="0"/>
    <n v="780"/>
    <m/>
    <n v="762"/>
    <n v="101"/>
    <n v="0"/>
    <n v="863"/>
    <m/>
    <n v="0"/>
    <n v="0"/>
    <n v="0"/>
    <m/>
    <m/>
    <s v="N"/>
  </r>
  <r>
    <x v="0"/>
    <x v="6"/>
    <x v="105"/>
    <x v="193"/>
    <x v="104"/>
    <x v="175"/>
    <n v="220"/>
    <n v="0"/>
    <n v="0"/>
    <n v="220"/>
    <m/>
    <n v="242"/>
    <n v="0"/>
    <n v="0"/>
    <n v="242"/>
    <m/>
    <n v="0"/>
    <n v="0"/>
    <n v="0"/>
    <m/>
    <m/>
    <s v="N"/>
  </r>
  <r>
    <x v="0"/>
    <x v="6"/>
    <x v="105"/>
    <x v="194"/>
    <x v="104"/>
    <x v="176"/>
    <n v="160"/>
    <n v="0"/>
    <n v="0"/>
    <n v="160"/>
    <m/>
    <n v="176"/>
    <n v="0"/>
    <n v="0"/>
    <n v="176"/>
    <m/>
    <n v="0"/>
    <n v="0"/>
    <n v="0"/>
    <m/>
    <m/>
    <s v="N"/>
  </r>
  <r>
    <x v="0"/>
    <x v="6"/>
    <x v="105"/>
    <x v="195"/>
    <x v="104"/>
    <x v="177"/>
    <n v="24"/>
    <n v="0"/>
    <n v="0"/>
    <n v="24"/>
    <m/>
    <n v="26"/>
    <n v="0"/>
    <n v="0"/>
    <n v="26"/>
    <m/>
    <n v="0"/>
    <n v="0"/>
    <n v="0"/>
    <m/>
    <m/>
    <s v="N"/>
  </r>
  <r>
    <x v="0"/>
    <x v="6"/>
    <x v="106"/>
    <x v="196"/>
    <x v="105"/>
    <x v="178"/>
    <n v="793"/>
    <n v="0"/>
    <n v="0"/>
    <n v="793"/>
    <m/>
    <n v="871"/>
    <n v="0"/>
    <n v="0"/>
    <n v="871"/>
    <m/>
    <n v="0"/>
    <n v="0"/>
    <n v="0"/>
    <m/>
    <m/>
    <s v="Y"/>
  </r>
  <r>
    <x v="0"/>
    <x v="6"/>
    <x v="107"/>
    <x v="197"/>
    <x v="106"/>
    <x v="179"/>
    <n v="193"/>
    <n v="0"/>
    <n v="0"/>
    <n v="193"/>
    <m/>
    <n v="212"/>
    <n v="0"/>
    <n v="0"/>
    <n v="212"/>
    <m/>
    <n v="0"/>
    <n v="0"/>
    <n v="0"/>
    <m/>
    <m/>
    <s v="Y"/>
  </r>
  <r>
    <x v="0"/>
    <x v="6"/>
    <x v="108"/>
    <x v="198"/>
    <x v="107"/>
    <x v="180"/>
    <n v="497"/>
    <n v="0"/>
    <n v="0"/>
    <n v="497"/>
    <m/>
    <n v="546"/>
    <n v="0"/>
    <n v="0"/>
    <n v="546"/>
    <m/>
    <n v="0"/>
    <n v="0"/>
    <n v="0"/>
    <m/>
    <m/>
    <s v="Y"/>
  </r>
  <r>
    <x v="0"/>
    <x v="6"/>
    <x v="109"/>
    <x v="199"/>
    <x v="108"/>
    <x v="181"/>
    <n v="1515"/>
    <n v="0"/>
    <n v="0"/>
    <n v="1515"/>
    <m/>
    <n v="1663"/>
    <n v="0"/>
    <n v="0"/>
    <n v="1663"/>
    <m/>
    <n v="0"/>
    <n v="0"/>
    <n v="0"/>
    <m/>
    <m/>
    <s v="Y"/>
  </r>
  <r>
    <x v="0"/>
    <x v="6"/>
    <x v="109"/>
    <x v="200"/>
    <x v="108"/>
    <x v="182"/>
    <n v="252"/>
    <n v="0"/>
    <n v="0"/>
    <n v="252"/>
    <m/>
    <n v="277"/>
    <n v="0"/>
    <n v="0"/>
    <n v="277"/>
    <m/>
    <n v="0"/>
    <n v="0"/>
    <n v="0"/>
    <m/>
    <m/>
    <s v="Y"/>
  </r>
  <r>
    <x v="0"/>
    <x v="6"/>
    <x v="109"/>
    <x v="201"/>
    <x v="108"/>
    <x v="183"/>
    <n v="5432"/>
    <n v="0"/>
    <n v="0"/>
    <n v="5432"/>
    <m/>
    <n v="5964"/>
    <n v="0"/>
    <n v="0"/>
    <n v="5964"/>
    <m/>
    <n v="0"/>
    <n v="0"/>
    <n v="0"/>
    <m/>
    <m/>
    <s v="Y"/>
  </r>
  <r>
    <x v="0"/>
    <x v="6"/>
    <x v="109"/>
    <x v="202"/>
    <x v="108"/>
    <x v="184"/>
    <n v="1100"/>
    <n v="0"/>
    <n v="0"/>
    <n v="1100"/>
    <m/>
    <n v="1208"/>
    <n v="0"/>
    <n v="0"/>
    <n v="1208"/>
    <m/>
    <n v="0"/>
    <n v="0"/>
    <n v="0"/>
    <m/>
    <m/>
    <s v="Y"/>
  </r>
  <r>
    <x v="0"/>
    <x v="6"/>
    <x v="109"/>
    <x v="203"/>
    <x v="108"/>
    <x v="185"/>
    <n v="2036"/>
    <n v="0"/>
    <n v="0"/>
    <n v="2036"/>
    <m/>
    <n v="2236"/>
    <n v="0"/>
    <n v="0"/>
    <n v="2236"/>
    <m/>
    <n v="0"/>
    <n v="0"/>
    <n v="0"/>
    <m/>
    <m/>
    <s v="Y"/>
  </r>
  <r>
    <x v="0"/>
    <x v="6"/>
    <x v="109"/>
    <x v="204"/>
    <x v="108"/>
    <x v="186"/>
    <n v="359"/>
    <n v="0"/>
    <n v="0"/>
    <n v="359"/>
    <m/>
    <n v="394"/>
    <n v="0"/>
    <n v="0"/>
    <n v="394"/>
    <m/>
    <n v="0"/>
    <n v="0"/>
    <n v="0"/>
    <m/>
    <m/>
    <s v="Y"/>
  </r>
  <r>
    <x v="0"/>
    <x v="6"/>
    <x v="110"/>
    <x v="205"/>
    <x v="109"/>
    <x v="187"/>
    <n v="0"/>
    <n v="400"/>
    <n v="400"/>
    <n v="800"/>
    <m/>
    <n v="0"/>
    <n v="457"/>
    <n v="473"/>
    <n v="930"/>
    <m/>
    <n v="487"/>
    <n v="502"/>
    <n v="517"/>
    <m/>
    <m/>
    <s v="Y"/>
  </r>
  <r>
    <x v="0"/>
    <x v="6"/>
    <x v="110"/>
    <x v="206"/>
    <x v="109"/>
    <x v="188"/>
    <n v="0"/>
    <n v="1000"/>
    <n v="1000"/>
    <n v="2000"/>
    <m/>
    <n v="0"/>
    <n v="1143"/>
    <n v="1181"/>
    <n v="2324"/>
    <m/>
    <n v="1216"/>
    <n v="1253"/>
    <n v="1291"/>
    <m/>
    <m/>
    <s v="Y"/>
  </r>
  <r>
    <x v="0"/>
    <x v="6"/>
    <x v="110"/>
    <x v="207"/>
    <x v="109"/>
    <x v="189"/>
    <n v="0"/>
    <n v="150"/>
    <n v="150"/>
    <n v="300"/>
    <m/>
    <n v="0"/>
    <n v="171"/>
    <n v="177"/>
    <n v="348"/>
    <m/>
    <n v="182"/>
    <n v="187"/>
    <n v="193"/>
    <m/>
    <m/>
    <s v="Y"/>
  </r>
  <r>
    <x v="0"/>
    <x v="6"/>
    <x v="111"/>
    <x v="208"/>
    <x v="110"/>
    <x v="190"/>
    <n v="458"/>
    <n v="0"/>
    <n v="0"/>
    <n v="458"/>
    <m/>
    <n v="503"/>
    <n v="0"/>
    <n v="0"/>
    <n v="503"/>
    <m/>
    <n v="0"/>
    <n v="0"/>
    <n v="0"/>
    <m/>
    <m/>
    <s v="Y"/>
  </r>
  <r>
    <x v="0"/>
    <x v="6"/>
    <x v="111"/>
    <x v="209"/>
    <x v="110"/>
    <x v="191"/>
    <n v="340"/>
    <n v="0"/>
    <n v="0"/>
    <n v="340"/>
    <m/>
    <n v="373"/>
    <n v="0"/>
    <n v="0"/>
    <n v="373"/>
    <m/>
    <n v="0"/>
    <n v="0"/>
    <n v="0"/>
    <m/>
    <m/>
    <s v="Y"/>
  </r>
  <r>
    <x v="0"/>
    <x v="6"/>
    <x v="111"/>
    <x v="210"/>
    <x v="110"/>
    <x v="192"/>
    <n v="65"/>
    <n v="0"/>
    <n v="0"/>
    <n v="65"/>
    <m/>
    <n v="71"/>
    <n v="0"/>
    <n v="0"/>
    <n v="71"/>
    <m/>
    <n v="0"/>
    <n v="0"/>
    <n v="0"/>
    <m/>
    <m/>
    <s v="Y"/>
  </r>
  <r>
    <x v="0"/>
    <x v="6"/>
    <x v="112"/>
    <x v="211"/>
    <x v="111"/>
    <x v="193"/>
    <n v="0"/>
    <n v="64"/>
    <n v="0"/>
    <n v="64"/>
    <m/>
    <n v="0"/>
    <n v="73"/>
    <n v="0"/>
    <n v="73"/>
    <m/>
    <n v="0"/>
    <n v="0"/>
    <n v="0"/>
    <m/>
    <m/>
    <s v="Y"/>
  </r>
  <r>
    <x v="0"/>
    <x v="6"/>
    <x v="112"/>
    <x v="212"/>
    <x v="111"/>
    <x v="194"/>
    <n v="0"/>
    <n v="299"/>
    <n v="0"/>
    <n v="299"/>
    <m/>
    <n v="0"/>
    <n v="342"/>
    <n v="0"/>
    <n v="342"/>
    <m/>
    <n v="0"/>
    <n v="0"/>
    <n v="0"/>
    <m/>
    <m/>
    <s v="Y"/>
  </r>
  <r>
    <x v="0"/>
    <x v="6"/>
    <x v="112"/>
    <x v="213"/>
    <x v="111"/>
    <x v="195"/>
    <n v="0"/>
    <n v="1431"/>
    <n v="0"/>
    <n v="1431"/>
    <m/>
    <n v="0"/>
    <n v="1636"/>
    <n v="0"/>
    <n v="1636"/>
    <m/>
    <n v="0"/>
    <n v="0"/>
    <n v="0"/>
    <m/>
    <m/>
    <s v="Y"/>
  </r>
  <r>
    <x v="0"/>
    <x v="6"/>
    <x v="112"/>
    <x v="214"/>
    <x v="111"/>
    <x v="196"/>
    <n v="0"/>
    <n v="286"/>
    <n v="0"/>
    <n v="286"/>
    <m/>
    <n v="0"/>
    <n v="327"/>
    <n v="0"/>
    <n v="327"/>
    <m/>
    <n v="0"/>
    <n v="0"/>
    <n v="0"/>
    <m/>
    <m/>
    <s v="Y"/>
  </r>
  <r>
    <x v="0"/>
    <x v="6"/>
    <x v="113"/>
    <x v="215"/>
    <x v="112"/>
    <x v="197"/>
    <n v="138"/>
    <n v="0"/>
    <n v="0"/>
    <n v="138"/>
    <m/>
    <n v="152"/>
    <n v="0"/>
    <n v="0"/>
    <n v="152"/>
    <m/>
    <n v="0"/>
    <n v="0"/>
    <n v="0"/>
    <m/>
    <m/>
    <s v="Y"/>
  </r>
  <r>
    <x v="0"/>
    <x v="6"/>
    <x v="113"/>
    <x v="216"/>
    <x v="112"/>
    <x v="198"/>
    <n v="37"/>
    <n v="0"/>
    <n v="0"/>
    <n v="37"/>
    <m/>
    <n v="41"/>
    <n v="0"/>
    <n v="0"/>
    <n v="41"/>
    <m/>
    <n v="0"/>
    <n v="0"/>
    <n v="0"/>
    <m/>
    <m/>
    <s v="Y"/>
  </r>
  <r>
    <x v="0"/>
    <x v="6"/>
    <x v="113"/>
    <x v="217"/>
    <x v="112"/>
    <x v="199"/>
    <n v="145"/>
    <n v="0"/>
    <n v="0"/>
    <n v="145"/>
    <m/>
    <n v="159"/>
    <n v="0"/>
    <n v="0"/>
    <n v="159"/>
    <m/>
    <n v="0"/>
    <n v="0"/>
    <n v="0"/>
    <m/>
    <m/>
    <s v="Y"/>
  </r>
  <r>
    <x v="0"/>
    <x v="6"/>
    <x v="113"/>
    <x v="218"/>
    <x v="112"/>
    <x v="200"/>
    <n v="29"/>
    <n v="0"/>
    <n v="0"/>
    <n v="29"/>
    <m/>
    <n v="32"/>
    <n v="0"/>
    <n v="0"/>
    <n v="32"/>
    <m/>
    <n v="0"/>
    <n v="0"/>
    <n v="0"/>
    <m/>
    <m/>
    <s v="Y"/>
  </r>
  <r>
    <x v="0"/>
    <x v="6"/>
    <x v="114"/>
    <x v="219"/>
    <x v="113"/>
    <x v="201"/>
    <n v="62"/>
    <n v="0"/>
    <n v="0"/>
    <n v="62"/>
    <m/>
    <n v="68"/>
    <n v="0"/>
    <n v="0"/>
    <n v="68"/>
    <m/>
    <n v="0"/>
    <n v="0"/>
    <n v="0"/>
    <m/>
    <m/>
    <s v="Y"/>
  </r>
  <r>
    <x v="0"/>
    <x v="6"/>
    <x v="114"/>
    <x v="220"/>
    <x v="113"/>
    <x v="202"/>
    <n v="154"/>
    <n v="0"/>
    <n v="0"/>
    <n v="154"/>
    <m/>
    <n v="169"/>
    <n v="0"/>
    <n v="0"/>
    <n v="169"/>
    <m/>
    <n v="0"/>
    <n v="0"/>
    <n v="0"/>
    <m/>
    <m/>
    <s v="Y"/>
  </r>
  <r>
    <x v="0"/>
    <x v="6"/>
    <x v="114"/>
    <x v="221"/>
    <x v="113"/>
    <x v="203"/>
    <n v="344"/>
    <n v="0"/>
    <n v="0"/>
    <n v="344"/>
    <m/>
    <n v="378"/>
    <n v="0"/>
    <n v="0"/>
    <n v="378"/>
    <m/>
    <n v="0"/>
    <n v="0"/>
    <n v="0"/>
    <m/>
    <m/>
    <s v="Y"/>
  </r>
  <r>
    <x v="0"/>
    <x v="6"/>
    <x v="114"/>
    <x v="222"/>
    <x v="113"/>
    <x v="204"/>
    <n v="69"/>
    <n v="0"/>
    <n v="0"/>
    <n v="69"/>
    <m/>
    <n v="76"/>
    <n v="0"/>
    <n v="0"/>
    <n v="76"/>
    <m/>
    <n v="0"/>
    <n v="0"/>
    <n v="0"/>
    <m/>
    <m/>
    <s v="Y"/>
  </r>
  <r>
    <x v="0"/>
    <x v="6"/>
    <x v="115"/>
    <x v="223"/>
    <x v="114"/>
    <x v="205"/>
    <n v="0"/>
    <n v="64"/>
    <n v="0"/>
    <n v="64"/>
    <m/>
    <n v="0"/>
    <n v="73"/>
    <n v="0"/>
    <n v="73"/>
    <m/>
    <n v="0"/>
    <n v="0"/>
    <n v="0"/>
    <m/>
    <m/>
    <s v="Y"/>
  </r>
  <r>
    <x v="0"/>
    <x v="6"/>
    <x v="115"/>
    <x v="224"/>
    <x v="114"/>
    <x v="206"/>
    <n v="0"/>
    <n v="154"/>
    <n v="0"/>
    <n v="154"/>
    <m/>
    <n v="0"/>
    <n v="176"/>
    <n v="0"/>
    <n v="176"/>
    <m/>
    <n v="0"/>
    <n v="0"/>
    <n v="0"/>
    <m/>
    <m/>
    <s v="Y"/>
  </r>
  <r>
    <x v="0"/>
    <x v="6"/>
    <x v="115"/>
    <x v="225"/>
    <x v="114"/>
    <x v="207"/>
    <n v="0"/>
    <n v="344"/>
    <n v="0"/>
    <n v="344"/>
    <m/>
    <n v="0"/>
    <n v="393"/>
    <n v="0"/>
    <n v="393"/>
    <m/>
    <n v="0"/>
    <n v="0"/>
    <n v="0"/>
    <m/>
    <m/>
    <s v="Y"/>
  </r>
  <r>
    <x v="0"/>
    <x v="6"/>
    <x v="115"/>
    <x v="226"/>
    <x v="114"/>
    <x v="208"/>
    <n v="0"/>
    <n v="69"/>
    <n v="0"/>
    <n v="69"/>
    <m/>
    <n v="0"/>
    <n v="79"/>
    <n v="0"/>
    <n v="79"/>
    <m/>
    <n v="0"/>
    <n v="0"/>
    <n v="0"/>
    <m/>
    <m/>
    <s v="Y"/>
  </r>
  <r>
    <x v="0"/>
    <x v="6"/>
    <x v="116"/>
    <x v="227"/>
    <x v="115"/>
    <x v="209"/>
    <n v="62"/>
    <n v="0"/>
    <n v="0"/>
    <n v="62"/>
    <m/>
    <n v="68"/>
    <n v="0"/>
    <n v="0"/>
    <n v="68"/>
    <m/>
    <n v="0"/>
    <n v="0"/>
    <n v="0"/>
    <m/>
    <m/>
    <s v="Y"/>
  </r>
  <r>
    <x v="0"/>
    <x v="6"/>
    <x v="116"/>
    <x v="228"/>
    <x v="115"/>
    <x v="210"/>
    <n v="229"/>
    <n v="0"/>
    <n v="0"/>
    <n v="229"/>
    <m/>
    <n v="251"/>
    <n v="0"/>
    <n v="0"/>
    <n v="251"/>
    <m/>
    <n v="0"/>
    <n v="0"/>
    <n v="0"/>
    <m/>
    <m/>
    <s v="Y"/>
  </r>
  <r>
    <x v="0"/>
    <x v="6"/>
    <x v="116"/>
    <x v="229"/>
    <x v="115"/>
    <x v="211"/>
    <n v="215"/>
    <n v="0"/>
    <n v="0"/>
    <n v="215"/>
    <m/>
    <n v="236"/>
    <n v="0"/>
    <n v="0"/>
    <n v="236"/>
    <m/>
    <n v="0"/>
    <n v="0"/>
    <n v="0"/>
    <m/>
    <m/>
    <s v="Y"/>
  </r>
  <r>
    <x v="0"/>
    <x v="6"/>
    <x v="116"/>
    <x v="230"/>
    <x v="115"/>
    <x v="212"/>
    <n v="43"/>
    <n v="0"/>
    <n v="0"/>
    <n v="43"/>
    <m/>
    <n v="47"/>
    <n v="0"/>
    <n v="0"/>
    <n v="47"/>
    <m/>
    <n v="0"/>
    <n v="0"/>
    <n v="0"/>
    <m/>
    <m/>
    <s v="Y"/>
  </r>
  <r>
    <x v="0"/>
    <x v="6"/>
    <x v="117"/>
    <x v="231"/>
    <x v="116"/>
    <x v="213"/>
    <n v="0"/>
    <n v="64"/>
    <n v="0"/>
    <n v="64"/>
    <m/>
    <n v="0"/>
    <n v="73"/>
    <n v="0"/>
    <n v="73"/>
    <m/>
    <n v="0"/>
    <n v="0"/>
    <n v="0"/>
    <m/>
    <m/>
    <s v="Y"/>
  </r>
  <r>
    <x v="0"/>
    <x v="6"/>
    <x v="117"/>
    <x v="232"/>
    <x v="116"/>
    <x v="214"/>
    <n v="0"/>
    <n v="274"/>
    <n v="0"/>
    <n v="274"/>
    <m/>
    <n v="0"/>
    <n v="313"/>
    <n v="0"/>
    <n v="313"/>
    <m/>
    <n v="0"/>
    <n v="0"/>
    <n v="0"/>
    <m/>
    <m/>
    <s v="Y"/>
  </r>
  <r>
    <x v="0"/>
    <x v="6"/>
    <x v="117"/>
    <x v="233"/>
    <x v="116"/>
    <x v="215"/>
    <n v="0"/>
    <n v="1197"/>
    <n v="0"/>
    <n v="1197"/>
    <m/>
    <n v="0"/>
    <n v="1369"/>
    <n v="0"/>
    <n v="1369"/>
    <m/>
    <n v="0"/>
    <n v="0"/>
    <n v="0"/>
    <m/>
    <m/>
    <s v="Y"/>
  </r>
  <r>
    <x v="0"/>
    <x v="6"/>
    <x v="117"/>
    <x v="234"/>
    <x v="116"/>
    <x v="216"/>
    <n v="0"/>
    <n v="239"/>
    <n v="0"/>
    <n v="239"/>
    <m/>
    <n v="0"/>
    <n v="273"/>
    <n v="0"/>
    <n v="273"/>
    <m/>
    <n v="0"/>
    <n v="0"/>
    <n v="0"/>
    <m/>
    <m/>
    <s v="Y"/>
  </r>
  <r>
    <x v="0"/>
    <x v="6"/>
    <x v="118"/>
    <x v="235"/>
    <x v="117"/>
    <x v="217"/>
    <n v="0"/>
    <n v="220"/>
    <n v="0"/>
    <n v="220"/>
    <m/>
    <n v="0"/>
    <n v="252"/>
    <n v="0"/>
    <n v="252"/>
    <m/>
    <n v="0"/>
    <n v="0"/>
    <n v="0"/>
    <m/>
    <m/>
    <s v="Y"/>
  </r>
  <r>
    <x v="0"/>
    <x v="6"/>
    <x v="118"/>
    <x v="236"/>
    <x v="117"/>
    <x v="218"/>
    <n v="0"/>
    <n v="993"/>
    <n v="0"/>
    <n v="993"/>
    <m/>
    <n v="0"/>
    <n v="1135"/>
    <n v="0"/>
    <n v="1135"/>
    <m/>
    <n v="0"/>
    <n v="0"/>
    <n v="0"/>
    <m/>
    <m/>
    <s v="Y"/>
  </r>
  <r>
    <x v="0"/>
    <x v="6"/>
    <x v="118"/>
    <x v="237"/>
    <x v="117"/>
    <x v="219"/>
    <n v="0"/>
    <n v="60"/>
    <n v="0"/>
    <n v="60"/>
    <m/>
    <n v="0"/>
    <n v="69"/>
    <n v="0"/>
    <n v="69"/>
    <m/>
    <n v="0"/>
    <n v="0"/>
    <n v="0"/>
    <m/>
    <m/>
    <s v="Y"/>
  </r>
  <r>
    <x v="0"/>
    <x v="6"/>
    <x v="119"/>
    <x v="238"/>
    <x v="118"/>
    <x v="220"/>
    <n v="250"/>
    <n v="0"/>
    <n v="0"/>
    <n v="250"/>
    <m/>
    <n v="275"/>
    <n v="0"/>
    <n v="0"/>
    <n v="275"/>
    <m/>
    <n v="0"/>
    <n v="0"/>
    <n v="0"/>
    <m/>
    <m/>
    <s v="N"/>
  </r>
  <r>
    <x v="0"/>
    <x v="6"/>
    <x v="119"/>
    <x v="239"/>
    <x v="118"/>
    <x v="221"/>
    <n v="250"/>
    <n v="0"/>
    <n v="0"/>
    <n v="250"/>
    <m/>
    <n v="275"/>
    <n v="0"/>
    <n v="0"/>
    <n v="275"/>
    <m/>
    <n v="0"/>
    <n v="0"/>
    <n v="0"/>
    <m/>
    <m/>
    <s v="N"/>
  </r>
  <r>
    <x v="0"/>
    <x v="6"/>
    <x v="120"/>
    <x v="240"/>
    <x v="119"/>
    <x v="222"/>
    <n v="0"/>
    <n v="150"/>
    <n v="0"/>
    <n v="150"/>
    <m/>
    <n v="0"/>
    <n v="171"/>
    <n v="0"/>
    <n v="171"/>
    <m/>
    <n v="0"/>
    <n v="0"/>
    <n v="0"/>
    <m/>
    <m/>
    <s v="N"/>
  </r>
  <r>
    <x v="0"/>
    <x v="6"/>
    <x v="120"/>
    <x v="241"/>
    <x v="119"/>
    <x v="223"/>
    <n v="0"/>
    <n v="250"/>
    <n v="0"/>
    <n v="250"/>
    <m/>
    <n v="0"/>
    <n v="286"/>
    <n v="0"/>
    <n v="286"/>
    <m/>
    <n v="0"/>
    <n v="0"/>
    <n v="0"/>
    <m/>
    <m/>
    <s v="N"/>
  </r>
  <r>
    <x v="0"/>
    <x v="6"/>
    <x v="121"/>
    <x v="242"/>
    <x v="120"/>
    <x v="224"/>
    <n v="0"/>
    <n v="0"/>
    <n v="190"/>
    <n v="190"/>
    <m/>
    <n v="0"/>
    <n v="0"/>
    <n v="224"/>
    <n v="224"/>
    <m/>
    <n v="231"/>
    <n v="238"/>
    <n v="245"/>
    <m/>
    <m/>
    <s v="N"/>
  </r>
  <r>
    <x v="0"/>
    <x v="6"/>
    <x v="121"/>
    <x v="243"/>
    <x v="120"/>
    <x v="225"/>
    <n v="0"/>
    <n v="0"/>
    <n v="250"/>
    <n v="250"/>
    <m/>
    <n v="0"/>
    <n v="0"/>
    <n v="295"/>
    <n v="295"/>
    <m/>
    <n v="304"/>
    <n v="313"/>
    <n v="322"/>
    <m/>
    <m/>
    <s v="N"/>
  </r>
  <r>
    <x v="0"/>
    <x v="6"/>
    <x v="122"/>
    <x v="244"/>
    <x v="121"/>
    <x v="226"/>
    <n v="300"/>
    <n v="0"/>
    <n v="0"/>
    <n v="300"/>
    <m/>
    <n v="329"/>
    <n v="0"/>
    <n v="0"/>
    <n v="329"/>
    <m/>
    <n v="0"/>
    <n v="0"/>
    <n v="0"/>
    <m/>
    <m/>
    <s v="N"/>
  </r>
  <r>
    <x v="0"/>
    <x v="6"/>
    <x v="123"/>
    <x v="245"/>
    <x v="122"/>
    <x v="227"/>
    <n v="82"/>
    <n v="0"/>
    <n v="0"/>
    <n v="82"/>
    <m/>
    <n v="90"/>
    <n v="0"/>
    <n v="0"/>
    <n v="90"/>
    <m/>
    <n v="0"/>
    <n v="0"/>
    <n v="0"/>
    <m/>
    <m/>
    <s v="Y"/>
  </r>
  <r>
    <x v="0"/>
    <x v="6"/>
    <x v="123"/>
    <x v="246"/>
    <x v="122"/>
    <x v="228"/>
    <n v="1030"/>
    <n v="0"/>
    <n v="0"/>
    <n v="1030"/>
    <m/>
    <n v="1131"/>
    <n v="0"/>
    <n v="0"/>
    <n v="1131"/>
    <m/>
    <n v="0"/>
    <n v="0"/>
    <n v="0"/>
    <m/>
    <m/>
    <s v="Y"/>
  </r>
  <r>
    <x v="0"/>
    <x v="6"/>
    <x v="124"/>
    <x v="247"/>
    <x v="123"/>
    <x v="229"/>
    <n v="0"/>
    <n v="0"/>
    <n v="2000"/>
    <n v="2000"/>
    <m/>
    <n v="0"/>
    <n v="0"/>
    <n v="2363"/>
    <n v="2363"/>
    <m/>
    <n v="2434"/>
    <n v="2507"/>
    <n v="2582"/>
    <m/>
    <m/>
    <s v="Y"/>
  </r>
  <r>
    <x v="0"/>
    <x v="6"/>
    <x v="125"/>
    <x v="248"/>
    <x v="124"/>
    <x v="230"/>
    <n v="5968"/>
    <n v="4812"/>
    <n v="5312"/>
    <n v="16092"/>
    <m/>
    <n v="6553"/>
    <n v="5502"/>
    <n v="6275"/>
    <n v="18330"/>
    <m/>
    <n v="6463"/>
    <n v="6657"/>
    <n v="6857"/>
    <m/>
    <m/>
    <s v="Y"/>
  </r>
  <r>
    <x v="0"/>
    <x v="6"/>
    <x v="126"/>
    <x v="249"/>
    <x v="125"/>
    <x v="231"/>
    <n v="42"/>
    <n v="0"/>
    <n v="0"/>
    <n v="42"/>
    <m/>
    <n v="46"/>
    <n v="0"/>
    <n v="0"/>
    <n v="46"/>
    <m/>
    <n v="0"/>
    <n v="0"/>
    <n v="0"/>
    <m/>
    <m/>
    <s v="Y"/>
  </r>
  <r>
    <x v="0"/>
    <x v="6"/>
    <x v="126"/>
    <x v="250"/>
    <x v="125"/>
    <x v="232"/>
    <n v="282"/>
    <n v="0"/>
    <n v="0"/>
    <n v="282"/>
    <m/>
    <n v="310"/>
    <n v="0"/>
    <n v="0"/>
    <n v="310"/>
    <m/>
    <n v="0"/>
    <n v="0"/>
    <n v="0"/>
    <m/>
    <m/>
    <s v="Y"/>
  </r>
  <r>
    <x v="0"/>
    <x v="6"/>
    <x v="127"/>
    <x v="251"/>
    <x v="126"/>
    <x v="233"/>
    <n v="1400"/>
    <n v="300"/>
    <n v="0"/>
    <n v="1700"/>
    <m/>
    <n v="1537"/>
    <n v="343"/>
    <n v="0"/>
    <n v="1880"/>
    <m/>
    <n v="0"/>
    <n v="0"/>
    <n v="0"/>
    <m/>
    <m/>
    <s v="N"/>
  </r>
  <r>
    <x v="0"/>
    <x v="6"/>
    <x v="128"/>
    <x v="252"/>
    <x v="127"/>
    <x v="234"/>
    <n v="593"/>
    <n v="389"/>
    <n v="0"/>
    <n v="982"/>
    <m/>
    <n v="651"/>
    <n v="459"/>
    <n v="0"/>
    <n v="1110"/>
    <m/>
    <n v="0"/>
    <n v="0"/>
    <n v="0"/>
    <m/>
    <m/>
    <s v="N"/>
  </r>
  <r>
    <x v="0"/>
    <x v="6"/>
    <x v="129"/>
    <x v="253"/>
    <x v="128"/>
    <x v="235"/>
    <n v="0"/>
    <n v="0"/>
    <n v="570"/>
    <n v="570"/>
    <m/>
    <n v="0"/>
    <n v="0"/>
    <n v="715"/>
    <n v="715"/>
    <m/>
    <n v="736"/>
    <n v="758"/>
    <n v="781"/>
    <m/>
    <m/>
    <s v="N"/>
  </r>
  <r>
    <x v="0"/>
    <x v="6"/>
    <x v="129"/>
    <x v="254"/>
    <x v="128"/>
    <x v="236"/>
    <n v="0"/>
    <n v="0"/>
    <n v="886"/>
    <n v="886"/>
    <m/>
    <n v="0"/>
    <n v="0"/>
    <n v="1111"/>
    <n v="1111"/>
    <m/>
    <n v="1144"/>
    <n v="1178"/>
    <n v="1213"/>
    <m/>
    <m/>
    <s v="N"/>
  </r>
  <r>
    <x v="0"/>
    <x v="6"/>
    <x v="130"/>
    <x v="255"/>
    <x v="129"/>
    <x v="237"/>
    <n v="1087"/>
    <n v="0"/>
    <n v="0"/>
    <n v="1087"/>
    <m/>
    <n v="1194"/>
    <n v="0"/>
    <n v="0"/>
    <n v="1194"/>
    <m/>
    <n v="0"/>
    <n v="0"/>
    <n v="0"/>
    <m/>
    <m/>
    <s v="N"/>
  </r>
  <r>
    <x v="0"/>
    <x v="6"/>
    <x v="131"/>
    <x v="256"/>
    <x v="130"/>
    <x v="238"/>
    <n v="1743"/>
    <n v="0"/>
    <n v="0"/>
    <n v="1743"/>
    <m/>
    <n v="1914"/>
    <n v="0"/>
    <n v="0"/>
    <n v="1914"/>
    <m/>
    <n v="0"/>
    <n v="0"/>
    <n v="0"/>
    <m/>
    <m/>
    <s v="N"/>
  </r>
  <r>
    <x v="0"/>
    <x v="6"/>
    <x v="132"/>
    <x v="257"/>
    <x v="131"/>
    <x v="239"/>
    <n v="6860.7693283582084"/>
    <n v="8349.6"/>
    <n v="10564.800000000001"/>
    <n v="25775.16932835821"/>
    <m/>
    <n v="7533"/>
    <n v="9546"/>
    <n v="12480"/>
    <n v="29559"/>
    <m/>
    <n v="12854"/>
    <n v="13240"/>
    <n v="13637"/>
    <m/>
    <m/>
    <s v="Y"/>
  </r>
  <r>
    <x v="0"/>
    <x v="6"/>
    <x v="132"/>
    <x v="258"/>
    <x v="131"/>
    <x v="240"/>
    <n v="2093.1276865671643"/>
    <n v="0"/>
    <n v="0"/>
    <n v="2093.1276865671643"/>
    <m/>
    <n v="2298"/>
    <n v="0"/>
    <n v="0"/>
    <n v="2298"/>
    <m/>
    <n v="0"/>
    <n v="0"/>
    <n v="0"/>
    <m/>
    <m/>
    <s v="Y"/>
  </r>
  <r>
    <x v="0"/>
    <x v="6"/>
    <x v="132"/>
    <x v="259"/>
    <x v="131"/>
    <x v="241"/>
    <n v="233.10298507462684"/>
    <n v="0"/>
    <n v="0"/>
    <n v="233.10298507462684"/>
    <m/>
    <n v="256"/>
    <n v="0"/>
    <n v="0"/>
    <n v="256"/>
    <m/>
    <n v="0"/>
    <n v="0"/>
    <n v="0"/>
    <m/>
    <m/>
    <s v="Y"/>
  </r>
  <r>
    <x v="0"/>
    <x v="6"/>
    <x v="133"/>
    <x v="260"/>
    <x v="132"/>
    <x v="242"/>
    <n v="1101"/>
    <n v="0"/>
    <n v="0"/>
    <n v="1101"/>
    <m/>
    <n v="1209"/>
    <n v="0"/>
    <n v="0"/>
    <n v="1209"/>
    <m/>
    <n v="0"/>
    <n v="0"/>
    <n v="0"/>
    <m/>
    <m/>
    <s v="N"/>
  </r>
  <r>
    <x v="0"/>
    <x v="6"/>
    <x v="134"/>
    <x v="261"/>
    <x v="133"/>
    <x v="243"/>
    <n v="2498"/>
    <n v="0"/>
    <n v="0"/>
    <n v="2498"/>
    <m/>
    <n v="2743"/>
    <n v="0"/>
    <n v="0"/>
    <n v="2743"/>
    <m/>
    <n v="0"/>
    <n v="0"/>
    <n v="0"/>
    <m/>
    <m/>
    <s v="N"/>
  </r>
  <r>
    <x v="0"/>
    <x v="6"/>
    <x v="135"/>
    <x v="262"/>
    <x v="134"/>
    <x v="244"/>
    <n v="4713"/>
    <n v="500"/>
    <n v="0"/>
    <n v="5213"/>
    <m/>
    <n v="5175"/>
    <n v="572"/>
    <n v="0"/>
    <n v="5747"/>
    <m/>
    <n v="0"/>
    <n v="0"/>
    <n v="0"/>
    <m/>
    <m/>
    <s v="Y"/>
  </r>
  <r>
    <x v="0"/>
    <x v="6"/>
    <x v="136"/>
    <x v="263"/>
    <x v="135"/>
    <x v="245"/>
    <n v="1884"/>
    <n v="792"/>
    <n v="0"/>
    <n v="2676"/>
    <m/>
    <n v="2069"/>
    <n v="905"/>
    <n v="0"/>
    <n v="2974"/>
    <m/>
    <n v="0"/>
    <n v="0"/>
    <n v="0"/>
    <m/>
    <m/>
    <s v="N"/>
  </r>
  <r>
    <x v="0"/>
    <x v="6"/>
    <x v="137"/>
    <x v="264"/>
    <x v="136"/>
    <x v="246"/>
    <n v="1522"/>
    <n v="243"/>
    <n v="0"/>
    <n v="1765"/>
    <m/>
    <n v="1671"/>
    <n v="278"/>
    <n v="0"/>
    <n v="1949"/>
    <m/>
    <n v="0"/>
    <n v="0"/>
    <n v="0"/>
    <m/>
    <m/>
    <s v="N"/>
  </r>
  <r>
    <x v="0"/>
    <x v="6"/>
    <x v="138"/>
    <x v="265"/>
    <x v="137"/>
    <x v="247"/>
    <n v="236"/>
    <n v="0"/>
    <n v="0"/>
    <n v="236"/>
    <m/>
    <n v="259"/>
    <n v="0"/>
    <n v="0"/>
    <n v="259"/>
    <m/>
    <n v="0"/>
    <n v="0"/>
    <n v="0"/>
    <m/>
    <m/>
    <s v="N"/>
  </r>
  <r>
    <x v="0"/>
    <x v="6"/>
    <x v="139"/>
    <x v="266"/>
    <x v="138"/>
    <x v="248"/>
    <n v="3270"/>
    <n v="0"/>
    <n v="0"/>
    <n v="3270"/>
    <m/>
    <n v="3590"/>
    <n v="0"/>
    <n v="0"/>
    <n v="3590"/>
    <m/>
    <n v="0"/>
    <n v="0"/>
    <n v="0"/>
    <m/>
    <m/>
    <s v="N"/>
  </r>
  <r>
    <x v="0"/>
    <x v="6"/>
    <x v="139"/>
    <x v="267"/>
    <x v="138"/>
    <x v="248"/>
    <n v="0"/>
    <n v="4000"/>
    <n v="0"/>
    <n v="4000"/>
    <m/>
    <n v="0"/>
    <n v="4573"/>
    <n v="0"/>
    <n v="4573"/>
    <m/>
    <n v="0"/>
    <n v="0"/>
    <n v="0"/>
    <m/>
    <m/>
    <s v="N"/>
  </r>
  <r>
    <x v="0"/>
    <x v="6"/>
    <x v="139"/>
    <x v="268"/>
    <x v="138"/>
    <x v="248"/>
    <n v="0"/>
    <n v="0"/>
    <n v="4000"/>
    <n v="4000"/>
    <m/>
    <n v="0"/>
    <n v="0"/>
    <n v="4725"/>
    <n v="4725"/>
    <m/>
    <n v="4867"/>
    <n v="5013"/>
    <n v="5163"/>
    <m/>
    <m/>
    <s v="N"/>
  </r>
  <r>
    <x v="0"/>
    <x v="6"/>
    <x v="140"/>
    <x v="269"/>
    <x v="139"/>
    <x v="249"/>
    <n v="1835"/>
    <n v="0"/>
    <n v="0"/>
    <n v="1835"/>
    <m/>
    <n v="2015"/>
    <n v="0"/>
    <n v="0"/>
    <n v="2015"/>
    <m/>
    <n v="0"/>
    <n v="0"/>
    <n v="0"/>
    <m/>
    <m/>
    <s v="N"/>
  </r>
  <r>
    <x v="0"/>
    <x v="6"/>
    <x v="141"/>
    <x v="270"/>
    <x v="140"/>
    <x v="250"/>
    <n v="0"/>
    <n v="0"/>
    <n v="0"/>
    <n v="0"/>
    <m/>
    <n v="0"/>
    <n v="0"/>
    <n v="0"/>
    <n v="0"/>
    <m/>
    <n v="0"/>
    <n v="0"/>
    <n v="0"/>
    <m/>
    <m/>
    <s v="N"/>
  </r>
  <r>
    <x v="0"/>
    <x v="6"/>
    <x v="142"/>
    <x v="271"/>
    <x v="141"/>
    <x v="251"/>
    <n v="259"/>
    <n v="0"/>
    <n v="0"/>
    <n v="259"/>
    <m/>
    <n v="284"/>
    <n v="0"/>
    <n v="0"/>
    <n v="284"/>
    <m/>
    <n v="0"/>
    <n v="0"/>
    <n v="0"/>
    <m/>
    <m/>
    <s v="N"/>
  </r>
  <r>
    <x v="0"/>
    <x v="6"/>
    <x v="143"/>
    <x v="272"/>
    <x v="142"/>
    <x v="252"/>
    <n v="171"/>
    <n v="0"/>
    <n v="0"/>
    <n v="171"/>
    <m/>
    <n v="188"/>
    <n v="0"/>
    <n v="0"/>
    <n v="188"/>
    <m/>
    <n v="0"/>
    <n v="0"/>
    <n v="0"/>
    <m/>
    <m/>
    <s v="Y"/>
  </r>
  <r>
    <x v="0"/>
    <x v="6"/>
    <x v="144"/>
    <x v="273"/>
    <x v="143"/>
    <x v="253"/>
    <n v="1558"/>
    <n v="0"/>
    <n v="0"/>
    <n v="1558"/>
    <m/>
    <n v="1711"/>
    <n v="0"/>
    <n v="0"/>
    <n v="1711"/>
    <m/>
    <n v="0"/>
    <n v="0"/>
    <n v="0"/>
    <m/>
    <m/>
    <s v="Y"/>
  </r>
  <r>
    <x v="0"/>
    <x v="6"/>
    <x v="145"/>
    <x v="274"/>
    <x v="144"/>
    <x v="254"/>
    <n v="125"/>
    <n v="0"/>
    <n v="0"/>
    <n v="125"/>
    <m/>
    <n v="137"/>
    <n v="0"/>
    <n v="0"/>
    <n v="137"/>
    <m/>
    <n v="0"/>
    <n v="0"/>
    <n v="0"/>
    <m/>
    <m/>
    <s v="N"/>
  </r>
  <r>
    <x v="0"/>
    <x v="6"/>
    <x v="145"/>
    <x v="275"/>
    <x v="144"/>
    <x v="255"/>
    <n v="2494"/>
    <n v="2619"/>
    <n v="0"/>
    <n v="5113"/>
    <m/>
    <n v="2738"/>
    <n v="3089"/>
    <n v="0"/>
    <n v="5827"/>
    <m/>
    <n v="0"/>
    <n v="0"/>
    <n v="0"/>
    <m/>
    <m/>
    <s v="N"/>
  </r>
  <r>
    <x v="0"/>
    <x v="6"/>
    <x v="146"/>
    <x v="276"/>
    <x v="145"/>
    <x v="256"/>
    <n v="1000"/>
    <n v="0"/>
    <n v="0"/>
    <n v="1000"/>
    <m/>
    <n v="1098"/>
    <n v="0"/>
    <n v="0"/>
    <n v="1098"/>
    <m/>
    <n v="0"/>
    <n v="0"/>
    <n v="0"/>
    <m/>
    <m/>
    <s v="N"/>
  </r>
  <r>
    <x v="0"/>
    <x v="6"/>
    <x v="146"/>
    <x v="277"/>
    <x v="145"/>
    <x v="257"/>
    <n v="150"/>
    <n v="0"/>
    <n v="0"/>
    <n v="150"/>
    <m/>
    <n v="165"/>
    <n v="0"/>
    <n v="0"/>
    <n v="165"/>
    <m/>
    <n v="0"/>
    <n v="0"/>
    <n v="0"/>
    <m/>
    <m/>
    <s v="N"/>
  </r>
  <r>
    <x v="0"/>
    <x v="6"/>
    <x v="146"/>
    <x v="278"/>
    <x v="145"/>
    <x v="258"/>
    <n v="1914"/>
    <n v="0"/>
    <n v="0"/>
    <n v="1914"/>
    <m/>
    <n v="2102"/>
    <n v="0"/>
    <n v="0"/>
    <n v="2102"/>
    <m/>
    <n v="0"/>
    <n v="0"/>
    <n v="0"/>
    <m/>
    <m/>
    <s v="N"/>
  </r>
  <r>
    <x v="0"/>
    <x v="6"/>
    <x v="146"/>
    <x v="279"/>
    <x v="145"/>
    <x v="258"/>
    <n v="0"/>
    <n v="2810"/>
    <n v="0"/>
    <n v="2810"/>
    <m/>
    <n v="0"/>
    <n v="3314"/>
    <n v="0"/>
    <n v="3314"/>
    <m/>
    <n v="0"/>
    <n v="0"/>
    <n v="0"/>
    <m/>
    <m/>
    <s v="N"/>
  </r>
  <r>
    <x v="0"/>
    <x v="6"/>
    <x v="146"/>
    <x v="280"/>
    <x v="145"/>
    <x v="258"/>
    <n v="0"/>
    <n v="0"/>
    <n v="3138"/>
    <n v="3138"/>
    <m/>
    <n v="0"/>
    <n v="0"/>
    <n v="3934"/>
    <n v="3934"/>
    <m/>
    <n v="4052"/>
    <n v="4174"/>
    <n v="4299"/>
    <m/>
    <m/>
    <s v="N"/>
  </r>
  <r>
    <x v="0"/>
    <x v="6"/>
    <x v="147"/>
    <x v="281"/>
    <x v="146"/>
    <x v="259"/>
    <n v="200"/>
    <n v="0"/>
    <n v="0"/>
    <n v="200"/>
    <m/>
    <n v="220"/>
    <n v="0"/>
    <n v="0"/>
    <n v="220"/>
    <m/>
    <n v="0"/>
    <n v="0"/>
    <n v="0"/>
    <m/>
    <m/>
    <s v="Y"/>
  </r>
  <r>
    <x v="0"/>
    <x v="6"/>
    <x v="147"/>
    <x v="282"/>
    <x v="146"/>
    <x v="260"/>
    <n v="1786"/>
    <n v="0"/>
    <n v="0"/>
    <n v="1786"/>
    <m/>
    <n v="1961"/>
    <n v="0"/>
    <n v="0"/>
    <n v="1961"/>
    <m/>
    <n v="0"/>
    <n v="0"/>
    <n v="0"/>
    <m/>
    <m/>
    <s v="Y"/>
  </r>
  <r>
    <x v="0"/>
    <x v="6"/>
    <x v="147"/>
    <x v="283"/>
    <x v="146"/>
    <x v="261"/>
    <n v="0"/>
    <n v="1786"/>
    <n v="0"/>
    <n v="1786"/>
    <m/>
    <n v="0"/>
    <n v="2042"/>
    <n v="0"/>
    <n v="2042"/>
    <m/>
    <n v="0"/>
    <n v="0"/>
    <n v="0"/>
    <m/>
    <m/>
    <s v="Y"/>
  </r>
  <r>
    <x v="0"/>
    <x v="6"/>
    <x v="147"/>
    <x v="284"/>
    <x v="146"/>
    <x v="259"/>
    <n v="0"/>
    <n v="200"/>
    <n v="0"/>
    <n v="200"/>
    <m/>
    <n v="0"/>
    <n v="229"/>
    <n v="0"/>
    <n v="229"/>
    <m/>
    <n v="0"/>
    <n v="0"/>
    <n v="0"/>
    <m/>
    <m/>
    <s v="Y"/>
  </r>
  <r>
    <x v="0"/>
    <x v="6"/>
    <x v="147"/>
    <x v="285"/>
    <x v="146"/>
    <x v="259"/>
    <n v="0"/>
    <n v="0"/>
    <n v="200"/>
    <n v="200"/>
    <m/>
    <n v="0"/>
    <n v="0"/>
    <n v="236"/>
    <n v="236"/>
    <m/>
    <n v="243"/>
    <n v="250"/>
    <n v="258"/>
    <m/>
    <m/>
    <s v="Y"/>
  </r>
  <r>
    <x v="0"/>
    <x v="6"/>
    <x v="147"/>
    <x v="286"/>
    <x v="146"/>
    <x v="261"/>
    <n v="0"/>
    <n v="0"/>
    <n v="1786"/>
    <n v="1786"/>
    <m/>
    <n v="0"/>
    <n v="0"/>
    <n v="2110"/>
    <n v="2110"/>
    <m/>
    <n v="2173"/>
    <n v="2238"/>
    <n v="2305"/>
    <m/>
    <m/>
    <s v="Y"/>
  </r>
  <r>
    <x v="0"/>
    <x v="6"/>
    <x v="148"/>
    <x v="287"/>
    <x v="147"/>
    <x v="262"/>
    <n v="0"/>
    <n v="0"/>
    <n v="333"/>
    <n v="333"/>
    <m/>
    <n v="0"/>
    <n v="0"/>
    <n v="393"/>
    <n v="393"/>
    <m/>
    <n v="405"/>
    <n v="417"/>
    <n v="430"/>
    <m/>
    <m/>
    <s v="Y"/>
  </r>
  <r>
    <x v="0"/>
    <x v="6"/>
    <x v="148"/>
    <x v="288"/>
    <x v="147"/>
    <x v="263"/>
    <n v="1633"/>
    <n v="0"/>
    <n v="0"/>
    <n v="1633"/>
    <m/>
    <n v="1793"/>
    <n v="0"/>
    <n v="0"/>
    <n v="1793"/>
    <m/>
    <n v="0"/>
    <n v="0"/>
    <n v="0"/>
    <m/>
    <m/>
    <s v="Y"/>
  </r>
  <r>
    <x v="0"/>
    <x v="6"/>
    <x v="148"/>
    <x v="289"/>
    <x v="147"/>
    <x v="264"/>
    <n v="0"/>
    <n v="1633"/>
    <n v="0"/>
    <n v="1633"/>
    <m/>
    <n v="0"/>
    <n v="1867"/>
    <n v="0"/>
    <n v="1867"/>
    <m/>
    <n v="0"/>
    <n v="0"/>
    <n v="0"/>
    <m/>
    <m/>
    <s v="Y"/>
  </r>
  <r>
    <x v="0"/>
    <x v="6"/>
    <x v="148"/>
    <x v="290"/>
    <x v="147"/>
    <x v="264"/>
    <n v="0"/>
    <n v="0"/>
    <n v="1271"/>
    <n v="1271"/>
    <m/>
    <n v="0"/>
    <n v="0"/>
    <n v="1501"/>
    <n v="1501"/>
    <m/>
    <n v="1546"/>
    <n v="1592"/>
    <n v="1640"/>
    <m/>
    <m/>
    <s v="Y"/>
  </r>
  <r>
    <x v="0"/>
    <x v="6"/>
    <x v="148"/>
    <x v="291"/>
    <x v="147"/>
    <x v="265"/>
    <n v="0"/>
    <n v="0"/>
    <n v="667"/>
    <n v="667"/>
    <m/>
    <n v="0"/>
    <n v="0"/>
    <n v="788"/>
    <n v="788"/>
    <m/>
    <n v="812"/>
    <n v="836"/>
    <n v="861"/>
    <m/>
    <m/>
    <s v="N"/>
  </r>
  <r>
    <x v="0"/>
    <x v="6"/>
    <x v="148"/>
    <x v="292"/>
    <x v="147"/>
    <x v="266"/>
    <n v="3317"/>
    <n v="0"/>
    <n v="1"/>
    <n v="3318"/>
    <m/>
    <n v="3642"/>
    <n v="0"/>
    <n v="1"/>
    <n v="3643"/>
    <m/>
    <n v="1"/>
    <n v="1"/>
    <n v="1"/>
    <m/>
    <m/>
    <s v="N"/>
  </r>
  <r>
    <x v="0"/>
    <x v="6"/>
    <x v="148"/>
    <x v="293"/>
    <x v="147"/>
    <x v="266"/>
    <n v="0"/>
    <n v="3317"/>
    <n v="2"/>
    <n v="3319"/>
    <m/>
    <n v="0"/>
    <n v="3792"/>
    <n v="2"/>
    <n v="3794"/>
    <m/>
    <n v="2"/>
    <n v="2"/>
    <n v="2"/>
    <m/>
    <m/>
    <s v="N"/>
  </r>
  <r>
    <x v="0"/>
    <x v="6"/>
    <x v="148"/>
    <x v="294"/>
    <x v="147"/>
    <x v="266"/>
    <n v="0"/>
    <n v="0"/>
    <n v="2579"/>
    <n v="2579"/>
    <m/>
    <n v="0"/>
    <n v="0"/>
    <n v="3047"/>
    <n v="3047"/>
    <m/>
    <n v="3138"/>
    <n v="3232"/>
    <n v="3329"/>
    <m/>
    <m/>
    <s v="N"/>
  </r>
  <r>
    <x v="0"/>
    <x v="6"/>
    <x v="149"/>
    <x v="295"/>
    <x v="148"/>
    <x v="267"/>
    <n v="875"/>
    <n v="0"/>
    <n v="0"/>
    <n v="875"/>
    <m/>
    <n v="961"/>
    <n v="0"/>
    <n v="0"/>
    <n v="961"/>
    <m/>
    <n v="0"/>
    <n v="0"/>
    <n v="0"/>
    <m/>
    <m/>
    <s v="N"/>
  </r>
  <r>
    <x v="0"/>
    <x v="6"/>
    <x v="149"/>
    <x v="296"/>
    <x v="148"/>
    <x v="268"/>
    <n v="5767"/>
    <n v="0"/>
    <n v="0"/>
    <n v="5767"/>
    <m/>
    <n v="6332"/>
    <n v="0"/>
    <n v="0"/>
    <n v="6332"/>
    <m/>
    <n v="0"/>
    <n v="0"/>
    <n v="0"/>
    <m/>
    <m/>
    <s v="N"/>
  </r>
  <r>
    <x v="0"/>
    <x v="6"/>
    <x v="149"/>
    <x v="297"/>
    <x v="148"/>
    <x v="269"/>
    <n v="0"/>
    <n v="5767"/>
    <n v="0"/>
    <n v="5767"/>
    <m/>
    <n v="0"/>
    <n v="6593"/>
    <n v="0"/>
    <n v="6593"/>
    <m/>
    <n v="0"/>
    <n v="0"/>
    <n v="0"/>
    <m/>
    <m/>
    <s v="N"/>
  </r>
  <r>
    <x v="0"/>
    <x v="6"/>
    <x v="149"/>
    <x v="298"/>
    <x v="148"/>
    <x v="269"/>
    <n v="0"/>
    <n v="0"/>
    <n v="5867"/>
    <n v="5867"/>
    <m/>
    <n v="0"/>
    <n v="0"/>
    <n v="6931"/>
    <n v="6931"/>
    <m/>
    <n v="7139"/>
    <n v="7353"/>
    <n v="7574"/>
    <m/>
    <m/>
    <s v="N"/>
  </r>
  <r>
    <x v="0"/>
    <x v="6"/>
    <x v="150"/>
    <x v="299"/>
    <x v="149"/>
    <x v="270"/>
    <n v="175"/>
    <n v="0"/>
    <n v="0"/>
    <n v="175"/>
    <m/>
    <n v="192"/>
    <n v="0"/>
    <n v="0"/>
    <n v="192"/>
    <m/>
    <n v="0"/>
    <n v="0"/>
    <n v="0"/>
    <m/>
    <m/>
    <s v="Y"/>
  </r>
  <r>
    <x v="0"/>
    <x v="6"/>
    <x v="150"/>
    <x v="300"/>
    <x v="149"/>
    <x v="271"/>
    <n v="1060"/>
    <n v="0"/>
    <n v="0"/>
    <n v="1060"/>
    <m/>
    <n v="1164"/>
    <n v="0"/>
    <n v="0"/>
    <n v="1164"/>
    <m/>
    <n v="0"/>
    <n v="0"/>
    <n v="0"/>
    <m/>
    <m/>
    <s v="Y"/>
  </r>
  <r>
    <x v="0"/>
    <x v="6"/>
    <x v="150"/>
    <x v="301"/>
    <x v="149"/>
    <x v="272"/>
    <n v="0"/>
    <n v="3960"/>
    <n v="0"/>
    <n v="3960"/>
    <m/>
    <n v="0"/>
    <n v="4527"/>
    <n v="0"/>
    <n v="4527"/>
    <m/>
    <n v="0"/>
    <n v="0"/>
    <n v="0"/>
    <m/>
    <m/>
    <s v="Y"/>
  </r>
  <r>
    <x v="0"/>
    <x v="6"/>
    <x v="150"/>
    <x v="302"/>
    <x v="149"/>
    <x v="272"/>
    <n v="0"/>
    <n v="0"/>
    <n v="3960"/>
    <n v="3960"/>
    <m/>
    <n v="0"/>
    <n v="0"/>
    <n v="4678"/>
    <n v="4678"/>
    <m/>
    <n v="4818"/>
    <n v="4963"/>
    <n v="5112"/>
    <m/>
    <m/>
    <s v="Y"/>
  </r>
  <r>
    <x v="0"/>
    <x v="6"/>
    <x v="151"/>
    <x v="303"/>
    <x v="150"/>
    <x v="273"/>
    <n v="200"/>
    <n v="0"/>
    <n v="0"/>
    <n v="200"/>
    <m/>
    <n v="220"/>
    <n v="0"/>
    <n v="0"/>
    <n v="220"/>
    <m/>
    <n v="0"/>
    <n v="0"/>
    <n v="0"/>
    <m/>
    <m/>
    <s v="Y"/>
  </r>
  <r>
    <x v="0"/>
    <x v="6"/>
    <x v="151"/>
    <x v="304"/>
    <x v="150"/>
    <x v="274"/>
    <n v="1536"/>
    <n v="0"/>
    <n v="0"/>
    <n v="1536"/>
    <m/>
    <n v="1687"/>
    <n v="0"/>
    <n v="0"/>
    <n v="1687"/>
    <m/>
    <n v="0"/>
    <n v="0"/>
    <n v="0"/>
    <m/>
    <m/>
    <s v="Y"/>
  </r>
  <r>
    <x v="0"/>
    <x v="6"/>
    <x v="151"/>
    <x v="305"/>
    <x v="150"/>
    <x v="275"/>
    <n v="0"/>
    <n v="1536"/>
    <n v="0"/>
    <n v="1536"/>
    <m/>
    <n v="0"/>
    <n v="1756"/>
    <n v="0"/>
    <n v="1756"/>
    <m/>
    <n v="0"/>
    <n v="0"/>
    <n v="0"/>
    <m/>
    <m/>
    <s v="Y"/>
  </r>
  <r>
    <x v="0"/>
    <x v="6"/>
    <x v="151"/>
    <x v="306"/>
    <x v="150"/>
    <x v="275"/>
    <n v="0"/>
    <n v="0"/>
    <n v="1536"/>
    <n v="1536"/>
    <m/>
    <n v="0"/>
    <n v="0"/>
    <n v="1814"/>
    <n v="1814"/>
    <m/>
    <n v="1868"/>
    <n v="1924"/>
    <n v="1982"/>
    <m/>
    <m/>
    <s v="Y"/>
  </r>
  <r>
    <x v="0"/>
    <x v="6"/>
    <x v="152"/>
    <x v="307"/>
    <x v="151"/>
    <x v="276"/>
    <n v="466"/>
    <n v="0"/>
    <n v="0"/>
    <n v="466"/>
    <m/>
    <n v="512"/>
    <n v="0"/>
    <n v="0"/>
    <n v="512"/>
    <m/>
    <n v="0"/>
    <n v="0"/>
    <n v="0"/>
    <m/>
    <m/>
    <s v="Y"/>
  </r>
  <r>
    <x v="0"/>
    <x v="6"/>
    <x v="153"/>
    <x v="308"/>
    <x v="152"/>
    <x v="277"/>
    <n v="210"/>
    <n v="0"/>
    <n v="0"/>
    <n v="210"/>
    <m/>
    <n v="231"/>
    <n v="0"/>
    <n v="0"/>
    <n v="231"/>
    <m/>
    <n v="0"/>
    <n v="0"/>
    <n v="0"/>
    <m/>
    <m/>
    <s v="Y"/>
  </r>
  <r>
    <x v="0"/>
    <x v="6"/>
    <x v="153"/>
    <x v="309"/>
    <x v="152"/>
    <x v="278"/>
    <n v="314"/>
    <n v="0"/>
    <n v="0"/>
    <n v="314"/>
    <m/>
    <n v="345"/>
    <n v="0"/>
    <n v="0"/>
    <n v="345"/>
    <m/>
    <n v="0"/>
    <n v="0"/>
    <n v="0"/>
    <m/>
    <m/>
    <s v="N"/>
  </r>
  <r>
    <x v="0"/>
    <x v="6"/>
    <x v="154"/>
    <x v="310"/>
    <x v="153"/>
    <x v="279"/>
    <n v="0"/>
    <n v="150"/>
    <n v="0"/>
    <n v="150"/>
    <m/>
    <n v="0"/>
    <n v="171"/>
    <n v="0"/>
    <n v="171"/>
    <m/>
    <n v="0"/>
    <n v="0"/>
    <n v="0"/>
    <m/>
    <m/>
    <s v="Y"/>
  </r>
  <r>
    <x v="0"/>
    <x v="6"/>
    <x v="154"/>
    <x v="311"/>
    <x v="153"/>
    <x v="280"/>
    <n v="0"/>
    <n v="23"/>
    <n v="0"/>
    <n v="23"/>
    <m/>
    <n v="0"/>
    <n v="26"/>
    <n v="0"/>
    <n v="26"/>
    <m/>
    <n v="0"/>
    <n v="0"/>
    <n v="0"/>
    <m/>
    <m/>
    <s v="Y"/>
  </r>
  <r>
    <x v="0"/>
    <x v="6"/>
    <x v="154"/>
    <x v="312"/>
    <x v="153"/>
    <x v="281"/>
    <n v="0"/>
    <n v="445"/>
    <n v="0"/>
    <n v="445"/>
    <m/>
    <n v="0"/>
    <n v="509"/>
    <n v="0"/>
    <n v="509"/>
    <m/>
    <n v="0"/>
    <n v="0"/>
    <n v="0"/>
    <m/>
    <m/>
    <s v="Y"/>
  </r>
  <r>
    <x v="0"/>
    <x v="6"/>
    <x v="154"/>
    <x v="313"/>
    <x v="153"/>
    <x v="282"/>
    <n v="0"/>
    <n v="0"/>
    <n v="330"/>
    <n v="330"/>
    <m/>
    <n v="0"/>
    <n v="0"/>
    <n v="390"/>
    <n v="390"/>
    <m/>
    <n v="402"/>
    <n v="414"/>
    <n v="426"/>
    <m/>
    <m/>
    <s v="Y"/>
  </r>
  <r>
    <x v="0"/>
    <x v="6"/>
    <x v="155"/>
    <x v="314"/>
    <x v="154"/>
    <x v="283"/>
    <n v="702"/>
    <n v="0"/>
    <n v="0"/>
    <n v="702"/>
    <m/>
    <n v="771"/>
    <n v="0"/>
    <n v="0"/>
    <n v="771"/>
    <m/>
    <n v="0"/>
    <n v="0"/>
    <n v="0"/>
    <m/>
    <m/>
    <s v="N"/>
  </r>
  <r>
    <x v="0"/>
    <x v="6"/>
    <x v="156"/>
    <x v="315"/>
    <x v="155"/>
    <x v="284"/>
    <n v="841"/>
    <n v="2748"/>
    <n v="0"/>
    <n v="3589"/>
    <m/>
    <n v="923"/>
    <n v="3142"/>
    <n v="0"/>
    <n v="4065"/>
    <m/>
    <n v="0"/>
    <n v="0"/>
    <n v="0"/>
    <m/>
    <m/>
    <s v="Y"/>
  </r>
  <r>
    <x v="0"/>
    <x v="6"/>
    <x v="157"/>
    <x v="316"/>
    <x v="156"/>
    <x v="285"/>
    <n v="3314"/>
    <n v="0"/>
    <n v="0"/>
    <n v="3314"/>
    <m/>
    <n v="3639"/>
    <n v="0"/>
    <n v="0"/>
    <n v="3639"/>
    <m/>
    <n v="0"/>
    <n v="0"/>
    <n v="0"/>
    <m/>
    <m/>
    <s v="Y"/>
  </r>
  <r>
    <x v="0"/>
    <x v="6"/>
    <x v="157"/>
    <x v="317"/>
    <x v="156"/>
    <x v="286"/>
    <n v="0"/>
    <n v="5694"/>
    <n v="0"/>
    <n v="5694"/>
    <m/>
    <n v="0"/>
    <n v="6716"/>
    <n v="0"/>
    <n v="6716"/>
    <m/>
    <n v="0"/>
    <n v="0"/>
    <n v="0"/>
    <m/>
    <m/>
    <s v="Y"/>
  </r>
  <r>
    <x v="0"/>
    <x v="6"/>
    <x v="157"/>
    <x v="318"/>
    <x v="156"/>
    <x v="286"/>
    <n v="0"/>
    <n v="0"/>
    <n v="3731"/>
    <n v="3731"/>
    <m/>
    <n v="0"/>
    <n v="0"/>
    <n v="4678"/>
    <n v="4678"/>
    <m/>
    <n v="4818"/>
    <n v="4963"/>
    <n v="5112"/>
    <m/>
    <m/>
    <s v="Y"/>
  </r>
  <r>
    <x v="0"/>
    <x v="6"/>
    <x v="158"/>
    <x v="319"/>
    <x v="157"/>
    <x v="287"/>
    <n v="4389"/>
    <n v="0"/>
    <n v="0"/>
    <n v="4389"/>
    <m/>
    <n v="4819"/>
    <n v="0"/>
    <n v="0"/>
    <n v="4819"/>
    <m/>
    <n v="0"/>
    <n v="0"/>
    <n v="0"/>
    <m/>
    <m/>
    <s v="Y"/>
  </r>
  <r>
    <x v="0"/>
    <x v="6"/>
    <x v="158"/>
    <x v="320"/>
    <x v="157"/>
    <x v="288"/>
    <n v="0"/>
    <n v="4269"/>
    <n v="0"/>
    <n v="4269"/>
    <m/>
    <n v="0"/>
    <n v="5035"/>
    <n v="0"/>
    <n v="5035"/>
    <m/>
    <n v="0"/>
    <n v="0"/>
    <n v="0"/>
    <m/>
    <m/>
    <s v="Y"/>
  </r>
  <r>
    <x v="0"/>
    <x v="6"/>
    <x v="158"/>
    <x v="321"/>
    <x v="157"/>
    <x v="288"/>
    <n v="0"/>
    <n v="0"/>
    <n v="2347"/>
    <n v="2347"/>
    <m/>
    <n v="0"/>
    <n v="0"/>
    <n v="2942"/>
    <n v="2942"/>
    <m/>
    <n v="3030"/>
    <n v="3121"/>
    <n v="3215"/>
    <m/>
    <m/>
    <s v="Y"/>
  </r>
  <r>
    <x v="0"/>
    <x v="6"/>
    <x v="159"/>
    <x v="322"/>
    <x v="158"/>
    <x v="289"/>
    <n v="0"/>
    <n v="0"/>
    <n v="2369"/>
    <n v="2369"/>
    <m/>
    <n v="0"/>
    <n v="0"/>
    <n v="2970"/>
    <n v="2970"/>
    <m/>
    <n v="3059"/>
    <n v="3151"/>
    <n v="3246"/>
    <m/>
    <m/>
    <s v="N"/>
  </r>
  <r>
    <x v="0"/>
    <x v="6"/>
    <x v="160"/>
    <x v="323"/>
    <x v="159"/>
    <x v="290"/>
    <n v="500"/>
    <n v="0"/>
    <n v="0"/>
    <n v="500"/>
    <m/>
    <n v="549"/>
    <n v="0"/>
    <n v="0"/>
    <n v="549"/>
    <m/>
    <n v="0"/>
    <n v="0"/>
    <n v="0"/>
    <m/>
    <m/>
    <s v="N"/>
  </r>
  <r>
    <x v="0"/>
    <x v="6"/>
    <x v="160"/>
    <x v="324"/>
    <x v="159"/>
    <x v="291"/>
    <n v="1373"/>
    <n v="5502"/>
    <n v="0"/>
    <n v="6875"/>
    <m/>
    <n v="1508"/>
    <n v="6290"/>
    <n v="0"/>
    <n v="7798"/>
    <m/>
    <n v="0"/>
    <n v="0"/>
    <n v="0"/>
    <m/>
    <m/>
    <s v="N"/>
  </r>
  <r>
    <x v="0"/>
    <x v="6"/>
    <x v="160"/>
    <x v="325"/>
    <x v="159"/>
    <x v="290"/>
    <n v="0"/>
    <n v="0"/>
    <n v="5000"/>
    <n v="5000"/>
    <m/>
    <n v="0"/>
    <n v="0"/>
    <n v="5907"/>
    <n v="5907"/>
    <m/>
    <n v="6084"/>
    <n v="6267"/>
    <n v="6455"/>
    <m/>
    <m/>
    <s v="N"/>
  </r>
  <r>
    <x v="0"/>
    <x v="6"/>
    <x v="160"/>
    <x v="326"/>
    <x v="159"/>
    <x v="291"/>
    <n v="0"/>
    <n v="0"/>
    <n v="4256"/>
    <n v="4256"/>
    <m/>
    <n v="0"/>
    <n v="0"/>
    <n v="5028"/>
    <n v="5028"/>
    <m/>
    <n v="5179"/>
    <n v="5334"/>
    <n v="5494"/>
    <m/>
    <m/>
    <s v="N"/>
  </r>
  <r>
    <x v="0"/>
    <x v="6"/>
    <x v="161"/>
    <x v="327"/>
    <x v="160"/>
    <x v="292"/>
    <n v="0"/>
    <n v="1643"/>
    <n v="1971"/>
    <n v="3614"/>
    <m/>
    <n v="0"/>
    <n v="1878"/>
    <n v="2328"/>
    <n v="4206"/>
    <m/>
    <n v="2398"/>
    <n v="2470"/>
    <n v="2544"/>
    <m/>
    <m/>
    <s v="N"/>
  </r>
  <r>
    <x v="0"/>
    <x v="6"/>
    <x v="162"/>
    <x v="328"/>
    <x v="161"/>
    <x v="293"/>
    <n v="371"/>
    <n v="632"/>
    <n v="0"/>
    <n v="1003"/>
    <m/>
    <n v="407"/>
    <n v="723"/>
    <n v="0"/>
    <n v="1130"/>
    <m/>
    <n v="0"/>
    <n v="0"/>
    <n v="0"/>
    <m/>
    <m/>
    <s v="N"/>
  </r>
  <r>
    <x v="0"/>
    <x v="6"/>
    <x v="163"/>
    <x v="329"/>
    <x v="162"/>
    <x v="294"/>
    <n v="0"/>
    <n v="3009"/>
    <n v="0"/>
    <n v="3009"/>
    <m/>
    <n v="0"/>
    <n v="3440"/>
    <n v="0"/>
    <n v="3440"/>
    <m/>
    <n v="0"/>
    <n v="0"/>
    <n v="0"/>
    <m/>
    <m/>
    <s v="Y"/>
  </r>
  <r>
    <x v="0"/>
    <x v="6"/>
    <x v="163"/>
    <x v="330"/>
    <x v="162"/>
    <x v="295"/>
    <n v="0"/>
    <n v="480"/>
    <n v="0"/>
    <n v="480"/>
    <m/>
    <n v="0"/>
    <n v="549"/>
    <n v="0"/>
    <n v="549"/>
    <m/>
    <n v="0"/>
    <n v="0"/>
    <n v="0"/>
    <m/>
    <m/>
    <s v="Y"/>
  </r>
  <r>
    <x v="0"/>
    <x v="6"/>
    <x v="163"/>
    <x v="331"/>
    <x v="162"/>
    <x v="296"/>
    <n v="0"/>
    <n v="0"/>
    <n v="3064"/>
    <n v="3064"/>
    <m/>
    <n v="0"/>
    <n v="0"/>
    <n v="3620"/>
    <n v="3620"/>
    <m/>
    <n v="3729"/>
    <n v="3841"/>
    <n v="3956"/>
    <m/>
    <m/>
    <s v="Y"/>
  </r>
  <r>
    <x v="0"/>
    <x v="6"/>
    <x v="163"/>
    <x v="332"/>
    <x v="162"/>
    <x v="295"/>
    <n v="0"/>
    <n v="0"/>
    <n v="480"/>
    <n v="480"/>
    <m/>
    <n v="0"/>
    <n v="0"/>
    <n v="567"/>
    <n v="567"/>
    <m/>
    <n v="584"/>
    <n v="602"/>
    <n v="620"/>
    <m/>
    <m/>
    <s v="Y"/>
  </r>
  <r>
    <x v="0"/>
    <x v="6"/>
    <x v="164"/>
    <x v="333"/>
    <x v="163"/>
    <x v="297"/>
    <n v="0"/>
    <n v="0"/>
    <n v="0"/>
    <n v="0"/>
    <m/>
    <n v="0"/>
    <n v="0"/>
    <n v="0"/>
    <n v="0"/>
    <m/>
    <n v="0"/>
    <n v="0"/>
    <n v="0"/>
    <m/>
    <m/>
    <s v="N"/>
  </r>
  <r>
    <x v="0"/>
    <x v="6"/>
    <x v="164"/>
    <x v="334"/>
    <x v="163"/>
    <x v="298"/>
    <n v="0"/>
    <n v="0"/>
    <n v="0"/>
    <n v="0"/>
    <m/>
    <n v="0"/>
    <n v="0"/>
    <n v="0"/>
    <n v="0"/>
    <m/>
    <n v="0"/>
    <n v="0"/>
    <n v="0"/>
    <m/>
    <m/>
    <s v="N"/>
  </r>
  <r>
    <x v="0"/>
    <x v="6"/>
    <x v="164"/>
    <x v="335"/>
    <x v="163"/>
    <x v="299"/>
    <n v="0"/>
    <n v="0"/>
    <n v="0"/>
    <n v="0"/>
    <m/>
    <n v="0"/>
    <n v="0"/>
    <n v="0"/>
    <n v="0"/>
    <m/>
    <n v="0"/>
    <n v="0"/>
    <n v="0"/>
    <m/>
    <m/>
    <s v="N"/>
  </r>
  <r>
    <x v="0"/>
    <x v="6"/>
    <x v="165"/>
    <x v="336"/>
    <x v="164"/>
    <x v="300"/>
    <n v="231"/>
    <n v="910"/>
    <n v="0"/>
    <n v="1141"/>
    <m/>
    <n v="254"/>
    <n v="1073"/>
    <n v="0"/>
    <n v="1327"/>
    <m/>
    <n v="0"/>
    <n v="0"/>
    <n v="0"/>
    <m/>
    <m/>
    <s v="Y"/>
  </r>
  <r>
    <x v="0"/>
    <x v="6"/>
    <x v="165"/>
    <x v="337"/>
    <x v="164"/>
    <x v="301"/>
    <n v="35"/>
    <n v="137"/>
    <n v="0"/>
    <n v="172"/>
    <m/>
    <n v="38"/>
    <n v="162"/>
    <n v="0"/>
    <n v="200"/>
    <m/>
    <n v="0"/>
    <n v="0"/>
    <n v="0"/>
    <m/>
    <m/>
    <s v="Y"/>
  </r>
  <r>
    <x v="0"/>
    <x v="6"/>
    <x v="165"/>
    <x v="338"/>
    <x v="164"/>
    <x v="302"/>
    <n v="1297"/>
    <n v="1297"/>
    <n v="324"/>
    <n v="2918"/>
    <m/>
    <n v="1424"/>
    <n v="1530"/>
    <n v="406"/>
    <n v="3360"/>
    <m/>
    <n v="418"/>
    <n v="431"/>
    <n v="444"/>
    <m/>
    <m/>
    <s v="Y"/>
  </r>
  <r>
    <x v="0"/>
    <x v="6"/>
    <x v="166"/>
    <x v="339"/>
    <x v="165"/>
    <x v="303"/>
    <n v="3680"/>
    <n v="0"/>
    <n v="0"/>
    <n v="3680"/>
    <m/>
    <n v="4041"/>
    <n v="0"/>
    <n v="0"/>
    <n v="4041"/>
    <m/>
    <n v="0"/>
    <n v="0"/>
    <n v="0"/>
    <m/>
    <m/>
    <s v="Y"/>
  </r>
  <r>
    <x v="0"/>
    <x v="6"/>
    <x v="166"/>
    <x v="340"/>
    <x v="165"/>
    <x v="304"/>
    <n v="0"/>
    <n v="3680"/>
    <n v="0"/>
    <n v="3680"/>
    <m/>
    <n v="0"/>
    <n v="4207"/>
    <n v="0"/>
    <n v="4207"/>
    <m/>
    <n v="0"/>
    <n v="0"/>
    <n v="0"/>
    <m/>
    <m/>
    <s v="Y"/>
  </r>
  <r>
    <x v="0"/>
    <x v="6"/>
    <x v="166"/>
    <x v="341"/>
    <x v="165"/>
    <x v="304"/>
    <n v="0"/>
    <n v="0"/>
    <n v="3680"/>
    <n v="3680"/>
    <m/>
    <n v="0"/>
    <n v="0"/>
    <n v="4347"/>
    <n v="4347"/>
    <m/>
    <n v="4477"/>
    <n v="4611"/>
    <n v="4749"/>
    <m/>
    <m/>
    <s v="Y"/>
  </r>
  <r>
    <x v="0"/>
    <x v="6"/>
    <x v="166"/>
    <x v="342"/>
    <x v="165"/>
    <x v="305"/>
    <n v="825"/>
    <n v="0"/>
    <n v="0"/>
    <n v="825"/>
    <m/>
    <n v="906"/>
    <n v="0"/>
    <n v="0"/>
    <n v="906"/>
    <m/>
    <n v="0"/>
    <n v="0"/>
    <n v="0"/>
    <m/>
    <m/>
    <s v="Y"/>
  </r>
  <r>
    <x v="0"/>
    <x v="6"/>
    <x v="167"/>
    <x v="343"/>
    <x v="166"/>
    <x v="306"/>
    <n v="0"/>
    <n v="475"/>
    <n v="0"/>
    <n v="475"/>
    <m/>
    <n v="0"/>
    <n v="560"/>
    <n v="0"/>
    <n v="560"/>
    <m/>
    <n v="0"/>
    <n v="0"/>
    <n v="0"/>
    <m/>
    <m/>
    <s v="Y"/>
  </r>
  <r>
    <x v="0"/>
    <x v="6"/>
    <x v="167"/>
    <x v="344"/>
    <x v="166"/>
    <x v="307"/>
    <n v="0"/>
    <n v="86"/>
    <n v="0"/>
    <n v="86"/>
    <m/>
    <n v="0"/>
    <n v="101"/>
    <n v="0"/>
    <n v="101"/>
    <m/>
    <n v="0"/>
    <n v="0"/>
    <n v="0"/>
    <m/>
    <m/>
    <s v="Y"/>
  </r>
  <r>
    <x v="0"/>
    <x v="6"/>
    <x v="167"/>
    <x v="345"/>
    <x v="166"/>
    <x v="308"/>
    <n v="0"/>
    <n v="5193"/>
    <n v="1678"/>
    <n v="6871"/>
    <m/>
    <n v="0"/>
    <n v="6125"/>
    <n v="2104"/>
    <n v="8229"/>
    <m/>
    <n v="2167"/>
    <n v="2232"/>
    <n v="2299"/>
    <m/>
    <m/>
    <s v="Y"/>
  </r>
  <r>
    <x v="0"/>
    <x v="6"/>
    <x v="168"/>
    <x v="346"/>
    <x v="167"/>
    <x v="309"/>
    <n v="0"/>
    <n v="2721.6000000000004"/>
    <n v="4872"/>
    <n v="7593.6"/>
    <m/>
    <n v="0"/>
    <n v="3112"/>
    <n v="5755"/>
    <n v="8867"/>
    <m/>
    <n v="5928"/>
    <n v="6106"/>
    <n v="6289"/>
    <m/>
    <m/>
    <s v="Y"/>
  </r>
  <r>
    <x v="0"/>
    <x v="6"/>
    <x v="169"/>
    <x v="347"/>
    <x v="168"/>
    <x v="310"/>
    <n v="1135"/>
    <n v="1129"/>
    <n v="0"/>
    <n v="2264"/>
    <m/>
    <n v="1246"/>
    <n v="1332"/>
    <n v="0"/>
    <n v="2578"/>
    <m/>
    <n v="0"/>
    <n v="0"/>
    <n v="0"/>
    <m/>
    <m/>
    <s v="N"/>
  </r>
  <r>
    <x v="0"/>
    <x v="6"/>
    <x v="169"/>
    <x v="348"/>
    <x v="168"/>
    <x v="311"/>
    <n v="544"/>
    <n v="0"/>
    <n v="0"/>
    <n v="544"/>
    <m/>
    <n v="597"/>
    <n v="0"/>
    <n v="0"/>
    <n v="597"/>
    <m/>
    <n v="0"/>
    <n v="0"/>
    <n v="0"/>
    <m/>
    <m/>
    <s v="N"/>
  </r>
  <r>
    <x v="0"/>
    <x v="6"/>
    <x v="170"/>
    <x v="349"/>
    <x v="169"/>
    <x v="312"/>
    <n v="0"/>
    <n v="557"/>
    <n v="0"/>
    <n v="557"/>
    <m/>
    <n v="0"/>
    <n v="657"/>
    <n v="0"/>
    <n v="657"/>
    <m/>
    <n v="0"/>
    <n v="0"/>
    <n v="0"/>
    <m/>
    <m/>
    <s v="N"/>
  </r>
  <r>
    <x v="0"/>
    <x v="6"/>
    <x v="170"/>
    <x v="350"/>
    <x v="169"/>
    <x v="313"/>
    <n v="0"/>
    <n v="1374"/>
    <n v="355"/>
    <n v="1729"/>
    <m/>
    <n v="0"/>
    <n v="1620"/>
    <n v="445"/>
    <n v="2065"/>
    <m/>
    <n v="458"/>
    <n v="472"/>
    <n v="486"/>
    <m/>
    <m/>
    <s v="N"/>
  </r>
  <r>
    <x v="0"/>
    <x v="6"/>
    <x v="171"/>
    <x v="351"/>
    <x v="170"/>
    <x v="314"/>
    <n v="0"/>
    <n v="180"/>
    <n v="0"/>
    <n v="180"/>
    <m/>
    <n v="0"/>
    <n v="212"/>
    <n v="0"/>
    <n v="212"/>
    <m/>
    <n v="0"/>
    <n v="0"/>
    <n v="0"/>
    <m/>
    <m/>
    <s v="N"/>
  </r>
  <r>
    <x v="0"/>
    <x v="6"/>
    <x v="171"/>
    <x v="352"/>
    <x v="170"/>
    <x v="315"/>
    <n v="224"/>
    <n v="1390"/>
    <n v="1409"/>
    <n v="3023"/>
    <m/>
    <n v="246"/>
    <n v="1639"/>
    <n v="1766"/>
    <n v="3651"/>
    <m/>
    <n v="1819"/>
    <n v="1874"/>
    <n v="1930"/>
    <m/>
    <m/>
    <s v="N"/>
  </r>
  <r>
    <x v="0"/>
    <x v="6"/>
    <x v="172"/>
    <x v="353"/>
    <x v="171"/>
    <x v="316"/>
    <n v="0"/>
    <n v="0"/>
    <n v="0"/>
    <n v="0"/>
    <m/>
    <n v="0"/>
    <n v="0"/>
    <n v="0"/>
    <n v="0"/>
    <m/>
    <n v="0"/>
    <n v="0"/>
    <n v="0"/>
    <m/>
    <m/>
    <s v="N"/>
  </r>
  <r>
    <x v="0"/>
    <x v="6"/>
    <x v="172"/>
    <x v="354"/>
    <x v="171"/>
    <x v="317"/>
    <n v="0"/>
    <n v="0"/>
    <n v="0"/>
    <n v="0"/>
    <m/>
    <n v="0"/>
    <n v="0"/>
    <n v="0"/>
    <n v="0"/>
    <m/>
    <n v="0"/>
    <n v="0"/>
    <n v="0"/>
    <m/>
    <m/>
    <s v="N"/>
  </r>
  <r>
    <x v="0"/>
    <x v="6"/>
    <x v="172"/>
    <x v="355"/>
    <x v="171"/>
    <x v="318"/>
    <n v="0"/>
    <n v="0"/>
    <n v="0"/>
    <n v="0"/>
    <m/>
    <n v="0"/>
    <n v="0"/>
    <n v="0"/>
    <n v="0"/>
    <m/>
    <n v="0"/>
    <n v="0"/>
    <n v="0"/>
    <m/>
    <m/>
    <s v="N"/>
  </r>
  <r>
    <x v="0"/>
    <x v="6"/>
    <x v="173"/>
    <x v="356"/>
    <x v="172"/>
    <x v="319"/>
    <n v="300"/>
    <n v="0"/>
    <n v="0"/>
    <n v="300"/>
    <m/>
    <n v="329"/>
    <n v="0"/>
    <n v="0"/>
    <n v="329"/>
    <m/>
    <n v="0"/>
    <n v="0"/>
    <n v="0"/>
    <m/>
    <m/>
    <s v="N"/>
  </r>
  <r>
    <x v="0"/>
    <x v="6"/>
    <x v="173"/>
    <x v="357"/>
    <x v="172"/>
    <x v="320"/>
    <n v="45"/>
    <n v="0"/>
    <n v="0"/>
    <n v="45"/>
    <m/>
    <n v="49"/>
    <n v="0"/>
    <n v="0"/>
    <n v="49"/>
    <m/>
    <n v="0"/>
    <n v="0"/>
    <n v="0"/>
    <m/>
    <m/>
    <s v="N"/>
  </r>
  <r>
    <x v="0"/>
    <x v="6"/>
    <x v="173"/>
    <x v="358"/>
    <x v="172"/>
    <x v="321"/>
    <n v="965"/>
    <n v="0"/>
    <n v="0"/>
    <n v="965"/>
    <m/>
    <n v="1060"/>
    <n v="0"/>
    <n v="0"/>
    <n v="1060"/>
    <m/>
    <n v="0"/>
    <n v="0"/>
    <n v="0"/>
    <m/>
    <m/>
    <s v="N"/>
  </r>
  <r>
    <x v="0"/>
    <x v="6"/>
    <x v="173"/>
    <x v="359"/>
    <x v="172"/>
    <x v="321"/>
    <n v="0"/>
    <n v="1265"/>
    <n v="0"/>
    <n v="1265"/>
    <m/>
    <n v="0"/>
    <n v="1446"/>
    <n v="0"/>
    <n v="1446"/>
    <m/>
    <n v="0"/>
    <n v="0"/>
    <n v="0"/>
    <m/>
    <m/>
    <s v="N"/>
  </r>
  <r>
    <x v="0"/>
    <x v="6"/>
    <x v="173"/>
    <x v="360"/>
    <x v="172"/>
    <x v="321"/>
    <n v="0"/>
    <n v="0"/>
    <n v="1265"/>
    <n v="1265"/>
    <m/>
    <n v="0"/>
    <n v="0"/>
    <n v="1494"/>
    <n v="1494"/>
    <m/>
    <n v="1539"/>
    <n v="1585"/>
    <n v="1633"/>
    <m/>
    <m/>
    <s v="N"/>
  </r>
  <r>
    <x v="0"/>
    <x v="6"/>
    <x v="174"/>
    <x v="361"/>
    <x v="173"/>
    <x v="322"/>
    <n v="14"/>
    <n v="0"/>
    <n v="0"/>
    <n v="14"/>
    <m/>
    <n v="15"/>
    <n v="0"/>
    <n v="0"/>
    <n v="15"/>
    <m/>
    <n v="0"/>
    <n v="0"/>
    <n v="0"/>
    <m/>
    <m/>
    <s v="N"/>
  </r>
  <r>
    <x v="0"/>
    <x v="6"/>
    <x v="174"/>
    <x v="362"/>
    <x v="173"/>
    <x v="323"/>
    <n v="357"/>
    <n v="0"/>
    <n v="0"/>
    <n v="357"/>
    <m/>
    <n v="392"/>
    <n v="0"/>
    <n v="0"/>
    <n v="392"/>
    <m/>
    <n v="0"/>
    <n v="0"/>
    <n v="0"/>
    <m/>
    <m/>
    <s v="N"/>
  </r>
  <r>
    <x v="0"/>
    <x v="6"/>
    <x v="175"/>
    <x v="363"/>
    <x v="174"/>
    <x v="324"/>
    <n v="2113"/>
    <n v="2753"/>
    <n v="0"/>
    <n v="4866"/>
    <m/>
    <n v="2320"/>
    <n v="3148"/>
    <n v="0"/>
    <n v="5468"/>
    <m/>
    <n v="0"/>
    <n v="0"/>
    <n v="0"/>
    <m/>
    <m/>
    <s v="N"/>
  </r>
  <r>
    <x v="0"/>
    <x v="6"/>
    <x v="175"/>
    <x v="364"/>
    <x v="174"/>
    <x v="325"/>
    <n v="628"/>
    <n v="0"/>
    <n v="0"/>
    <n v="628"/>
    <m/>
    <n v="690"/>
    <n v="0"/>
    <n v="0"/>
    <n v="690"/>
    <m/>
    <n v="0"/>
    <n v="0"/>
    <n v="0"/>
    <m/>
    <m/>
    <s v="N"/>
  </r>
  <r>
    <x v="0"/>
    <x v="6"/>
    <x v="175"/>
    <x v="365"/>
    <x v="174"/>
    <x v="326"/>
    <n v="181"/>
    <n v="248"/>
    <n v="0"/>
    <n v="429"/>
    <m/>
    <n v="199"/>
    <n v="284"/>
    <n v="0"/>
    <n v="483"/>
    <m/>
    <n v="0"/>
    <n v="0"/>
    <n v="0"/>
    <m/>
    <m/>
    <s v="N"/>
  </r>
  <r>
    <x v="0"/>
    <x v="6"/>
    <x v="176"/>
    <x v="366"/>
    <x v="175"/>
    <x v="327"/>
    <n v="1404"/>
    <n v="1347"/>
    <n v="1584"/>
    <n v="4335"/>
    <m/>
    <n v="1542"/>
    <n v="1540"/>
    <n v="1871"/>
    <n v="4953"/>
    <m/>
    <n v="1927"/>
    <n v="1985"/>
    <n v="2045"/>
    <m/>
    <m/>
    <s v="N"/>
  </r>
  <r>
    <x v="0"/>
    <x v="6"/>
    <x v="176"/>
    <x v="367"/>
    <x v="175"/>
    <x v="328"/>
    <n v="112"/>
    <n v="138"/>
    <n v="142"/>
    <n v="392"/>
    <m/>
    <n v="123"/>
    <n v="158"/>
    <n v="168"/>
    <n v="449"/>
    <m/>
    <n v="173"/>
    <n v="178"/>
    <n v="183"/>
    <m/>
    <m/>
    <s v="N"/>
  </r>
  <r>
    <x v="0"/>
    <x v="6"/>
    <x v="177"/>
    <x v="368"/>
    <x v="176"/>
    <x v="329"/>
    <n v="950"/>
    <n v="1550"/>
    <n v="1550"/>
    <n v="4050"/>
    <m/>
    <n v="1043"/>
    <n v="1772"/>
    <n v="1831"/>
    <n v="4646"/>
    <m/>
    <n v="1886"/>
    <n v="1943"/>
    <n v="2001"/>
    <m/>
    <m/>
    <s v="N"/>
  </r>
  <r>
    <x v="0"/>
    <x v="6"/>
    <x v="177"/>
    <x v="369"/>
    <x v="176"/>
    <x v="330"/>
    <n v="600"/>
    <n v="0"/>
    <n v="0"/>
    <n v="600"/>
    <m/>
    <n v="659"/>
    <n v="0"/>
    <n v="0"/>
    <n v="659"/>
    <m/>
    <n v="0"/>
    <n v="0"/>
    <n v="0"/>
    <m/>
    <m/>
    <s v="N"/>
  </r>
  <r>
    <x v="0"/>
    <x v="6"/>
    <x v="178"/>
    <x v="370"/>
    <x v="177"/>
    <x v="331"/>
    <n v="300"/>
    <n v="0"/>
    <n v="0"/>
    <n v="300"/>
    <m/>
    <n v="329"/>
    <n v="0"/>
    <n v="0"/>
    <n v="329"/>
    <m/>
    <n v="0"/>
    <n v="0"/>
    <n v="0"/>
    <m/>
    <m/>
    <s v="N"/>
  </r>
  <r>
    <x v="0"/>
    <x v="6"/>
    <x v="178"/>
    <x v="371"/>
    <x v="177"/>
    <x v="332"/>
    <n v="2250"/>
    <n v="2250"/>
    <n v="0"/>
    <n v="4500"/>
    <m/>
    <n v="2471"/>
    <n v="2572"/>
    <n v="0"/>
    <n v="5043"/>
    <m/>
    <n v="0"/>
    <n v="0"/>
    <n v="0"/>
    <m/>
    <m/>
    <s v="N"/>
  </r>
  <r>
    <x v="0"/>
    <x v="6"/>
    <x v="178"/>
    <x v="372"/>
    <x v="177"/>
    <x v="332"/>
    <n v="0"/>
    <n v="0"/>
    <n v="2250"/>
    <n v="2250"/>
    <m/>
    <n v="0"/>
    <n v="0"/>
    <n v="2658"/>
    <n v="2658"/>
    <m/>
    <n v="2738"/>
    <n v="2820"/>
    <n v="2905"/>
    <m/>
    <m/>
    <s v="N"/>
  </r>
  <r>
    <x v="0"/>
    <x v="6"/>
    <x v="179"/>
    <x v="373"/>
    <x v="178"/>
    <x v="333"/>
    <n v="1400"/>
    <n v="0"/>
    <n v="0"/>
    <n v="1400"/>
    <m/>
    <n v="1537"/>
    <n v="0"/>
    <n v="0"/>
    <n v="1537"/>
    <m/>
    <n v="0"/>
    <n v="0"/>
    <n v="0"/>
    <m/>
    <m/>
    <s v="N"/>
  </r>
  <r>
    <x v="0"/>
    <x v="6"/>
    <x v="179"/>
    <x v="374"/>
    <x v="178"/>
    <x v="333"/>
    <n v="0"/>
    <n v="600"/>
    <n v="0"/>
    <n v="600"/>
    <m/>
    <n v="0"/>
    <n v="686"/>
    <n v="0"/>
    <n v="686"/>
    <m/>
    <n v="0"/>
    <n v="0"/>
    <n v="0"/>
    <m/>
    <m/>
    <s v="N"/>
  </r>
  <r>
    <x v="0"/>
    <x v="6"/>
    <x v="180"/>
    <x v="375"/>
    <x v="179"/>
    <x v="334"/>
    <n v="114"/>
    <n v="0"/>
    <n v="0"/>
    <n v="114"/>
    <m/>
    <n v="125"/>
    <n v="0"/>
    <n v="0"/>
    <n v="125"/>
    <m/>
    <n v="0"/>
    <n v="0"/>
    <n v="0"/>
    <m/>
    <m/>
    <s v="N"/>
  </r>
  <r>
    <x v="0"/>
    <x v="6"/>
    <x v="181"/>
    <x v="376"/>
    <x v="180"/>
    <x v="335"/>
    <n v="185"/>
    <n v="0"/>
    <n v="0"/>
    <n v="185"/>
    <m/>
    <n v="203"/>
    <n v="0"/>
    <n v="0"/>
    <n v="203"/>
    <m/>
    <n v="0"/>
    <n v="0"/>
    <n v="0"/>
    <m/>
    <m/>
    <s v="N"/>
  </r>
  <r>
    <x v="0"/>
    <x v="6"/>
    <x v="181"/>
    <x v="377"/>
    <x v="180"/>
    <x v="336"/>
    <n v="53"/>
    <n v="0"/>
    <n v="0"/>
    <n v="53"/>
    <m/>
    <n v="58"/>
    <n v="0"/>
    <n v="0"/>
    <n v="58"/>
    <m/>
    <n v="0"/>
    <n v="0"/>
    <n v="0"/>
    <m/>
    <m/>
    <s v="N"/>
  </r>
  <r>
    <x v="0"/>
    <x v="6"/>
    <x v="182"/>
    <x v="378"/>
    <x v="181"/>
    <x v="337"/>
    <n v="139"/>
    <n v="0"/>
    <n v="0"/>
    <n v="139"/>
    <m/>
    <n v="153"/>
    <n v="0"/>
    <n v="0"/>
    <n v="153"/>
    <m/>
    <n v="0"/>
    <n v="0"/>
    <n v="0"/>
    <m/>
    <m/>
    <s v="N"/>
  </r>
  <r>
    <x v="0"/>
    <x v="6"/>
    <x v="182"/>
    <x v="379"/>
    <x v="181"/>
    <x v="338"/>
    <n v="113"/>
    <n v="0"/>
    <n v="0"/>
    <n v="113"/>
    <m/>
    <n v="124"/>
    <n v="0"/>
    <n v="0"/>
    <n v="124"/>
    <m/>
    <n v="0"/>
    <n v="0"/>
    <n v="0"/>
    <m/>
    <m/>
    <s v="N"/>
  </r>
  <r>
    <x v="0"/>
    <x v="6"/>
    <x v="183"/>
    <x v="380"/>
    <x v="182"/>
    <x v="339"/>
    <n v="56"/>
    <n v="0"/>
    <n v="0"/>
    <n v="56"/>
    <m/>
    <n v="61"/>
    <n v="0"/>
    <n v="0"/>
    <n v="61"/>
    <m/>
    <n v="0"/>
    <n v="0"/>
    <n v="0"/>
    <m/>
    <m/>
    <s v="N"/>
  </r>
  <r>
    <x v="0"/>
    <x v="6"/>
    <x v="183"/>
    <x v="381"/>
    <x v="182"/>
    <x v="340"/>
    <n v="306"/>
    <n v="0"/>
    <n v="0"/>
    <n v="306"/>
    <m/>
    <n v="336"/>
    <n v="0"/>
    <n v="0"/>
    <n v="336"/>
    <m/>
    <n v="0"/>
    <n v="0"/>
    <n v="0"/>
    <m/>
    <m/>
    <s v="N"/>
  </r>
  <r>
    <x v="0"/>
    <x v="6"/>
    <x v="184"/>
    <x v="382"/>
    <x v="183"/>
    <x v="341"/>
    <n v="180"/>
    <n v="0"/>
    <n v="0"/>
    <n v="180"/>
    <m/>
    <n v="198"/>
    <n v="0"/>
    <n v="0"/>
    <n v="198"/>
    <m/>
    <n v="0"/>
    <n v="0"/>
    <n v="0"/>
    <m/>
    <m/>
    <s v="N"/>
  </r>
  <r>
    <x v="0"/>
    <x v="6"/>
    <x v="184"/>
    <x v="383"/>
    <x v="183"/>
    <x v="342"/>
    <n v="27"/>
    <n v="0"/>
    <n v="0"/>
    <n v="27"/>
    <m/>
    <n v="30"/>
    <n v="0"/>
    <n v="0"/>
    <n v="30"/>
    <m/>
    <n v="0"/>
    <n v="0"/>
    <n v="0"/>
    <m/>
    <m/>
    <s v="N"/>
  </r>
  <r>
    <x v="0"/>
    <x v="6"/>
    <x v="184"/>
    <x v="384"/>
    <x v="183"/>
    <x v="343"/>
    <n v="390"/>
    <n v="0"/>
    <n v="0"/>
    <n v="390"/>
    <m/>
    <n v="428"/>
    <n v="0"/>
    <n v="0"/>
    <n v="428"/>
    <m/>
    <n v="0"/>
    <n v="0"/>
    <n v="0"/>
    <m/>
    <m/>
    <s v="N"/>
  </r>
  <r>
    <x v="0"/>
    <x v="6"/>
    <x v="184"/>
    <x v="385"/>
    <x v="183"/>
    <x v="343"/>
    <n v="0"/>
    <n v="608"/>
    <n v="608"/>
    <n v="1216"/>
    <m/>
    <n v="0"/>
    <n v="717"/>
    <n v="762"/>
    <n v="1479"/>
    <m/>
    <n v="785"/>
    <n v="809"/>
    <n v="833"/>
    <m/>
    <m/>
    <s v="N"/>
  </r>
  <r>
    <x v="0"/>
    <x v="6"/>
    <x v="185"/>
    <x v="386"/>
    <x v="184"/>
    <x v="344"/>
    <n v="1108"/>
    <n v="1329"/>
    <n v="222"/>
    <n v="2659"/>
    <m/>
    <n v="1217"/>
    <n v="1519"/>
    <n v="262"/>
    <n v="2998"/>
    <m/>
    <n v="270"/>
    <n v="278"/>
    <n v="286"/>
    <m/>
    <m/>
    <s v="N"/>
  </r>
  <r>
    <x v="0"/>
    <x v="6"/>
    <x v="186"/>
    <x v="387"/>
    <x v="185"/>
    <x v="345"/>
    <n v="1190"/>
    <n v="0"/>
    <n v="0"/>
    <n v="1190"/>
    <m/>
    <n v="1307"/>
    <n v="0"/>
    <n v="0"/>
    <n v="1307"/>
    <m/>
    <n v="0"/>
    <n v="0"/>
    <n v="0"/>
    <m/>
    <m/>
    <s v="N"/>
  </r>
  <r>
    <x v="0"/>
    <x v="6"/>
    <x v="186"/>
    <x v="388"/>
    <x v="185"/>
    <x v="346"/>
    <n v="225"/>
    <n v="0"/>
    <n v="0"/>
    <n v="225"/>
    <m/>
    <n v="247"/>
    <n v="0"/>
    <n v="0"/>
    <n v="247"/>
    <m/>
    <n v="0"/>
    <n v="0"/>
    <n v="0"/>
    <m/>
    <m/>
    <s v="N"/>
  </r>
  <r>
    <x v="0"/>
    <x v="6"/>
    <x v="186"/>
    <x v="389"/>
    <x v="185"/>
    <x v="345"/>
    <n v="0"/>
    <n v="1190"/>
    <n v="0"/>
    <n v="1190"/>
    <m/>
    <n v="0"/>
    <n v="1361"/>
    <n v="0"/>
    <n v="1361"/>
    <m/>
    <n v="0"/>
    <n v="0"/>
    <n v="0"/>
    <m/>
    <m/>
    <s v="N"/>
  </r>
  <r>
    <x v="0"/>
    <x v="6"/>
    <x v="186"/>
    <x v="390"/>
    <x v="185"/>
    <x v="345"/>
    <n v="0"/>
    <n v="0"/>
    <n v="1190"/>
    <n v="1190"/>
    <m/>
    <n v="0"/>
    <n v="0"/>
    <n v="1406"/>
    <n v="1406"/>
    <m/>
    <n v="1448"/>
    <n v="1491"/>
    <n v="1536"/>
    <m/>
    <m/>
    <s v="N"/>
  </r>
  <r>
    <x v="0"/>
    <x v="6"/>
    <x v="187"/>
    <x v="391"/>
    <x v="186"/>
    <x v="347"/>
    <n v="972"/>
    <n v="0"/>
    <n v="0"/>
    <n v="972"/>
    <m/>
    <n v="1067"/>
    <n v="0"/>
    <n v="0"/>
    <n v="1067"/>
    <m/>
    <n v="0"/>
    <n v="0"/>
    <n v="0"/>
    <m/>
    <m/>
    <s v="N"/>
  </r>
  <r>
    <x v="0"/>
    <x v="6"/>
    <x v="188"/>
    <x v="392"/>
    <x v="187"/>
    <x v="348"/>
    <n v="2597"/>
    <n v="0"/>
    <n v="0"/>
    <n v="2597"/>
    <m/>
    <n v="2852"/>
    <n v="0"/>
    <n v="0"/>
    <n v="2852"/>
    <m/>
    <n v="0"/>
    <n v="0"/>
    <n v="0"/>
    <m/>
    <m/>
    <s v="N"/>
  </r>
  <r>
    <x v="0"/>
    <x v="6"/>
    <x v="189"/>
    <x v="393"/>
    <x v="188"/>
    <x v="349"/>
    <n v="34"/>
    <n v="0"/>
    <n v="0"/>
    <n v="34"/>
    <m/>
    <n v="37"/>
    <n v="0"/>
    <n v="0"/>
    <n v="37"/>
    <m/>
    <n v="0"/>
    <n v="0"/>
    <n v="0"/>
    <m/>
    <m/>
    <s v="Y"/>
  </r>
  <r>
    <x v="0"/>
    <x v="6"/>
    <x v="189"/>
    <x v="394"/>
    <x v="188"/>
    <x v="350"/>
    <n v="405"/>
    <n v="0"/>
    <n v="0"/>
    <n v="405"/>
    <m/>
    <n v="445"/>
    <n v="0"/>
    <n v="0"/>
    <n v="445"/>
    <m/>
    <n v="0"/>
    <n v="0"/>
    <n v="0"/>
    <m/>
    <m/>
    <s v="Y"/>
  </r>
  <r>
    <x v="0"/>
    <x v="6"/>
    <x v="189"/>
    <x v="395"/>
    <x v="188"/>
    <x v="351"/>
    <n v="82"/>
    <n v="114"/>
    <n v="0"/>
    <n v="196"/>
    <m/>
    <n v="90"/>
    <n v="130"/>
    <n v="0"/>
    <n v="220"/>
    <m/>
    <n v="0"/>
    <n v="0"/>
    <n v="0"/>
    <m/>
    <m/>
    <s v="Y"/>
  </r>
  <r>
    <x v="0"/>
    <x v="6"/>
    <x v="190"/>
    <x v="396"/>
    <x v="189"/>
    <x v="352"/>
    <n v="202"/>
    <n v="0"/>
    <n v="0"/>
    <n v="202"/>
    <m/>
    <n v="222"/>
    <n v="0"/>
    <n v="0"/>
    <n v="222"/>
    <m/>
    <n v="0"/>
    <n v="0"/>
    <n v="0"/>
    <m/>
    <m/>
    <s v="Y"/>
  </r>
  <r>
    <x v="0"/>
    <x v="6"/>
    <x v="190"/>
    <x v="397"/>
    <x v="189"/>
    <x v="353"/>
    <n v="19"/>
    <n v="0"/>
    <n v="0"/>
    <n v="19"/>
    <m/>
    <n v="21"/>
    <n v="0"/>
    <n v="0"/>
    <n v="21"/>
    <m/>
    <n v="0"/>
    <n v="0"/>
    <n v="0"/>
    <m/>
    <m/>
    <s v="Y"/>
  </r>
  <r>
    <x v="0"/>
    <x v="6"/>
    <x v="190"/>
    <x v="398"/>
    <x v="189"/>
    <x v="354"/>
    <n v="241"/>
    <n v="93"/>
    <n v="0"/>
    <n v="334"/>
    <m/>
    <n v="265"/>
    <n v="106"/>
    <n v="0"/>
    <n v="371"/>
    <m/>
    <n v="0"/>
    <n v="0"/>
    <n v="0"/>
    <m/>
    <m/>
    <s v="Y"/>
  </r>
  <r>
    <x v="0"/>
    <x v="6"/>
    <x v="191"/>
    <x v="399"/>
    <x v="190"/>
    <x v="355"/>
    <n v="1193"/>
    <n v="1193"/>
    <n v="1193"/>
    <n v="3579"/>
    <m/>
    <n v="1310"/>
    <n v="1364"/>
    <n v="1409"/>
    <n v="4083"/>
    <m/>
    <n v="1451"/>
    <n v="1495"/>
    <n v="1540"/>
    <m/>
    <m/>
    <s v="Y"/>
  </r>
  <r>
    <x v="0"/>
    <x v="6"/>
    <x v="192"/>
    <x v="400"/>
    <x v="191"/>
    <x v="356"/>
    <n v="249"/>
    <n v="0"/>
    <n v="0"/>
    <n v="249"/>
    <m/>
    <n v="273"/>
    <n v="0"/>
    <n v="0"/>
    <n v="273"/>
    <m/>
    <n v="0"/>
    <n v="0"/>
    <n v="0"/>
    <m/>
    <m/>
    <s v="Y"/>
  </r>
  <r>
    <x v="0"/>
    <x v="6"/>
    <x v="192"/>
    <x v="401"/>
    <x v="191"/>
    <x v="357"/>
    <n v="228"/>
    <n v="0"/>
    <n v="0"/>
    <n v="228"/>
    <m/>
    <n v="250"/>
    <n v="0"/>
    <n v="0"/>
    <n v="250"/>
    <m/>
    <n v="0"/>
    <n v="0"/>
    <n v="0"/>
    <m/>
    <m/>
    <s v="Y"/>
  </r>
  <r>
    <x v="0"/>
    <x v="6"/>
    <x v="193"/>
    <x v="402"/>
    <x v="192"/>
    <x v="358"/>
    <n v="400"/>
    <n v="0"/>
    <n v="0"/>
    <n v="400"/>
    <m/>
    <n v="439"/>
    <n v="0"/>
    <n v="0"/>
    <n v="439"/>
    <m/>
    <n v="0"/>
    <n v="0"/>
    <n v="0"/>
    <m/>
    <m/>
    <s v="Y"/>
  </r>
  <r>
    <x v="0"/>
    <x v="6"/>
    <x v="193"/>
    <x v="403"/>
    <x v="192"/>
    <x v="359"/>
    <n v="2985"/>
    <n v="0"/>
    <n v="0"/>
    <n v="2985"/>
    <m/>
    <n v="3278"/>
    <n v="0"/>
    <n v="0"/>
    <n v="3278"/>
    <m/>
    <n v="0"/>
    <n v="0"/>
    <n v="0"/>
    <m/>
    <m/>
    <s v="Y"/>
  </r>
  <r>
    <x v="0"/>
    <x v="6"/>
    <x v="193"/>
    <x v="404"/>
    <x v="192"/>
    <x v="360"/>
    <n v="1028"/>
    <n v="0"/>
    <n v="0"/>
    <n v="1028"/>
    <m/>
    <n v="1129"/>
    <n v="0"/>
    <n v="0"/>
    <n v="1129"/>
    <m/>
    <n v="0"/>
    <n v="0"/>
    <n v="0"/>
    <m/>
    <m/>
    <s v="Y"/>
  </r>
  <r>
    <x v="0"/>
    <x v="6"/>
    <x v="194"/>
    <x v="405"/>
    <x v="193"/>
    <x v="361"/>
    <n v="0"/>
    <n v="400"/>
    <n v="0"/>
    <n v="400"/>
    <m/>
    <n v="0"/>
    <n v="472"/>
    <n v="0"/>
    <n v="472"/>
    <m/>
    <n v="0"/>
    <n v="0"/>
    <n v="0"/>
    <m/>
    <m/>
    <s v="Y"/>
  </r>
  <r>
    <x v="0"/>
    <x v="6"/>
    <x v="194"/>
    <x v="406"/>
    <x v="193"/>
    <x v="362"/>
    <n v="0"/>
    <n v="1028"/>
    <n v="0"/>
    <n v="1028"/>
    <m/>
    <n v="0"/>
    <n v="1212"/>
    <n v="0"/>
    <n v="1212"/>
    <m/>
    <n v="0"/>
    <n v="0"/>
    <n v="0"/>
    <m/>
    <m/>
    <s v="Y"/>
  </r>
  <r>
    <x v="0"/>
    <x v="6"/>
    <x v="194"/>
    <x v="407"/>
    <x v="193"/>
    <x v="363"/>
    <n v="0"/>
    <n v="2985"/>
    <n v="0"/>
    <n v="2985"/>
    <m/>
    <n v="0"/>
    <n v="3521"/>
    <n v="0"/>
    <n v="3521"/>
    <m/>
    <n v="0"/>
    <n v="0"/>
    <n v="0"/>
    <m/>
    <m/>
    <s v="Y"/>
  </r>
  <r>
    <x v="0"/>
    <x v="6"/>
    <x v="195"/>
    <x v="408"/>
    <x v="194"/>
    <x v="364"/>
    <n v="0"/>
    <n v="0"/>
    <n v="400"/>
    <n v="400"/>
    <m/>
    <n v="0"/>
    <n v="0"/>
    <n v="501"/>
    <n v="501"/>
    <m/>
    <n v="516"/>
    <n v="532"/>
    <n v="548"/>
    <m/>
    <m/>
    <s v="Y"/>
  </r>
  <r>
    <x v="0"/>
    <x v="6"/>
    <x v="195"/>
    <x v="409"/>
    <x v="194"/>
    <x v="365"/>
    <n v="0"/>
    <n v="0"/>
    <n v="1028"/>
    <n v="1028"/>
    <m/>
    <n v="0"/>
    <n v="0"/>
    <n v="1289"/>
    <n v="1289"/>
    <m/>
    <n v="1328"/>
    <n v="1368"/>
    <n v="1409"/>
    <m/>
    <m/>
    <s v="Y"/>
  </r>
  <r>
    <x v="0"/>
    <x v="6"/>
    <x v="195"/>
    <x v="410"/>
    <x v="194"/>
    <x v="366"/>
    <n v="0"/>
    <n v="0"/>
    <n v="2985"/>
    <n v="2985"/>
    <m/>
    <n v="0"/>
    <n v="0"/>
    <n v="3742"/>
    <n v="3742"/>
    <m/>
    <n v="3854"/>
    <n v="3970"/>
    <n v="4089"/>
    <m/>
    <m/>
    <s v="Y"/>
  </r>
  <r>
    <x v="0"/>
    <x v="6"/>
    <x v="196"/>
    <x v="411"/>
    <x v="195"/>
    <x v="367"/>
    <n v="400"/>
    <n v="2300"/>
    <n v="2300"/>
    <n v="5000"/>
    <m/>
    <n v="439"/>
    <n v="2630"/>
    <n v="2717"/>
    <n v="5786"/>
    <m/>
    <n v="2799"/>
    <n v="2883"/>
    <n v="2969"/>
    <m/>
    <m/>
    <s v="Y"/>
  </r>
  <r>
    <x v="0"/>
    <x v="6"/>
    <x v="196"/>
    <x v="412"/>
    <x v="195"/>
    <x v="368"/>
    <n v="2770"/>
    <n v="1282"/>
    <n v="1692"/>
    <n v="5744"/>
    <m/>
    <n v="3041"/>
    <n v="1466"/>
    <n v="1999"/>
    <n v="6506"/>
    <m/>
    <n v="2059"/>
    <n v="2121"/>
    <n v="2185"/>
    <m/>
    <m/>
    <s v="Y"/>
  </r>
  <r>
    <x v="0"/>
    <x v="6"/>
    <x v="196"/>
    <x v="413"/>
    <x v="195"/>
    <x v="369"/>
    <n v="484"/>
    <n v="203"/>
    <n v="493"/>
    <n v="1180"/>
    <m/>
    <n v="531"/>
    <n v="232"/>
    <n v="582"/>
    <n v="1345"/>
    <m/>
    <n v="599"/>
    <n v="617"/>
    <n v="636"/>
    <m/>
    <m/>
    <s v="Y"/>
  </r>
  <r>
    <x v="0"/>
    <x v="6"/>
    <x v="196"/>
    <x v="414"/>
    <x v="195"/>
    <x v="370"/>
    <n v="80"/>
    <n v="460"/>
    <n v="460"/>
    <n v="1000"/>
    <m/>
    <n v="88"/>
    <n v="526"/>
    <n v="543"/>
    <n v="1157"/>
    <m/>
    <n v="559"/>
    <n v="576"/>
    <n v="593"/>
    <m/>
    <m/>
    <s v="Y"/>
  </r>
  <r>
    <x v="0"/>
    <x v="6"/>
    <x v="197"/>
    <x v="415"/>
    <x v="196"/>
    <x v="371"/>
    <n v="10101"/>
    <n v="0"/>
    <n v="0"/>
    <n v="10101"/>
    <m/>
    <n v="11091"/>
    <n v="0"/>
    <n v="0"/>
    <n v="11091"/>
    <m/>
    <n v="0"/>
    <n v="0"/>
    <n v="0"/>
    <m/>
    <m/>
    <s v="Y"/>
  </r>
  <r>
    <x v="0"/>
    <x v="6"/>
    <x v="197"/>
    <x v="416"/>
    <x v="196"/>
    <x v="372"/>
    <n v="256"/>
    <n v="0"/>
    <n v="0"/>
    <n v="256"/>
    <m/>
    <n v="281"/>
    <n v="0"/>
    <n v="0"/>
    <n v="281"/>
    <m/>
    <n v="0"/>
    <n v="0"/>
    <n v="0"/>
    <m/>
    <m/>
    <s v="Y"/>
  </r>
  <r>
    <x v="0"/>
    <x v="6"/>
    <x v="198"/>
    <x v="417"/>
    <x v="197"/>
    <x v="373"/>
    <n v="2689"/>
    <n v="0"/>
    <n v="0"/>
    <n v="2689"/>
    <m/>
    <n v="2953"/>
    <n v="0"/>
    <n v="0"/>
    <n v="2953"/>
    <m/>
    <n v="0"/>
    <n v="0"/>
    <n v="0"/>
    <m/>
    <m/>
    <s v="Y"/>
  </r>
  <r>
    <x v="0"/>
    <x v="6"/>
    <x v="198"/>
    <x v="418"/>
    <x v="197"/>
    <x v="374"/>
    <n v="310"/>
    <n v="0"/>
    <n v="0"/>
    <n v="310"/>
    <m/>
    <n v="340"/>
    <n v="0"/>
    <n v="0"/>
    <n v="340"/>
    <m/>
    <n v="0"/>
    <n v="0"/>
    <n v="0"/>
    <m/>
    <m/>
    <s v="Y"/>
  </r>
  <r>
    <x v="0"/>
    <x v="6"/>
    <x v="199"/>
    <x v="419"/>
    <x v="198"/>
    <x v="375"/>
    <n v="1768"/>
    <n v="2000"/>
    <n v="2000"/>
    <n v="5768"/>
    <m/>
    <n v="1941"/>
    <n v="2287"/>
    <n v="2363"/>
    <n v="6591"/>
    <m/>
    <n v="2434"/>
    <n v="2507"/>
    <n v="2582"/>
    <m/>
    <m/>
    <s v="Y"/>
  </r>
  <r>
    <x v="0"/>
    <x v="6"/>
    <x v="199"/>
    <x v="420"/>
    <x v="198"/>
    <x v="376"/>
    <n v="67"/>
    <n v="0"/>
    <n v="0"/>
    <n v="67"/>
    <m/>
    <n v="74"/>
    <n v="0"/>
    <n v="0"/>
    <n v="74"/>
    <m/>
    <n v="0"/>
    <n v="0"/>
    <n v="0"/>
    <m/>
    <m/>
    <s v="Y"/>
  </r>
  <r>
    <x v="0"/>
    <x v="6"/>
    <x v="199"/>
    <x v="421"/>
    <x v="198"/>
    <x v="377"/>
    <n v="0"/>
    <n v="1721"/>
    <n v="1721"/>
    <n v="3442"/>
    <m/>
    <n v="0"/>
    <n v="1968"/>
    <n v="2033"/>
    <n v="4001"/>
    <m/>
    <n v="2094"/>
    <n v="2157"/>
    <n v="2222"/>
    <m/>
    <m/>
    <s v="Y"/>
  </r>
  <r>
    <x v="0"/>
    <x v="6"/>
    <x v="200"/>
    <x v="422"/>
    <x v="199"/>
    <x v="378"/>
    <n v="395"/>
    <n v="128"/>
    <n v="132"/>
    <n v="655"/>
    <m/>
    <n v="434"/>
    <n v="146"/>
    <n v="156"/>
    <n v="736"/>
    <m/>
    <n v="161"/>
    <n v="166"/>
    <n v="171"/>
    <m/>
    <m/>
    <s v="Y"/>
  </r>
  <r>
    <x v="0"/>
    <x v="6"/>
    <x v="200"/>
    <x v="423"/>
    <x v="199"/>
    <x v="379"/>
    <n v="2100"/>
    <n v="2800"/>
    <n v="2900"/>
    <n v="7800"/>
    <m/>
    <n v="2306"/>
    <n v="3201"/>
    <n v="3426"/>
    <n v="8933"/>
    <m/>
    <n v="3529"/>
    <n v="3635"/>
    <n v="3744"/>
    <m/>
    <m/>
    <s v="Y"/>
  </r>
  <r>
    <x v="0"/>
    <x v="6"/>
    <x v="201"/>
    <x v="424"/>
    <x v="200"/>
    <x v="380"/>
    <n v="10"/>
    <n v="0"/>
    <n v="0"/>
    <n v="10"/>
    <m/>
    <n v="11"/>
    <n v="0"/>
    <n v="0"/>
    <n v="11"/>
    <m/>
    <n v="0"/>
    <n v="0"/>
    <n v="0"/>
    <m/>
    <m/>
    <s v="Y"/>
  </r>
  <r>
    <x v="0"/>
    <x v="6"/>
    <x v="201"/>
    <x v="425"/>
    <x v="200"/>
    <x v="381"/>
    <n v="40"/>
    <n v="0"/>
    <n v="0"/>
    <n v="40"/>
    <m/>
    <n v="44"/>
    <n v="0"/>
    <n v="0"/>
    <n v="44"/>
    <m/>
    <n v="0"/>
    <n v="0"/>
    <n v="0"/>
    <m/>
    <m/>
    <s v="Y"/>
  </r>
  <r>
    <x v="0"/>
    <x v="6"/>
    <x v="202"/>
    <x v="426"/>
    <x v="201"/>
    <x v="382"/>
    <n v="271"/>
    <n v="0"/>
    <n v="0"/>
    <n v="271"/>
    <m/>
    <n v="298"/>
    <n v="0"/>
    <n v="0"/>
    <n v="298"/>
    <m/>
    <n v="0"/>
    <n v="0"/>
    <n v="0"/>
    <m/>
    <m/>
    <s v="Y"/>
  </r>
  <r>
    <x v="0"/>
    <x v="6"/>
    <x v="203"/>
    <x v="427"/>
    <x v="202"/>
    <x v="383"/>
    <n v="0"/>
    <n v="0"/>
    <n v="0"/>
    <n v="0"/>
    <m/>
    <n v="0"/>
    <n v="0"/>
    <n v="0"/>
    <n v="0"/>
    <m/>
    <n v="0"/>
    <n v="0"/>
    <n v="0"/>
    <m/>
    <m/>
    <s v="N"/>
  </r>
  <r>
    <x v="0"/>
    <x v="6"/>
    <x v="203"/>
    <x v="428"/>
    <x v="202"/>
    <x v="384"/>
    <n v="0"/>
    <n v="0"/>
    <n v="0"/>
    <n v="0"/>
    <m/>
    <n v="0"/>
    <n v="0"/>
    <n v="0"/>
    <n v="0"/>
    <m/>
    <n v="0"/>
    <n v="0"/>
    <n v="0"/>
    <m/>
    <m/>
    <s v="N"/>
  </r>
  <r>
    <x v="0"/>
    <x v="6"/>
    <x v="203"/>
    <x v="429"/>
    <x v="202"/>
    <x v="385"/>
    <n v="0"/>
    <n v="0"/>
    <n v="0"/>
    <n v="0"/>
    <m/>
    <n v="0"/>
    <n v="0"/>
    <n v="0"/>
    <n v="0"/>
    <m/>
    <n v="0"/>
    <n v="0"/>
    <n v="0"/>
    <m/>
    <m/>
    <s v="N"/>
  </r>
  <r>
    <x v="0"/>
    <x v="7"/>
    <x v="204"/>
    <x v="430"/>
    <x v="203"/>
    <x v="386"/>
    <n v="0"/>
    <n v="1800"/>
    <n v="0"/>
    <n v="1800"/>
    <m/>
    <n v="0"/>
    <n v="2058"/>
    <n v="0"/>
    <n v="2058"/>
    <m/>
    <n v="0"/>
    <n v="0"/>
    <n v="0"/>
    <m/>
    <m/>
    <s v="Y"/>
  </r>
  <r>
    <x v="0"/>
    <x v="7"/>
    <x v="204"/>
    <x v="431"/>
    <x v="203"/>
    <x v="387"/>
    <n v="0"/>
    <n v="300"/>
    <n v="0"/>
    <n v="300"/>
    <m/>
    <n v="0"/>
    <n v="343"/>
    <n v="0"/>
    <n v="343"/>
    <m/>
    <n v="0"/>
    <n v="0"/>
    <n v="0"/>
    <m/>
    <m/>
    <s v="Y"/>
  </r>
  <r>
    <x v="0"/>
    <x v="7"/>
    <x v="204"/>
    <x v="432"/>
    <x v="203"/>
    <x v="388"/>
    <n v="0"/>
    <n v="0"/>
    <n v="1800"/>
    <n v="1800"/>
    <m/>
    <n v="0"/>
    <n v="0"/>
    <n v="2126"/>
    <n v="2126"/>
    <m/>
    <n v="2190"/>
    <n v="2256"/>
    <n v="2324"/>
    <m/>
    <m/>
    <s v="Y"/>
  </r>
  <r>
    <x v="0"/>
    <x v="7"/>
    <x v="204"/>
    <x v="433"/>
    <x v="203"/>
    <x v="387"/>
    <n v="0"/>
    <n v="0"/>
    <n v="300"/>
    <n v="300"/>
    <m/>
    <n v="0"/>
    <n v="0"/>
    <n v="354"/>
    <n v="354"/>
    <m/>
    <n v="365"/>
    <n v="376"/>
    <n v="387"/>
    <m/>
    <m/>
    <s v="Y"/>
  </r>
  <r>
    <x v="0"/>
    <x v="7"/>
    <x v="204"/>
    <x v="434"/>
    <x v="203"/>
    <x v="389"/>
    <n v="0"/>
    <n v="200"/>
    <n v="0"/>
    <n v="200"/>
    <m/>
    <n v="0"/>
    <n v="229"/>
    <n v="0"/>
    <n v="229"/>
    <m/>
    <n v="0"/>
    <n v="0"/>
    <n v="0"/>
    <m/>
    <m/>
    <s v="Y"/>
  </r>
  <r>
    <x v="0"/>
    <x v="7"/>
    <x v="204"/>
    <x v="435"/>
    <x v="203"/>
    <x v="389"/>
    <n v="0"/>
    <n v="0"/>
    <n v="200"/>
    <n v="200"/>
    <m/>
    <n v="0"/>
    <n v="0"/>
    <n v="236"/>
    <n v="236"/>
    <m/>
    <n v="243"/>
    <n v="250"/>
    <n v="258"/>
    <m/>
    <m/>
    <s v="Y"/>
  </r>
  <r>
    <x v="0"/>
    <x v="7"/>
    <x v="205"/>
    <x v="436"/>
    <x v="204"/>
    <x v="390"/>
    <n v="0"/>
    <n v="900"/>
    <n v="0"/>
    <n v="900"/>
    <m/>
    <n v="0"/>
    <n v="1029"/>
    <n v="0"/>
    <n v="1029"/>
    <m/>
    <n v="0"/>
    <n v="0"/>
    <n v="0"/>
    <m/>
    <m/>
    <s v="Y"/>
  </r>
  <r>
    <x v="0"/>
    <x v="7"/>
    <x v="205"/>
    <x v="437"/>
    <x v="204"/>
    <x v="391"/>
    <n v="0"/>
    <n v="150"/>
    <n v="0"/>
    <n v="150"/>
    <m/>
    <n v="0"/>
    <n v="171"/>
    <n v="0"/>
    <n v="171"/>
    <m/>
    <n v="0"/>
    <n v="0"/>
    <n v="0"/>
    <m/>
    <m/>
    <s v="Y"/>
  </r>
  <r>
    <x v="0"/>
    <x v="7"/>
    <x v="205"/>
    <x v="438"/>
    <x v="204"/>
    <x v="392"/>
    <n v="0"/>
    <n v="0"/>
    <n v="900"/>
    <n v="900"/>
    <m/>
    <n v="0"/>
    <n v="0"/>
    <n v="1063"/>
    <n v="1063"/>
    <m/>
    <n v="1095"/>
    <n v="1128"/>
    <n v="1162"/>
    <m/>
    <m/>
    <s v="Y"/>
  </r>
  <r>
    <x v="0"/>
    <x v="7"/>
    <x v="205"/>
    <x v="439"/>
    <x v="204"/>
    <x v="391"/>
    <n v="0"/>
    <n v="0"/>
    <n v="150"/>
    <n v="150"/>
    <m/>
    <n v="0"/>
    <n v="0"/>
    <n v="177"/>
    <n v="177"/>
    <m/>
    <n v="182"/>
    <n v="187"/>
    <n v="193"/>
    <m/>
    <m/>
    <s v="Y"/>
  </r>
  <r>
    <x v="0"/>
    <x v="7"/>
    <x v="205"/>
    <x v="440"/>
    <x v="204"/>
    <x v="393"/>
    <n v="0"/>
    <n v="100"/>
    <n v="0"/>
    <n v="100"/>
    <m/>
    <n v="0"/>
    <n v="114"/>
    <n v="0"/>
    <n v="114"/>
    <m/>
    <n v="0"/>
    <n v="0"/>
    <n v="0"/>
    <m/>
    <m/>
    <s v="Y"/>
  </r>
  <r>
    <x v="0"/>
    <x v="7"/>
    <x v="205"/>
    <x v="441"/>
    <x v="204"/>
    <x v="393"/>
    <n v="0"/>
    <n v="0"/>
    <n v="100"/>
    <n v="100"/>
    <m/>
    <n v="0"/>
    <n v="0"/>
    <n v="118"/>
    <n v="118"/>
    <m/>
    <n v="122"/>
    <n v="126"/>
    <n v="130"/>
    <m/>
    <m/>
    <s v="Y"/>
  </r>
  <r>
    <x v="0"/>
    <x v="7"/>
    <x v="205"/>
    <x v="442"/>
    <x v="204"/>
    <x v="394"/>
    <n v="1138"/>
    <n v="0"/>
    <n v="0"/>
    <n v="1138"/>
    <m/>
    <n v="1250"/>
    <n v="0"/>
    <n v="0"/>
    <n v="1250"/>
    <m/>
    <n v="0"/>
    <n v="0"/>
    <n v="0"/>
    <m/>
    <m/>
    <s v="Y"/>
  </r>
  <r>
    <x v="0"/>
    <x v="7"/>
    <x v="206"/>
    <x v="443"/>
    <x v="205"/>
    <x v="395"/>
    <n v="0"/>
    <n v="2700"/>
    <n v="0"/>
    <n v="2700"/>
    <m/>
    <n v="0"/>
    <n v="3087"/>
    <n v="0"/>
    <n v="3087"/>
    <m/>
    <n v="0"/>
    <n v="0"/>
    <n v="0"/>
    <m/>
    <m/>
    <s v="Y"/>
  </r>
  <r>
    <x v="0"/>
    <x v="7"/>
    <x v="206"/>
    <x v="444"/>
    <x v="205"/>
    <x v="396"/>
    <n v="0"/>
    <n v="450"/>
    <n v="0"/>
    <n v="450"/>
    <m/>
    <n v="0"/>
    <n v="514"/>
    <n v="0"/>
    <n v="514"/>
    <m/>
    <n v="0"/>
    <n v="0"/>
    <n v="0"/>
    <m/>
    <m/>
    <s v="Y"/>
  </r>
  <r>
    <x v="0"/>
    <x v="7"/>
    <x v="206"/>
    <x v="445"/>
    <x v="205"/>
    <x v="397"/>
    <n v="0"/>
    <n v="0"/>
    <n v="2700"/>
    <n v="2700"/>
    <m/>
    <n v="0"/>
    <n v="0"/>
    <n v="3190"/>
    <n v="3190"/>
    <m/>
    <n v="3286"/>
    <n v="3385"/>
    <n v="3487"/>
    <m/>
    <m/>
    <s v="Y"/>
  </r>
  <r>
    <x v="0"/>
    <x v="7"/>
    <x v="206"/>
    <x v="446"/>
    <x v="205"/>
    <x v="396"/>
    <n v="0"/>
    <n v="0"/>
    <n v="450"/>
    <n v="450"/>
    <m/>
    <n v="0"/>
    <n v="0"/>
    <n v="532"/>
    <n v="532"/>
    <m/>
    <n v="548"/>
    <n v="564"/>
    <n v="581"/>
    <m/>
    <m/>
    <s v="Y"/>
  </r>
  <r>
    <x v="0"/>
    <x v="7"/>
    <x v="206"/>
    <x v="447"/>
    <x v="205"/>
    <x v="398"/>
    <n v="0"/>
    <n v="300"/>
    <n v="0"/>
    <n v="300"/>
    <m/>
    <n v="0"/>
    <n v="343"/>
    <n v="0"/>
    <n v="343"/>
    <m/>
    <n v="0"/>
    <n v="0"/>
    <n v="0"/>
    <m/>
    <m/>
    <s v="Y"/>
  </r>
  <r>
    <x v="0"/>
    <x v="7"/>
    <x v="206"/>
    <x v="448"/>
    <x v="205"/>
    <x v="398"/>
    <n v="0"/>
    <n v="0"/>
    <n v="300"/>
    <n v="300"/>
    <m/>
    <n v="0"/>
    <n v="0"/>
    <n v="354"/>
    <n v="354"/>
    <m/>
    <n v="365"/>
    <n v="376"/>
    <n v="387"/>
    <m/>
    <m/>
    <s v="Y"/>
  </r>
  <r>
    <x v="0"/>
    <x v="7"/>
    <x v="206"/>
    <x v="449"/>
    <x v="205"/>
    <x v="399"/>
    <n v="2569"/>
    <n v="0"/>
    <n v="0"/>
    <n v="2569"/>
    <m/>
    <n v="2821"/>
    <n v="0"/>
    <n v="0"/>
    <n v="2821"/>
    <m/>
    <n v="0"/>
    <n v="0"/>
    <n v="0"/>
    <m/>
    <m/>
    <s v="Y"/>
  </r>
  <r>
    <x v="0"/>
    <x v="7"/>
    <x v="206"/>
    <x v="450"/>
    <x v="205"/>
    <x v="396"/>
    <n v="385"/>
    <n v="0"/>
    <n v="0"/>
    <n v="385"/>
    <m/>
    <n v="423"/>
    <n v="0"/>
    <n v="0"/>
    <n v="423"/>
    <m/>
    <n v="0"/>
    <n v="0"/>
    <n v="0"/>
    <m/>
    <m/>
    <s v="Y"/>
  </r>
  <r>
    <x v="0"/>
    <x v="7"/>
    <x v="206"/>
    <x v="451"/>
    <x v="205"/>
    <x v="400"/>
    <n v="531"/>
    <n v="0"/>
    <n v="0"/>
    <n v="531"/>
    <m/>
    <n v="583"/>
    <n v="0"/>
    <n v="0"/>
    <n v="583"/>
    <m/>
    <n v="0"/>
    <n v="0"/>
    <n v="0"/>
    <m/>
    <m/>
    <s v="Y"/>
  </r>
  <r>
    <x v="0"/>
    <x v="7"/>
    <x v="206"/>
    <x v="452"/>
    <x v="205"/>
    <x v="401"/>
    <n v="141"/>
    <n v="0"/>
    <n v="0"/>
    <n v="141"/>
    <m/>
    <n v="155"/>
    <n v="0"/>
    <n v="0"/>
    <n v="155"/>
    <m/>
    <n v="0"/>
    <n v="0"/>
    <n v="0"/>
    <m/>
    <m/>
    <s v="Y"/>
  </r>
  <r>
    <x v="0"/>
    <x v="7"/>
    <x v="206"/>
    <x v="453"/>
    <x v="205"/>
    <x v="402"/>
    <n v="2665"/>
    <n v="0"/>
    <n v="0"/>
    <n v="2665"/>
    <m/>
    <n v="2926"/>
    <n v="0"/>
    <n v="0"/>
    <n v="2926"/>
    <m/>
    <n v="0"/>
    <n v="0"/>
    <n v="0"/>
    <m/>
    <m/>
    <s v="Y"/>
  </r>
  <r>
    <x v="0"/>
    <x v="7"/>
    <x v="207"/>
    <x v="454"/>
    <x v="206"/>
    <x v="403"/>
    <n v="0"/>
    <n v="900"/>
    <n v="0"/>
    <n v="900"/>
    <m/>
    <n v="0"/>
    <n v="1029"/>
    <n v="0"/>
    <n v="1029"/>
    <m/>
    <n v="0"/>
    <n v="0"/>
    <n v="0"/>
    <m/>
    <m/>
    <s v="Y"/>
  </r>
  <r>
    <x v="0"/>
    <x v="7"/>
    <x v="207"/>
    <x v="455"/>
    <x v="206"/>
    <x v="404"/>
    <n v="0"/>
    <n v="150"/>
    <n v="0"/>
    <n v="150"/>
    <m/>
    <n v="0"/>
    <n v="171"/>
    <n v="0"/>
    <n v="171"/>
    <m/>
    <n v="0"/>
    <n v="0"/>
    <n v="0"/>
    <m/>
    <m/>
    <s v="Y"/>
  </r>
  <r>
    <x v="0"/>
    <x v="7"/>
    <x v="207"/>
    <x v="456"/>
    <x v="206"/>
    <x v="405"/>
    <n v="0"/>
    <n v="0"/>
    <n v="900"/>
    <n v="900"/>
    <m/>
    <n v="0"/>
    <n v="0"/>
    <n v="1063"/>
    <n v="1063"/>
    <m/>
    <n v="1095"/>
    <n v="1128"/>
    <n v="1162"/>
    <m/>
    <m/>
    <s v="Y"/>
  </r>
  <r>
    <x v="0"/>
    <x v="7"/>
    <x v="207"/>
    <x v="457"/>
    <x v="206"/>
    <x v="404"/>
    <n v="0"/>
    <n v="0"/>
    <n v="150"/>
    <n v="150"/>
    <m/>
    <n v="0"/>
    <n v="0"/>
    <n v="177"/>
    <n v="177"/>
    <m/>
    <n v="182"/>
    <n v="187"/>
    <n v="193"/>
    <m/>
    <m/>
    <s v="Y"/>
  </r>
  <r>
    <x v="0"/>
    <x v="7"/>
    <x v="207"/>
    <x v="458"/>
    <x v="206"/>
    <x v="406"/>
    <n v="0"/>
    <n v="100"/>
    <n v="0"/>
    <n v="100"/>
    <m/>
    <n v="0"/>
    <n v="114"/>
    <n v="0"/>
    <n v="114"/>
    <m/>
    <n v="0"/>
    <n v="0"/>
    <n v="0"/>
    <m/>
    <m/>
    <s v="Y"/>
  </r>
  <r>
    <x v="0"/>
    <x v="7"/>
    <x v="207"/>
    <x v="459"/>
    <x v="206"/>
    <x v="406"/>
    <n v="0"/>
    <n v="0"/>
    <n v="100"/>
    <n v="100"/>
    <m/>
    <n v="0"/>
    <n v="0"/>
    <n v="118"/>
    <n v="118"/>
    <m/>
    <n v="122"/>
    <n v="126"/>
    <n v="130"/>
    <m/>
    <m/>
    <s v="Y"/>
  </r>
  <r>
    <x v="0"/>
    <x v="7"/>
    <x v="208"/>
    <x v="460"/>
    <x v="207"/>
    <x v="407"/>
    <n v="0"/>
    <n v="1260"/>
    <n v="0"/>
    <n v="1260"/>
    <m/>
    <n v="0"/>
    <n v="1441"/>
    <n v="0"/>
    <n v="1441"/>
    <m/>
    <n v="0"/>
    <n v="0"/>
    <n v="0"/>
    <m/>
    <m/>
    <s v="Y"/>
  </r>
  <r>
    <x v="0"/>
    <x v="7"/>
    <x v="208"/>
    <x v="461"/>
    <x v="207"/>
    <x v="408"/>
    <n v="0"/>
    <n v="210"/>
    <n v="0"/>
    <n v="210"/>
    <m/>
    <n v="0"/>
    <n v="240"/>
    <n v="0"/>
    <n v="240"/>
    <m/>
    <n v="0"/>
    <n v="0"/>
    <n v="0"/>
    <m/>
    <m/>
    <s v="Y"/>
  </r>
  <r>
    <x v="0"/>
    <x v="7"/>
    <x v="208"/>
    <x v="462"/>
    <x v="207"/>
    <x v="409"/>
    <n v="0"/>
    <n v="0"/>
    <n v="1260"/>
    <n v="1260"/>
    <m/>
    <n v="0"/>
    <n v="0"/>
    <n v="1488"/>
    <n v="1488"/>
    <m/>
    <n v="1533"/>
    <n v="1579"/>
    <n v="1626"/>
    <m/>
    <m/>
    <s v="Y"/>
  </r>
  <r>
    <x v="0"/>
    <x v="7"/>
    <x v="208"/>
    <x v="463"/>
    <x v="207"/>
    <x v="408"/>
    <n v="0"/>
    <n v="0"/>
    <n v="210"/>
    <n v="210"/>
    <m/>
    <n v="0"/>
    <n v="0"/>
    <n v="248"/>
    <n v="248"/>
    <m/>
    <n v="255"/>
    <n v="263"/>
    <n v="271"/>
    <m/>
    <m/>
    <s v="Y"/>
  </r>
  <r>
    <x v="0"/>
    <x v="7"/>
    <x v="208"/>
    <x v="464"/>
    <x v="207"/>
    <x v="410"/>
    <n v="0"/>
    <n v="140"/>
    <n v="0"/>
    <n v="140"/>
    <m/>
    <n v="0"/>
    <n v="160"/>
    <n v="0"/>
    <n v="160"/>
    <m/>
    <n v="0"/>
    <n v="0"/>
    <n v="0"/>
    <m/>
    <m/>
    <s v="Y"/>
  </r>
  <r>
    <x v="0"/>
    <x v="7"/>
    <x v="208"/>
    <x v="465"/>
    <x v="207"/>
    <x v="410"/>
    <n v="0"/>
    <n v="0"/>
    <n v="140"/>
    <n v="140"/>
    <m/>
    <n v="0"/>
    <n v="0"/>
    <n v="165"/>
    <n v="165"/>
    <m/>
    <n v="170"/>
    <n v="175"/>
    <n v="180"/>
    <m/>
    <m/>
    <s v="Y"/>
  </r>
  <r>
    <x v="0"/>
    <x v="7"/>
    <x v="208"/>
    <x v="466"/>
    <x v="207"/>
    <x v="411"/>
    <n v="219"/>
    <n v="0"/>
    <n v="0"/>
    <n v="219"/>
    <m/>
    <n v="240"/>
    <n v="0"/>
    <n v="0"/>
    <n v="240"/>
    <m/>
    <n v="0"/>
    <n v="0"/>
    <n v="0"/>
    <m/>
    <m/>
    <s v="Y"/>
  </r>
  <r>
    <x v="0"/>
    <x v="7"/>
    <x v="208"/>
    <x v="467"/>
    <x v="207"/>
    <x v="411"/>
    <n v="776"/>
    <n v="0"/>
    <n v="0"/>
    <n v="776"/>
    <m/>
    <n v="852"/>
    <n v="0"/>
    <n v="0"/>
    <n v="852"/>
    <m/>
    <n v="0"/>
    <n v="0"/>
    <n v="0"/>
    <m/>
    <m/>
    <s v="Y"/>
  </r>
  <r>
    <x v="0"/>
    <x v="8"/>
    <x v="209"/>
    <x v="468"/>
    <x v="208"/>
    <x v="412"/>
    <n v="79.166666666666671"/>
    <n v="79.166666666666671"/>
    <n v="79.166666666666671"/>
    <n v="237.5"/>
    <m/>
    <n v="87"/>
    <n v="89"/>
    <n v="92"/>
    <n v="268"/>
    <m/>
    <n v="95"/>
    <n v="98"/>
    <n v="101"/>
    <m/>
    <m/>
    <s v="N"/>
  </r>
  <r>
    <x v="0"/>
    <x v="8"/>
    <x v="210"/>
    <x v="469"/>
    <x v="209"/>
    <x v="413"/>
    <n v="844"/>
    <n v="843"/>
    <n v="843"/>
    <n v="2530"/>
    <m/>
    <n v="931"/>
    <n v="952"/>
    <n v="976"/>
    <n v="2859"/>
    <m/>
    <n v="1005"/>
    <n v="1035"/>
    <n v="1066"/>
    <m/>
    <m/>
    <s v="N"/>
  </r>
  <r>
    <x v="0"/>
    <x v="8"/>
    <x v="211"/>
    <x v="470"/>
    <x v="210"/>
    <x v="414"/>
    <n v="10012"/>
    <n v="9511"/>
    <n v="5260.5"/>
    <n v="24783.5"/>
    <m/>
    <n v="11046"/>
    <n v="10743"/>
    <n v="6093"/>
    <n v="27882"/>
    <m/>
    <n v="6276"/>
    <n v="6464"/>
    <n v="6658"/>
    <m/>
    <m/>
    <s v="N"/>
  </r>
  <r>
    <x v="0"/>
    <x v="8"/>
    <x v="212"/>
    <x v="471"/>
    <x v="211"/>
    <x v="415"/>
    <n v="4757.666666666667"/>
    <n v="4757.666666666667"/>
    <n v="4757.666666666667"/>
    <n v="14273"/>
    <m/>
    <n v="5249"/>
    <n v="5374"/>
    <n v="5510"/>
    <n v="16133"/>
    <m/>
    <n v="5675"/>
    <n v="5845"/>
    <n v="6020"/>
    <m/>
    <m/>
    <s v="N"/>
  </r>
  <r>
    <x v="0"/>
    <x v="8"/>
    <x v="213"/>
    <x v="472"/>
    <x v="212"/>
    <x v="416"/>
    <n v="561.83333333333337"/>
    <n v="561.83333333333337"/>
    <n v="561.83333333333337"/>
    <n v="1685.5"/>
    <m/>
    <n v="620"/>
    <n v="635"/>
    <n v="651"/>
    <n v="1906"/>
    <m/>
    <n v="671"/>
    <n v="691"/>
    <n v="712"/>
    <m/>
    <m/>
    <s v="N"/>
  </r>
  <r>
    <x v="0"/>
    <x v="8"/>
    <x v="214"/>
    <x v="473"/>
    <x v="213"/>
    <x v="417"/>
    <n v="46"/>
    <n v="46"/>
    <n v="46"/>
    <n v="138"/>
    <m/>
    <n v="51"/>
    <n v="52"/>
    <n v="53"/>
    <n v="156"/>
    <m/>
    <n v="55"/>
    <n v="57"/>
    <n v="59"/>
    <m/>
    <m/>
    <s v="N"/>
  </r>
  <r>
    <x v="0"/>
    <x v="8"/>
    <x v="215"/>
    <x v="474"/>
    <x v="214"/>
    <x v="418"/>
    <n v="0"/>
    <n v="0"/>
    <n v="0"/>
    <n v="0"/>
    <m/>
    <n v="0"/>
    <n v="0"/>
    <n v="0"/>
    <n v="0"/>
    <m/>
    <n v="0"/>
    <n v="0"/>
    <n v="0"/>
    <m/>
    <m/>
    <s v="N"/>
  </r>
  <r>
    <x v="0"/>
    <x v="9"/>
    <x v="216"/>
    <x v="475"/>
    <x v="215"/>
    <x v="419"/>
    <n v="443"/>
    <n v="443"/>
    <n v="443"/>
    <n v="1329"/>
    <m/>
    <n v="486"/>
    <n v="522"/>
    <n v="555"/>
    <n v="1563"/>
    <m/>
    <n v="572"/>
    <n v="589"/>
    <n v="607"/>
    <m/>
    <m/>
    <s v="N"/>
  </r>
  <r>
    <x v="0"/>
    <x v="9"/>
    <x v="217"/>
    <x v="476"/>
    <x v="216"/>
    <x v="420"/>
    <n v="4802"/>
    <n v="5042"/>
    <n v="5294"/>
    <n v="15138"/>
    <m/>
    <n v="5273"/>
    <n v="5947"/>
    <n v="6637"/>
    <n v="17857"/>
    <m/>
    <n v="6836"/>
    <n v="7041"/>
    <n v="7252"/>
    <m/>
    <m/>
    <s v="N"/>
  </r>
  <r>
    <x v="0"/>
    <x v="9"/>
    <x v="218"/>
    <x v="477"/>
    <x v="217"/>
    <x v="421"/>
    <n v="1376"/>
    <n v="1376"/>
    <n v="1376"/>
    <n v="4128"/>
    <m/>
    <n v="1511"/>
    <n v="1623"/>
    <n v="1725"/>
    <n v="4859"/>
    <m/>
    <n v="1777"/>
    <n v="1830"/>
    <n v="1885"/>
    <m/>
    <m/>
    <s v="Y"/>
  </r>
  <r>
    <x v="0"/>
    <x v="9"/>
    <x v="219"/>
    <x v="478"/>
    <x v="218"/>
    <x v="422"/>
    <n v="2263"/>
    <n v="2263"/>
    <n v="2263"/>
    <n v="6789"/>
    <m/>
    <n v="2485"/>
    <n v="2669"/>
    <n v="2837"/>
    <n v="7991"/>
    <m/>
    <n v="2922"/>
    <n v="3010"/>
    <n v="3100"/>
    <m/>
    <m/>
    <s v="N"/>
  </r>
  <r>
    <x v="0"/>
    <x v="9"/>
    <x v="220"/>
    <x v="479"/>
    <x v="219"/>
    <x v="423"/>
    <n v="6358"/>
    <n v="6358"/>
    <n v="6358"/>
    <n v="19074"/>
    <m/>
    <n v="6981"/>
    <n v="7499"/>
    <n v="7971"/>
    <n v="22451"/>
    <m/>
    <n v="8210"/>
    <n v="8456"/>
    <n v="8710"/>
    <m/>
    <m/>
    <s v="N"/>
  </r>
  <r>
    <x v="0"/>
    <x v="9"/>
    <x v="221"/>
    <x v="480"/>
    <x v="220"/>
    <x v="424"/>
    <n v="2099"/>
    <n v="2099"/>
    <n v="2099"/>
    <n v="6297"/>
    <m/>
    <n v="2305"/>
    <n v="2476"/>
    <n v="2632"/>
    <n v="7413"/>
    <m/>
    <n v="2711"/>
    <n v="2792"/>
    <n v="2876"/>
    <m/>
    <m/>
    <s v="N"/>
  </r>
  <r>
    <x v="0"/>
    <x v="9"/>
    <x v="222"/>
    <x v="481"/>
    <x v="221"/>
    <x v="425"/>
    <n v="695"/>
    <n v="695"/>
    <n v="695"/>
    <n v="2085"/>
    <m/>
    <n v="763"/>
    <n v="820"/>
    <n v="871"/>
    <n v="2454"/>
    <m/>
    <n v="897"/>
    <n v="924"/>
    <n v="952"/>
    <m/>
    <m/>
    <s v="N"/>
  </r>
  <r>
    <x v="0"/>
    <x v="9"/>
    <x v="223"/>
    <x v="482"/>
    <x v="222"/>
    <x v="426"/>
    <n v="15536"/>
    <n v="15536"/>
    <n v="15536"/>
    <n v="46608"/>
    <m/>
    <n v="17059"/>
    <n v="18323"/>
    <n v="19477"/>
    <n v="54859"/>
    <m/>
    <n v="20061"/>
    <n v="20663"/>
    <n v="21283"/>
    <m/>
    <m/>
    <s v="N"/>
  </r>
  <r>
    <x v="0"/>
    <x v="9"/>
    <x v="224"/>
    <x v="483"/>
    <x v="223"/>
    <x v="427"/>
    <n v="19022"/>
    <n v="19022"/>
    <n v="19022"/>
    <n v="57066"/>
    <m/>
    <n v="20886"/>
    <n v="22435"/>
    <n v="23848"/>
    <n v="67169"/>
    <m/>
    <n v="24563"/>
    <n v="25300"/>
    <n v="26059"/>
    <m/>
    <m/>
    <s v="N"/>
  </r>
  <r>
    <x v="0"/>
    <x v="9"/>
    <x v="225"/>
    <x v="484"/>
    <x v="224"/>
    <x v="428"/>
    <n v="24025"/>
    <n v="25213"/>
    <n v="26461"/>
    <n v="75699"/>
    <m/>
    <n v="26379"/>
    <n v="29736"/>
    <n v="33174"/>
    <n v="89289"/>
    <m/>
    <n v="34169"/>
    <n v="35194"/>
    <n v="36250"/>
    <m/>
    <m/>
    <s v="N"/>
  </r>
  <r>
    <x v="0"/>
    <x v="9"/>
    <x v="226"/>
    <x v="485"/>
    <x v="225"/>
    <x v="429"/>
    <n v="741"/>
    <n v="748"/>
    <n v="754"/>
    <n v="2243"/>
    <m/>
    <n v="814"/>
    <n v="882"/>
    <n v="945"/>
    <n v="2641"/>
    <m/>
    <n v="973"/>
    <n v="1002"/>
    <n v="1032"/>
    <m/>
    <m/>
    <s v="N"/>
  </r>
  <r>
    <x v="0"/>
    <x v="9"/>
    <x v="226"/>
    <x v="486"/>
    <x v="225"/>
    <x v="430"/>
    <n v="83"/>
    <n v="83"/>
    <n v="84"/>
    <n v="250"/>
    <m/>
    <n v="91"/>
    <n v="98"/>
    <n v="105"/>
    <n v="294"/>
    <m/>
    <n v="108"/>
    <n v="111"/>
    <n v="114"/>
    <m/>
    <m/>
    <s v="N"/>
  </r>
  <r>
    <x v="0"/>
    <x v="9"/>
    <x v="227"/>
    <x v="487"/>
    <x v="226"/>
    <x v="431"/>
    <n v="935"/>
    <n v="943"/>
    <n v="951"/>
    <n v="2829"/>
    <m/>
    <n v="1027"/>
    <n v="1112"/>
    <n v="1192"/>
    <n v="3331"/>
    <m/>
    <n v="1228"/>
    <n v="1265"/>
    <n v="1303"/>
    <m/>
    <m/>
    <s v="N"/>
  </r>
  <r>
    <x v="0"/>
    <x v="9"/>
    <x v="227"/>
    <x v="488"/>
    <x v="226"/>
    <x v="432"/>
    <n v="67"/>
    <n v="68"/>
    <n v="69"/>
    <n v="204"/>
    <m/>
    <n v="74"/>
    <n v="80"/>
    <n v="87"/>
    <n v="241"/>
    <m/>
    <n v="90"/>
    <n v="93"/>
    <n v="96"/>
    <m/>
    <m/>
    <s v="N"/>
  </r>
  <r>
    <x v="0"/>
    <x v="9"/>
    <x v="228"/>
    <x v="489"/>
    <x v="227"/>
    <x v="433"/>
    <n v="6487"/>
    <n v="6542"/>
    <n v="6599"/>
    <n v="19628"/>
    <m/>
    <n v="7123"/>
    <n v="7716"/>
    <n v="8273"/>
    <n v="23112"/>
    <m/>
    <n v="8521"/>
    <n v="8777"/>
    <n v="9040"/>
    <m/>
    <m/>
    <s v="N"/>
  </r>
  <r>
    <x v="0"/>
    <x v="9"/>
    <x v="228"/>
    <x v="490"/>
    <x v="227"/>
    <x v="434"/>
    <n v="642"/>
    <n v="647"/>
    <n v="653"/>
    <n v="1942"/>
    <m/>
    <n v="705"/>
    <n v="763"/>
    <n v="819"/>
    <n v="2287"/>
    <m/>
    <n v="844"/>
    <n v="869"/>
    <n v="895"/>
    <m/>
    <m/>
    <s v="N"/>
  </r>
  <r>
    <x v="0"/>
    <x v="9"/>
    <x v="229"/>
    <x v="491"/>
    <x v="228"/>
    <x v="435"/>
    <n v="6569"/>
    <n v="6625"/>
    <n v="6681"/>
    <n v="19875"/>
    <m/>
    <n v="7213"/>
    <n v="7814"/>
    <n v="8376"/>
    <n v="23403"/>
    <m/>
    <n v="8627"/>
    <n v="8886"/>
    <n v="9153"/>
    <m/>
    <m/>
    <s v="N"/>
  </r>
  <r>
    <x v="0"/>
    <x v="9"/>
    <x v="229"/>
    <x v="492"/>
    <x v="228"/>
    <x v="436"/>
    <n v="1033"/>
    <n v="1041"/>
    <n v="1051"/>
    <n v="3125"/>
    <m/>
    <n v="1134"/>
    <n v="1228"/>
    <n v="1318"/>
    <n v="3680"/>
    <m/>
    <n v="1358"/>
    <n v="1399"/>
    <n v="1441"/>
    <m/>
    <m/>
    <s v="N"/>
  </r>
  <r>
    <x v="0"/>
    <x v="9"/>
    <x v="230"/>
    <x v="493"/>
    <x v="229"/>
    <x v="437"/>
    <n v="3954"/>
    <n v="3988"/>
    <n v="4022"/>
    <n v="11964"/>
    <m/>
    <n v="4341"/>
    <n v="4703"/>
    <n v="5042"/>
    <n v="14086"/>
    <m/>
    <n v="5193"/>
    <n v="5349"/>
    <n v="5509"/>
    <m/>
    <m/>
    <s v="N"/>
  </r>
  <r>
    <x v="0"/>
    <x v="9"/>
    <x v="230"/>
    <x v="494"/>
    <x v="229"/>
    <x v="438"/>
    <n v="1115"/>
    <n v="1125"/>
    <n v="1135"/>
    <n v="3375"/>
    <m/>
    <n v="1224"/>
    <n v="1327"/>
    <n v="1423"/>
    <n v="3974"/>
    <m/>
    <n v="1466"/>
    <n v="1510"/>
    <n v="1555"/>
    <m/>
    <m/>
    <s v="N"/>
  </r>
  <r>
    <x v="0"/>
    <x v="9"/>
    <x v="231"/>
    <x v="495"/>
    <x v="230"/>
    <x v="439"/>
    <n v="6566"/>
    <n v="6620"/>
    <n v="6675"/>
    <n v="19861"/>
    <m/>
    <n v="7209"/>
    <n v="7808"/>
    <n v="8368"/>
    <n v="23385"/>
    <m/>
    <n v="8619"/>
    <n v="8878"/>
    <n v="9144"/>
    <m/>
    <m/>
    <s v="N"/>
  </r>
  <r>
    <x v="0"/>
    <x v="9"/>
    <x v="231"/>
    <x v="496"/>
    <x v="230"/>
    <x v="440"/>
    <n v="274"/>
    <n v="276"/>
    <n v="279"/>
    <n v="829"/>
    <m/>
    <n v="301"/>
    <n v="326"/>
    <n v="350"/>
    <n v="977"/>
    <m/>
    <n v="361"/>
    <n v="372"/>
    <n v="383"/>
    <m/>
    <m/>
    <s v="N"/>
  </r>
  <r>
    <x v="0"/>
    <x v="9"/>
    <x v="232"/>
    <x v="497"/>
    <x v="231"/>
    <x v="441"/>
    <n v="9906"/>
    <n v="9988"/>
    <n v="10071"/>
    <n v="29965"/>
    <m/>
    <n v="10877"/>
    <n v="11780"/>
    <n v="12626"/>
    <n v="35283"/>
    <m/>
    <n v="13005"/>
    <n v="13395"/>
    <n v="13797"/>
    <m/>
    <m/>
    <s v="N"/>
  </r>
  <r>
    <x v="0"/>
    <x v="9"/>
    <x v="232"/>
    <x v="498"/>
    <x v="231"/>
    <x v="442"/>
    <n v="3303"/>
    <n v="3329"/>
    <n v="3357"/>
    <n v="9989"/>
    <m/>
    <n v="3627"/>
    <n v="3926"/>
    <n v="4209"/>
    <n v="11762"/>
    <m/>
    <n v="4335"/>
    <n v="4465"/>
    <n v="4599"/>
    <m/>
    <m/>
    <s v="N"/>
  </r>
  <r>
    <x v="0"/>
    <x v="9"/>
    <x v="233"/>
    <x v="499"/>
    <x v="232"/>
    <x v="443"/>
    <n v="8117"/>
    <n v="8117"/>
    <n v="8117"/>
    <n v="24351"/>
    <m/>
    <n v="8912"/>
    <n v="9573"/>
    <n v="10176"/>
    <n v="28661"/>
    <m/>
    <n v="10481"/>
    <n v="10795"/>
    <n v="11119"/>
    <m/>
    <m/>
    <s v="Y"/>
  </r>
  <r>
    <x v="0"/>
    <x v="9"/>
    <x v="234"/>
    <x v="500"/>
    <x v="233"/>
    <x v="444"/>
    <n v="3353"/>
    <n v="3353"/>
    <n v="3353"/>
    <n v="10059"/>
    <m/>
    <n v="3682"/>
    <n v="3955"/>
    <n v="4204"/>
    <n v="11841"/>
    <m/>
    <n v="4330"/>
    <n v="4460"/>
    <n v="4594"/>
    <m/>
    <m/>
    <s v="Y"/>
  </r>
  <r>
    <x v="0"/>
    <x v="9"/>
    <x v="235"/>
    <x v="501"/>
    <x v="234"/>
    <x v="445"/>
    <n v="1258"/>
    <n v="1258"/>
    <n v="1258"/>
    <n v="3774"/>
    <m/>
    <n v="1381"/>
    <n v="1484"/>
    <n v="1577"/>
    <n v="4442"/>
    <m/>
    <n v="1624"/>
    <n v="1673"/>
    <n v="1723"/>
    <m/>
    <m/>
    <s v="N"/>
  </r>
  <r>
    <x v="0"/>
    <x v="9"/>
    <x v="236"/>
    <x v="502"/>
    <x v="235"/>
    <x v="446"/>
    <n v="11225"/>
    <n v="11225"/>
    <n v="11225"/>
    <n v="33675"/>
    <m/>
    <n v="12325"/>
    <n v="13239"/>
    <n v="14073"/>
    <n v="39637"/>
    <m/>
    <n v="14495"/>
    <n v="14930"/>
    <n v="15378"/>
    <m/>
    <m/>
    <s v="Y"/>
  </r>
  <r>
    <x v="0"/>
    <x v="9"/>
    <x v="237"/>
    <x v="503"/>
    <x v="236"/>
    <x v="447"/>
    <n v="5799"/>
    <n v="5799"/>
    <n v="5799"/>
    <n v="17397"/>
    <m/>
    <n v="6367"/>
    <n v="6839"/>
    <n v="7270"/>
    <n v="20476"/>
    <m/>
    <n v="7488"/>
    <n v="7713"/>
    <n v="7944"/>
    <m/>
    <m/>
    <s v="Y"/>
  </r>
  <r>
    <x v="0"/>
    <x v="9"/>
    <x v="238"/>
    <x v="504"/>
    <x v="237"/>
    <x v="448"/>
    <n v="8896"/>
    <n v="8981"/>
    <n v="9066"/>
    <n v="26943"/>
    <m/>
    <n v="9768"/>
    <n v="10592"/>
    <n v="11366"/>
    <n v="31726"/>
    <m/>
    <n v="11707"/>
    <n v="12058"/>
    <n v="12420"/>
    <m/>
    <m/>
    <s v="N"/>
  </r>
  <r>
    <x v="0"/>
    <x v="9"/>
    <x v="238"/>
    <x v="505"/>
    <x v="237"/>
    <x v="449"/>
    <n v="275"/>
    <n v="277"/>
    <n v="280"/>
    <n v="832"/>
    <m/>
    <n v="302"/>
    <n v="327"/>
    <n v="351"/>
    <n v="980"/>
    <m/>
    <n v="362"/>
    <n v="373"/>
    <n v="384"/>
    <m/>
    <m/>
    <s v="N"/>
  </r>
  <r>
    <x v="0"/>
    <x v="9"/>
    <x v="239"/>
    <x v="506"/>
    <x v="238"/>
    <x v="450"/>
    <n v="9522"/>
    <n v="9522"/>
    <n v="9522"/>
    <n v="28566"/>
    <m/>
    <n v="10455"/>
    <n v="11230"/>
    <n v="11938"/>
    <n v="33623"/>
    <m/>
    <n v="12296"/>
    <n v="12665"/>
    <n v="13045"/>
    <m/>
    <m/>
    <s v="Y"/>
  </r>
  <r>
    <x v="0"/>
    <x v="9"/>
    <x v="240"/>
    <x v="507"/>
    <x v="239"/>
    <x v="451"/>
    <n v="4260"/>
    <n v="3485"/>
    <n v="3431"/>
    <n v="11176"/>
    <m/>
    <n v="4677"/>
    <n v="4110"/>
    <n v="4301"/>
    <n v="13088"/>
    <m/>
    <n v="4430"/>
    <n v="4563"/>
    <n v="4700"/>
    <m/>
    <m/>
    <s v="Y"/>
  </r>
  <r>
    <x v="0"/>
    <x v="9"/>
    <x v="241"/>
    <x v="508"/>
    <x v="240"/>
    <x v="452"/>
    <n v="4311"/>
    <n v="4311"/>
    <n v="4311"/>
    <n v="12933"/>
    <m/>
    <n v="4733"/>
    <n v="5084"/>
    <n v="5405"/>
    <n v="15222"/>
    <m/>
    <n v="5567"/>
    <n v="5734"/>
    <n v="5906"/>
    <m/>
    <m/>
    <s v="Y"/>
  </r>
  <r>
    <x v="0"/>
    <x v="9"/>
    <x v="242"/>
    <x v="509"/>
    <x v="241"/>
    <x v="453"/>
    <n v="3898"/>
    <n v="9327"/>
    <n v="5782"/>
    <n v="19007"/>
    <m/>
    <n v="4280"/>
    <n v="11000"/>
    <n v="7249"/>
    <n v="22529"/>
    <m/>
    <n v="7466"/>
    <n v="7690"/>
    <n v="7921"/>
    <m/>
    <m/>
    <s v="Y"/>
  </r>
  <r>
    <x v="0"/>
    <x v="9"/>
    <x v="243"/>
    <x v="510"/>
    <x v="242"/>
    <x v="454"/>
    <n v="392"/>
    <n v="0"/>
    <n v="0"/>
    <n v="392"/>
    <m/>
    <n v="430"/>
    <n v="0"/>
    <n v="0"/>
    <n v="430"/>
    <m/>
    <n v="0"/>
    <n v="0"/>
    <n v="0"/>
    <m/>
    <m/>
    <s v="N"/>
  </r>
  <r>
    <x v="0"/>
    <x v="9"/>
    <x v="244"/>
    <x v="511"/>
    <x v="243"/>
    <x v="455"/>
    <n v="1017"/>
    <n v="135"/>
    <n v="74"/>
    <n v="1226"/>
    <m/>
    <n v="1117"/>
    <n v="159"/>
    <n v="93"/>
    <n v="1369"/>
    <m/>
    <n v="96"/>
    <n v="99"/>
    <n v="102"/>
    <m/>
    <m/>
    <s v="N"/>
  </r>
  <r>
    <x v="0"/>
    <x v="9"/>
    <x v="244"/>
    <x v="512"/>
    <x v="243"/>
    <x v="456"/>
    <n v="484"/>
    <n v="206"/>
    <n v="16"/>
    <n v="706"/>
    <m/>
    <n v="531"/>
    <n v="243"/>
    <n v="20"/>
    <n v="794"/>
    <m/>
    <n v="21"/>
    <n v="22"/>
    <n v="23"/>
    <m/>
    <m/>
    <s v="N"/>
  </r>
  <r>
    <x v="0"/>
    <x v="9"/>
    <x v="245"/>
    <x v="513"/>
    <x v="244"/>
    <x v="457"/>
    <n v="365"/>
    <n v="365"/>
    <n v="365"/>
    <n v="1095"/>
    <m/>
    <n v="401"/>
    <n v="430"/>
    <n v="458"/>
    <n v="1289"/>
    <m/>
    <n v="472"/>
    <n v="486"/>
    <n v="501"/>
    <m/>
    <m/>
    <s v="Y"/>
  </r>
  <r>
    <x v="0"/>
    <x v="9"/>
    <x v="246"/>
    <x v="514"/>
    <x v="245"/>
    <x v="458"/>
    <n v="3275"/>
    <n v="334"/>
    <n v="334"/>
    <n v="3943"/>
    <m/>
    <n v="3596"/>
    <n v="394"/>
    <n v="419"/>
    <n v="4409"/>
    <m/>
    <n v="432"/>
    <n v="445"/>
    <n v="458"/>
    <m/>
    <m/>
    <s v="Y"/>
  </r>
  <r>
    <x v="0"/>
    <x v="9"/>
    <x v="247"/>
    <x v="515"/>
    <x v="246"/>
    <x v="459"/>
    <n v="5090"/>
    <n v="7122"/>
    <n v="7122"/>
    <n v="19334"/>
    <m/>
    <n v="5589"/>
    <n v="8400"/>
    <n v="8929"/>
    <n v="22918"/>
    <m/>
    <n v="9197"/>
    <n v="9473"/>
    <n v="9757"/>
    <m/>
    <m/>
    <s v="N"/>
  </r>
  <r>
    <x v="0"/>
    <x v="9"/>
    <x v="248"/>
    <x v="516"/>
    <x v="247"/>
    <x v="460"/>
    <n v="1722"/>
    <n v="1283"/>
    <n v="1285"/>
    <n v="4290"/>
    <m/>
    <n v="1891"/>
    <n v="1513"/>
    <n v="1611"/>
    <n v="5015"/>
    <m/>
    <n v="1659"/>
    <n v="1709"/>
    <n v="1760"/>
    <m/>
    <m/>
    <s v="N"/>
  </r>
  <r>
    <x v="0"/>
    <x v="9"/>
    <x v="249"/>
    <x v="517"/>
    <x v="248"/>
    <x v="461"/>
    <n v="1452"/>
    <n v="0"/>
    <n v="0"/>
    <n v="1452"/>
    <m/>
    <n v="1594"/>
    <n v="0"/>
    <n v="0"/>
    <n v="1594"/>
    <m/>
    <n v="0"/>
    <n v="0"/>
    <n v="0"/>
    <m/>
    <m/>
    <s v="N"/>
  </r>
  <r>
    <x v="0"/>
    <x v="9"/>
    <x v="250"/>
    <x v="518"/>
    <x v="249"/>
    <x v="462"/>
    <n v="149"/>
    <n v="187"/>
    <n v="187"/>
    <n v="523"/>
    <m/>
    <n v="164"/>
    <n v="221"/>
    <n v="234"/>
    <n v="619"/>
    <m/>
    <n v="241"/>
    <n v="248"/>
    <n v="255"/>
    <m/>
    <m/>
    <s v="Y"/>
  </r>
  <r>
    <x v="0"/>
    <x v="9"/>
    <x v="251"/>
    <x v="519"/>
    <x v="250"/>
    <x v="463"/>
    <n v="983"/>
    <n v="984"/>
    <n v="984"/>
    <n v="2951"/>
    <m/>
    <n v="1079"/>
    <n v="1161"/>
    <n v="1234"/>
    <n v="3474"/>
    <m/>
    <n v="1271"/>
    <n v="1309"/>
    <n v="1348"/>
    <m/>
    <m/>
    <s v="Y"/>
  </r>
  <r>
    <x v="0"/>
    <x v="9"/>
    <x v="252"/>
    <x v="520"/>
    <x v="251"/>
    <x v="464"/>
    <n v="450"/>
    <n v="0"/>
    <n v="0"/>
    <n v="450"/>
    <m/>
    <n v="494"/>
    <n v="0"/>
    <n v="0"/>
    <n v="494"/>
    <m/>
    <n v="0"/>
    <n v="0"/>
    <n v="0"/>
    <m/>
    <m/>
    <s v="N"/>
  </r>
  <r>
    <x v="0"/>
    <x v="9"/>
    <x v="253"/>
    <x v="521"/>
    <x v="252"/>
    <x v="465"/>
    <n v="1231"/>
    <n v="1368"/>
    <n v="0"/>
    <n v="2599"/>
    <m/>
    <n v="1352"/>
    <n v="1613"/>
    <n v="0"/>
    <n v="2965"/>
    <m/>
    <n v="0"/>
    <n v="0"/>
    <n v="0"/>
    <m/>
    <m/>
    <s v="N"/>
  </r>
  <r>
    <x v="0"/>
    <x v="9"/>
    <x v="254"/>
    <x v="522"/>
    <x v="253"/>
    <x v="466"/>
    <n v="5913"/>
    <n v="17965"/>
    <n v="123"/>
    <n v="24001"/>
    <m/>
    <n v="6492"/>
    <n v="21188"/>
    <n v="154"/>
    <n v="27834"/>
    <m/>
    <n v="159"/>
    <n v="164"/>
    <n v="169"/>
    <m/>
    <m/>
    <s v="N"/>
  </r>
  <r>
    <x v="0"/>
    <x v="9"/>
    <x v="254"/>
    <x v="523"/>
    <x v="253"/>
    <x v="467"/>
    <n v="100"/>
    <n v="648"/>
    <n v="36"/>
    <n v="784"/>
    <m/>
    <n v="110"/>
    <n v="764"/>
    <n v="45"/>
    <n v="919"/>
    <m/>
    <n v="46"/>
    <n v="47"/>
    <n v="48"/>
    <m/>
    <m/>
    <s v="N"/>
  </r>
  <r>
    <x v="0"/>
    <x v="9"/>
    <x v="255"/>
    <x v="524"/>
    <x v="254"/>
    <x v="468"/>
    <n v="1769"/>
    <n v="1769"/>
    <n v="1769"/>
    <n v="5307"/>
    <m/>
    <n v="1942"/>
    <n v="2086"/>
    <n v="2218"/>
    <n v="6246"/>
    <m/>
    <n v="2285"/>
    <n v="2354"/>
    <n v="2425"/>
    <m/>
    <m/>
    <s v="N"/>
  </r>
  <r>
    <x v="0"/>
    <x v="9"/>
    <x v="256"/>
    <x v="525"/>
    <x v="255"/>
    <x v="469"/>
    <n v="36"/>
    <n v="0"/>
    <n v="0"/>
    <n v="36"/>
    <m/>
    <n v="40"/>
    <n v="0"/>
    <n v="0"/>
    <n v="40"/>
    <m/>
    <n v="0"/>
    <n v="0"/>
    <n v="0"/>
    <m/>
    <m/>
    <s v="N"/>
  </r>
  <r>
    <x v="0"/>
    <x v="9"/>
    <x v="257"/>
    <x v="526"/>
    <x v="256"/>
    <x v="470"/>
    <n v="750"/>
    <n v="0"/>
    <n v="0"/>
    <n v="750"/>
    <m/>
    <n v="824"/>
    <n v="0"/>
    <n v="0"/>
    <n v="824"/>
    <m/>
    <n v="0"/>
    <n v="0"/>
    <n v="0"/>
    <m/>
    <m/>
    <s v="N"/>
  </r>
  <r>
    <x v="0"/>
    <x v="9"/>
    <x v="258"/>
    <x v="527"/>
    <x v="257"/>
    <x v="471"/>
    <n v="1517"/>
    <n v="0"/>
    <n v="0"/>
    <n v="1517"/>
    <m/>
    <n v="1666"/>
    <n v="0"/>
    <n v="0"/>
    <n v="1666"/>
    <m/>
    <n v="0"/>
    <n v="0"/>
    <n v="0"/>
    <m/>
    <m/>
    <s v="Y"/>
  </r>
  <r>
    <x v="0"/>
    <x v="9"/>
    <x v="259"/>
    <x v="528"/>
    <x v="258"/>
    <x v="472"/>
    <n v="3522"/>
    <n v="7370"/>
    <n v="6094"/>
    <n v="16986"/>
    <m/>
    <n v="3867"/>
    <n v="8692"/>
    <n v="7640"/>
    <n v="20199"/>
    <m/>
    <n v="7869"/>
    <n v="8105"/>
    <n v="8348"/>
    <m/>
    <m/>
    <s v="N"/>
  </r>
  <r>
    <x v="0"/>
    <x v="9"/>
    <x v="259"/>
    <x v="529"/>
    <x v="258"/>
    <x v="473"/>
    <n v="109"/>
    <n v="228"/>
    <n v="188"/>
    <n v="525"/>
    <m/>
    <n v="120"/>
    <n v="269"/>
    <n v="236"/>
    <n v="625"/>
    <m/>
    <n v="243"/>
    <n v="250"/>
    <n v="258"/>
    <m/>
    <m/>
    <s v="N"/>
  </r>
  <r>
    <x v="0"/>
    <x v="9"/>
    <x v="260"/>
    <x v="530"/>
    <x v="259"/>
    <x v="474"/>
    <n v="1201"/>
    <n v="2527"/>
    <n v="1776"/>
    <n v="5504"/>
    <m/>
    <n v="1319"/>
    <n v="2980"/>
    <n v="2227"/>
    <n v="6526"/>
    <m/>
    <n v="2294"/>
    <n v="2363"/>
    <n v="2434"/>
    <m/>
    <m/>
    <s v="Y"/>
  </r>
  <r>
    <x v="0"/>
    <x v="9"/>
    <x v="261"/>
    <x v="531"/>
    <x v="260"/>
    <x v="475"/>
    <n v="1085"/>
    <n v="0"/>
    <n v="0"/>
    <n v="1085"/>
    <m/>
    <n v="1191"/>
    <n v="0"/>
    <n v="0"/>
    <n v="1191"/>
    <m/>
    <n v="0"/>
    <n v="0"/>
    <n v="0"/>
    <m/>
    <m/>
    <s v="N"/>
  </r>
  <r>
    <x v="0"/>
    <x v="9"/>
    <x v="262"/>
    <x v="532"/>
    <x v="261"/>
    <x v="476"/>
    <n v="1118"/>
    <n v="622"/>
    <n v="632"/>
    <n v="2372"/>
    <m/>
    <n v="1228"/>
    <n v="734"/>
    <n v="792"/>
    <n v="2754"/>
    <m/>
    <n v="816"/>
    <n v="840"/>
    <n v="865"/>
    <m/>
    <m/>
    <s v="Y"/>
  </r>
  <r>
    <x v="0"/>
    <x v="9"/>
    <x v="263"/>
    <x v="533"/>
    <x v="262"/>
    <x v="477"/>
    <n v="0"/>
    <n v="61"/>
    <n v="141"/>
    <n v="202"/>
    <m/>
    <n v="0"/>
    <n v="72"/>
    <n v="177"/>
    <n v="249"/>
    <m/>
    <n v="182"/>
    <n v="187"/>
    <n v="193"/>
    <m/>
    <m/>
    <s v="N"/>
  </r>
  <r>
    <x v="0"/>
    <x v="9"/>
    <x v="264"/>
    <x v="534"/>
    <x v="263"/>
    <x v="478"/>
    <n v="93"/>
    <n v="3755"/>
    <n v="101"/>
    <n v="3949"/>
    <m/>
    <n v="102"/>
    <n v="4429"/>
    <n v="127"/>
    <n v="4658"/>
    <m/>
    <n v="131"/>
    <n v="135"/>
    <n v="139"/>
    <m/>
    <m/>
    <s v="Y"/>
  </r>
  <r>
    <x v="0"/>
    <x v="9"/>
    <x v="265"/>
    <x v="535"/>
    <x v="264"/>
    <x v="479"/>
    <n v="887"/>
    <n v="0"/>
    <n v="0"/>
    <n v="887"/>
    <m/>
    <n v="974"/>
    <n v="0"/>
    <n v="0"/>
    <n v="974"/>
    <m/>
    <n v="0"/>
    <n v="0"/>
    <n v="0"/>
    <m/>
    <m/>
    <s v="Y"/>
  </r>
  <r>
    <x v="0"/>
    <x v="9"/>
    <x v="266"/>
    <x v="536"/>
    <x v="265"/>
    <x v="480"/>
    <n v="3734"/>
    <n v="3585"/>
    <n v="3535"/>
    <n v="10854"/>
    <m/>
    <n v="4100"/>
    <n v="4228"/>
    <n v="4432"/>
    <n v="12760"/>
    <m/>
    <n v="4565"/>
    <n v="4702"/>
    <n v="4843"/>
    <m/>
    <m/>
    <s v="Y"/>
  </r>
  <r>
    <x v="0"/>
    <x v="9"/>
    <x v="267"/>
    <x v="537"/>
    <x v="266"/>
    <x v="481"/>
    <n v="808"/>
    <n v="0"/>
    <n v="0"/>
    <n v="808"/>
    <m/>
    <n v="887"/>
    <n v="0"/>
    <n v="0"/>
    <n v="887"/>
    <m/>
    <n v="0"/>
    <n v="0"/>
    <n v="0"/>
    <m/>
    <m/>
    <s v="Y"/>
  </r>
  <r>
    <x v="0"/>
    <x v="9"/>
    <x v="268"/>
    <x v="538"/>
    <x v="267"/>
    <x v="482"/>
    <n v="873"/>
    <n v="832"/>
    <n v="832"/>
    <n v="2537"/>
    <m/>
    <n v="959"/>
    <n v="981"/>
    <n v="1043"/>
    <n v="2983"/>
    <m/>
    <n v="1074"/>
    <n v="1106"/>
    <n v="1139"/>
    <m/>
    <m/>
    <s v="Y"/>
  </r>
  <r>
    <x v="0"/>
    <x v="9"/>
    <x v="269"/>
    <x v="539"/>
    <x v="268"/>
    <x v="483"/>
    <n v="1780"/>
    <n v="3560"/>
    <n v="3560"/>
    <n v="8900"/>
    <m/>
    <n v="1954"/>
    <n v="4199"/>
    <n v="4463"/>
    <n v="10616"/>
    <m/>
    <n v="4597"/>
    <n v="4735"/>
    <n v="4877"/>
    <m/>
    <m/>
    <s v="N"/>
  </r>
  <r>
    <x v="0"/>
    <x v="9"/>
    <x v="270"/>
    <x v="540"/>
    <x v="269"/>
    <x v="484"/>
    <n v="0"/>
    <n v="23281"/>
    <n v="7761"/>
    <n v="31042"/>
    <m/>
    <n v="0"/>
    <n v="27458"/>
    <n v="9730"/>
    <n v="37188"/>
    <m/>
    <n v="10022"/>
    <n v="10323"/>
    <n v="10633"/>
    <m/>
    <m/>
    <s v="Y"/>
  </r>
  <r>
    <x v="0"/>
    <x v="9"/>
    <x v="271"/>
    <x v="541"/>
    <x v="270"/>
    <x v="485"/>
    <n v="4179"/>
    <n v="6632"/>
    <n v="6542"/>
    <n v="17353"/>
    <m/>
    <n v="4589"/>
    <n v="7822"/>
    <n v="8202"/>
    <n v="20613"/>
    <m/>
    <n v="8448"/>
    <n v="8701"/>
    <n v="8962"/>
    <m/>
    <m/>
    <s v="Y"/>
  </r>
  <r>
    <x v="0"/>
    <x v="9"/>
    <x v="272"/>
    <x v="542"/>
    <x v="271"/>
    <x v="486"/>
    <n v="49"/>
    <n v="169"/>
    <n v="1"/>
    <n v="219"/>
    <m/>
    <n v="54"/>
    <n v="199"/>
    <n v="1"/>
    <n v="254"/>
    <m/>
    <n v="1"/>
    <n v="1"/>
    <n v="1"/>
    <m/>
    <m/>
    <s v="N"/>
  </r>
  <r>
    <x v="0"/>
    <x v="9"/>
    <x v="273"/>
    <x v="543"/>
    <x v="272"/>
    <x v="487"/>
    <n v="1822"/>
    <n v="0"/>
    <n v="0"/>
    <n v="1822"/>
    <m/>
    <n v="2001"/>
    <n v="0"/>
    <n v="0"/>
    <n v="2001"/>
    <m/>
    <n v="0"/>
    <n v="0"/>
    <n v="0"/>
    <m/>
    <m/>
    <s v="N"/>
  </r>
  <r>
    <x v="0"/>
    <x v="9"/>
    <x v="274"/>
    <x v="544"/>
    <x v="273"/>
    <x v="488"/>
    <n v="653"/>
    <n v="0"/>
    <n v="0"/>
    <n v="653"/>
    <m/>
    <n v="717"/>
    <n v="0"/>
    <n v="0"/>
    <n v="717"/>
    <m/>
    <n v="0"/>
    <n v="0"/>
    <n v="0"/>
    <m/>
    <m/>
    <s v="N"/>
  </r>
  <r>
    <x v="0"/>
    <x v="9"/>
    <x v="275"/>
    <x v="545"/>
    <x v="274"/>
    <x v="489"/>
    <n v="4333"/>
    <n v="311"/>
    <n v="0"/>
    <n v="4644"/>
    <m/>
    <n v="4758"/>
    <n v="367"/>
    <n v="0"/>
    <n v="5125"/>
    <m/>
    <n v="0"/>
    <n v="0"/>
    <n v="0"/>
    <m/>
    <m/>
    <s v="N"/>
  </r>
  <r>
    <x v="0"/>
    <x v="9"/>
    <x v="276"/>
    <x v="546"/>
    <x v="275"/>
    <x v="490"/>
    <n v="706"/>
    <n v="706"/>
    <n v="706"/>
    <n v="2118"/>
    <m/>
    <n v="775"/>
    <n v="833"/>
    <n v="885"/>
    <n v="2493"/>
    <m/>
    <n v="912"/>
    <n v="939"/>
    <n v="967"/>
    <m/>
    <m/>
    <s v="Y"/>
  </r>
  <r>
    <x v="0"/>
    <x v="9"/>
    <x v="277"/>
    <x v="547"/>
    <x v="276"/>
    <x v="491"/>
    <n v="5570"/>
    <n v="16018"/>
    <n v="0"/>
    <n v="21588"/>
    <m/>
    <n v="6116"/>
    <n v="18892"/>
    <n v="0"/>
    <n v="25008"/>
    <m/>
    <n v="0"/>
    <n v="0"/>
    <n v="0"/>
    <m/>
    <m/>
    <s v="Y"/>
  </r>
  <r>
    <x v="0"/>
    <x v="9"/>
    <x v="278"/>
    <x v="548"/>
    <x v="277"/>
    <x v="492"/>
    <n v="0"/>
    <n v="3226"/>
    <n v="0"/>
    <n v="3226"/>
    <m/>
    <n v="0"/>
    <n v="3805"/>
    <n v="0"/>
    <n v="3805"/>
    <m/>
    <n v="0"/>
    <n v="0"/>
    <n v="0"/>
    <m/>
    <m/>
    <s v="N"/>
  </r>
  <r>
    <x v="0"/>
    <x v="9"/>
    <x v="279"/>
    <x v="549"/>
    <x v="278"/>
    <x v="493"/>
    <n v="3007"/>
    <n v="3007"/>
    <n v="3007"/>
    <n v="9021"/>
    <m/>
    <n v="3302"/>
    <n v="3546"/>
    <n v="3770"/>
    <n v="10618"/>
    <m/>
    <n v="3883"/>
    <n v="3999"/>
    <n v="4119"/>
    <m/>
    <m/>
    <s v="N"/>
  </r>
  <r>
    <x v="0"/>
    <x v="9"/>
    <x v="280"/>
    <x v="550"/>
    <x v="279"/>
    <x v="494"/>
    <n v="5259"/>
    <n v="6160"/>
    <n v="6752"/>
    <n v="18171"/>
    <m/>
    <n v="5774"/>
    <n v="7265"/>
    <n v="8465"/>
    <n v="21504"/>
    <m/>
    <n v="8719"/>
    <n v="8981"/>
    <n v="9250"/>
    <m/>
    <m/>
    <s v="Y"/>
  </r>
  <r>
    <x v="0"/>
    <x v="9"/>
    <x v="281"/>
    <x v="551"/>
    <x v="280"/>
    <x v="495"/>
    <n v="1169"/>
    <n v="0"/>
    <n v="0"/>
    <n v="1169"/>
    <m/>
    <n v="1284"/>
    <n v="0"/>
    <n v="0"/>
    <n v="1284"/>
    <m/>
    <n v="0"/>
    <n v="0"/>
    <n v="0"/>
    <m/>
    <m/>
    <s v="Y"/>
  </r>
  <r>
    <x v="0"/>
    <x v="9"/>
    <x v="282"/>
    <x v="552"/>
    <x v="281"/>
    <x v="496"/>
    <n v="821"/>
    <n v="880"/>
    <n v="0"/>
    <n v="1701"/>
    <m/>
    <n v="901"/>
    <n v="1038"/>
    <n v="0"/>
    <n v="1939"/>
    <m/>
    <n v="0"/>
    <n v="0"/>
    <n v="0"/>
    <m/>
    <m/>
    <s v="Y"/>
  </r>
  <r>
    <x v="0"/>
    <x v="9"/>
    <x v="283"/>
    <x v="553"/>
    <x v="282"/>
    <x v="497"/>
    <n v="3536"/>
    <n v="3536"/>
    <n v="3536"/>
    <n v="10608"/>
    <m/>
    <n v="3883"/>
    <n v="4170"/>
    <n v="4433"/>
    <n v="12486"/>
    <m/>
    <n v="4566"/>
    <n v="4703"/>
    <n v="4844"/>
    <m/>
    <m/>
    <s v="N"/>
  </r>
  <r>
    <x v="0"/>
    <x v="9"/>
    <x v="284"/>
    <x v="554"/>
    <x v="283"/>
    <x v="498"/>
    <n v="1376"/>
    <n v="619"/>
    <n v="0"/>
    <n v="1995"/>
    <m/>
    <n v="1511"/>
    <n v="730"/>
    <n v="0"/>
    <n v="2241"/>
    <m/>
    <n v="0"/>
    <n v="0"/>
    <n v="0"/>
    <m/>
    <m/>
    <s v="N"/>
  </r>
  <r>
    <x v="0"/>
    <x v="9"/>
    <x v="285"/>
    <x v="555"/>
    <x v="284"/>
    <x v="499"/>
    <n v="1744"/>
    <n v="0"/>
    <n v="0"/>
    <n v="1744"/>
    <m/>
    <n v="1915"/>
    <n v="0"/>
    <n v="0"/>
    <n v="1915"/>
    <m/>
    <n v="0"/>
    <n v="0"/>
    <n v="0"/>
    <m/>
    <m/>
    <s v="N"/>
  </r>
  <r>
    <x v="0"/>
    <x v="9"/>
    <x v="286"/>
    <x v="556"/>
    <x v="285"/>
    <x v="500"/>
    <n v="10254"/>
    <n v="2262"/>
    <n v="0"/>
    <n v="12516"/>
    <m/>
    <n v="11259"/>
    <n v="2668"/>
    <n v="0"/>
    <n v="13927"/>
    <m/>
    <n v="0"/>
    <n v="0"/>
    <n v="0"/>
    <m/>
    <m/>
    <s v="N"/>
  </r>
  <r>
    <x v="0"/>
    <x v="9"/>
    <x v="287"/>
    <x v="557"/>
    <x v="286"/>
    <x v="501"/>
    <n v="405"/>
    <n v="3779"/>
    <n v="6188"/>
    <n v="10372"/>
    <m/>
    <n v="445"/>
    <n v="4457"/>
    <n v="7758"/>
    <n v="12660"/>
    <m/>
    <n v="7991"/>
    <n v="8231"/>
    <n v="8478"/>
    <m/>
    <m/>
    <s v="N"/>
  </r>
  <r>
    <x v="0"/>
    <x v="9"/>
    <x v="287"/>
    <x v="558"/>
    <x v="286"/>
    <x v="502"/>
    <n v="2711"/>
    <n v="25293"/>
    <n v="41408"/>
    <n v="69412"/>
    <m/>
    <n v="2977"/>
    <n v="29831"/>
    <n v="51913"/>
    <n v="84721"/>
    <m/>
    <n v="53470"/>
    <n v="55074"/>
    <n v="56726"/>
    <m/>
    <m/>
    <s v="N"/>
  </r>
  <r>
    <x v="0"/>
    <x v="9"/>
    <x v="288"/>
    <x v="559"/>
    <x v="287"/>
    <x v="503"/>
    <n v="2184"/>
    <n v="0"/>
    <n v="0"/>
    <n v="2184"/>
    <m/>
    <n v="2398"/>
    <n v="0"/>
    <n v="0"/>
    <n v="2398"/>
    <m/>
    <n v="0"/>
    <n v="0"/>
    <n v="0"/>
    <m/>
    <m/>
    <s v="N"/>
  </r>
  <r>
    <x v="0"/>
    <x v="9"/>
    <x v="289"/>
    <x v="560"/>
    <x v="288"/>
    <x v="504"/>
    <n v="0"/>
    <n v="0"/>
    <n v="927"/>
    <n v="927"/>
    <m/>
    <n v="0"/>
    <n v="0"/>
    <n v="1162"/>
    <n v="1162"/>
    <m/>
    <n v="1197"/>
    <n v="1233"/>
    <n v="1270"/>
    <m/>
    <m/>
    <s v="Y"/>
  </r>
  <r>
    <x v="0"/>
    <x v="9"/>
    <x v="290"/>
    <x v="561"/>
    <x v="289"/>
    <x v="505"/>
    <n v="72"/>
    <n v="1218"/>
    <n v="99"/>
    <n v="1389"/>
    <m/>
    <n v="79"/>
    <n v="1437"/>
    <n v="124"/>
    <n v="1640"/>
    <m/>
    <n v="128"/>
    <n v="132"/>
    <n v="136"/>
    <m/>
    <m/>
    <s v="Y"/>
  </r>
  <r>
    <x v="0"/>
    <x v="9"/>
    <x v="291"/>
    <x v="562"/>
    <x v="290"/>
    <x v="506"/>
    <n v="2066"/>
    <n v="556"/>
    <n v="0"/>
    <n v="2622"/>
    <m/>
    <n v="2268"/>
    <n v="656"/>
    <n v="0"/>
    <n v="2924"/>
    <m/>
    <n v="0"/>
    <n v="0"/>
    <n v="0"/>
    <m/>
    <m/>
    <s v="Y"/>
  </r>
  <r>
    <x v="0"/>
    <x v="9"/>
    <x v="292"/>
    <x v="563"/>
    <x v="291"/>
    <x v="507"/>
    <n v="0"/>
    <n v="657"/>
    <n v="870"/>
    <n v="1527"/>
    <m/>
    <n v="0"/>
    <n v="775"/>
    <n v="1091"/>
    <n v="1866"/>
    <m/>
    <n v="1124"/>
    <n v="1158"/>
    <n v="1193"/>
    <m/>
    <m/>
    <s v="Y"/>
  </r>
  <r>
    <x v="0"/>
    <x v="9"/>
    <x v="293"/>
    <x v="564"/>
    <x v="292"/>
    <x v="508"/>
    <n v="526"/>
    <n v="976"/>
    <n v="695"/>
    <n v="2197"/>
    <m/>
    <n v="578"/>
    <n v="1151"/>
    <n v="871"/>
    <n v="2600"/>
    <m/>
    <n v="897"/>
    <n v="924"/>
    <n v="952"/>
    <m/>
    <m/>
    <s v="Y"/>
  </r>
  <r>
    <x v="0"/>
    <x v="9"/>
    <x v="294"/>
    <x v="565"/>
    <x v="293"/>
    <x v="509"/>
    <n v="1258"/>
    <n v="1763"/>
    <n v="108"/>
    <n v="3129"/>
    <m/>
    <n v="1381"/>
    <n v="2079"/>
    <n v="135"/>
    <n v="3595"/>
    <m/>
    <n v="139"/>
    <n v="143"/>
    <n v="147"/>
    <m/>
    <m/>
    <s v="Y"/>
  </r>
  <r>
    <x v="0"/>
    <x v="9"/>
    <x v="295"/>
    <x v="566"/>
    <x v="294"/>
    <x v="510"/>
    <n v="571"/>
    <n v="0"/>
    <n v="0"/>
    <n v="571"/>
    <m/>
    <n v="627"/>
    <n v="0"/>
    <n v="0"/>
    <n v="627"/>
    <m/>
    <n v="0"/>
    <n v="0"/>
    <n v="0"/>
    <m/>
    <m/>
    <s v="N"/>
  </r>
  <r>
    <x v="0"/>
    <x v="9"/>
    <x v="296"/>
    <x v="567"/>
    <x v="295"/>
    <x v="511"/>
    <n v="4860"/>
    <n v="2950"/>
    <n v="0"/>
    <n v="7810"/>
    <m/>
    <n v="5336"/>
    <n v="3479"/>
    <n v="0"/>
    <n v="8815"/>
    <m/>
    <n v="0"/>
    <n v="0"/>
    <n v="0"/>
    <m/>
    <m/>
    <s v="N"/>
  </r>
  <r>
    <x v="0"/>
    <x v="9"/>
    <x v="297"/>
    <x v="568"/>
    <x v="296"/>
    <x v="512"/>
    <n v="23"/>
    <n v="1243"/>
    <n v="1243"/>
    <n v="2509"/>
    <m/>
    <n v="25"/>
    <n v="1466"/>
    <n v="1558"/>
    <n v="3049"/>
    <m/>
    <n v="1605"/>
    <n v="1653"/>
    <n v="1703"/>
    <m/>
    <m/>
    <s v="Y"/>
  </r>
  <r>
    <x v="0"/>
    <x v="9"/>
    <x v="298"/>
    <x v="569"/>
    <x v="297"/>
    <x v="513"/>
    <n v="40"/>
    <n v="211"/>
    <n v="0"/>
    <n v="251"/>
    <m/>
    <n v="44"/>
    <n v="249"/>
    <n v="0"/>
    <n v="293"/>
    <m/>
    <n v="0"/>
    <n v="0"/>
    <n v="0"/>
    <m/>
    <m/>
    <s v="N"/>
  </r>
  <r>
    <x v="0"/>
    <x v="9"/>
    <x v="299"/>
    <x v="570"/>
    <x v="298"/>
    <x v="514"/>
    <n v="660"/>
    <n v="432"/>
    <n v="825"/>
    <n v="1917"/>
    <m/>
    <n v="725"/>
    <n v="510"/>
    <n v="1034"/>
    <n v="2269"/>
    <m/>
    <n v="1065"/>
    <n v="1097"/>
    <n v="1130"/>
    <m/>
    <m/>
    <s v="N"/>
  </r>
  <r>
    <x v="0"/>
    <x v="9"/>
    <x v="300"/>
    <x v="571"/>
    <x v="299"/>
    <x v="515"/>
    <n v="40"/>
    <n v="171"/>
    <n v="0"/>
    <n v="211"/>
    <m/>
    <n v="44"/>
    <n v="202"/>
    <n v="0"/>
    <n v="246"/>
    <m/>
    <n v="0"/>
    <n v="0"/>
    <n v="0"/>
    <m/>
    <m/>
    <s v="N"/>
  </r>
  <r>
    <x v="0"/>
    <x v="9"/>
    <x v="301"/>
    <x v="572"/>
    <x v="300"/>
    <x v="516"/>
    <n v="81"/>
    <n v="0"/>
    <n v="0"/>
    <n v="81"/>
    <m/>
    <n v="89"/>
    <n v="0"/>
    <n v="0"/>
    <n v="89"/>
    <m/>
    <n v="0"/>
    <n v="0"/>
    <n v="0"/>
    <m/>
    <m/>
    <s v="N"/>
  </r>
  <r>
    <x v="0"/>
    <x v="9"/>
    <x v="302"/>
    <x v="573"/>
    <x v="301"/>
    <x v="517"/>
    <n v="597"/>
    <n v="0"/>
    <n v="0"/>
    <n v="597"/>
    <m/>
    <n v="656"/>
    <n v="0"/>
    <n v="0"/>
    <n v="656"/>
    <m/>
    <n v="0"/>
    <n v="0"/>
    <n v="0"/>
    <m/>
    <m/>
    <s v="N"/>
  </r>
  <r>
    <x v="0"/>
    <x v="9"/>
    <x v="303"/>
    <x v="574"/>
    <x v="302"/>
    <x v="518"/>
    <n v="336"/>
    <n v="0"/>
    <n v="0"/>
    <n v="336"/>
    <m/>
    <n v="369"/>
    <n v="0"/>
    <n v="0"/>
    <n v="369"/>
    <m/>
    <n v="0"/>
    <n v="0"/>
    <n v="0"/>
    <m/>
    <m/>
    <s v="N"/>
  </r>
  <r>
    <x v="0"/>
    <x v="9"/>
    <x v="304"/>
    <x v="575"/>
    <x v="303"/>
    <x v="519"/>
    <n v="689"/>
    <n v="1117"/>
    <n v="0"/>
    <n v="1806"/>
    <m/>
    <n v="757"/>
    <n v="1317"/>
    <n v="0"/>
    <n v="2074"/>
    <m/>
    <n v="0"/>
    <n v="0"/>
    <n v="0"/>
    <m/>
    <m/>
    <s v="N"/>
  </r>
  <r>
    <x v="0"/>
    <x v="9"/>
    <x v="305"/>
    <x v="576"/>
    <x v="304"/>
    <x v="520"/>
    <n v="946"/>
    <n v="955"/>
    <n v="963"/>
    <n v="2864"/>
    <m/>
    <n v="1039"/>
    <n v="1126"/>
    <n v="1207"/>
    <n v="3372"/>
    <m/>
    <n v="1243"/>
    <n v="1280"/>
    <n v="1318"/>
    <m/>
    <m/>
    <s v="N"/>
  </r>
  <r>
    <x v="0"/>
    <x v="9"/>
    <x v="305"/>
    <x v="577"/>
    <x v="304"/>
    <x v="521"/>
    <n v="732"/>
    <n v="738"/>
    <n v="744"/>
    <n v="2214"/>
    <m/>
    <n v="804"/>
    <n v="870"/>
    <n v="933"/>
    <n v="2607"/>
    <m/>
    <n v="961"/>
    <n v="990"/>
    <n v="1020"/>
    <m/>
    <m/>
    <s v="N"/>
  </r>
  <r>
    <x v="0"/>
    <x v="9"/>
    <x v="306"/>
    <x v="578"/>
    <x v="305"/>
    <x v="522"/>
    <n v="1502"/>
    <n v="1515"/>
    <n v="1528"/>
    <n v="4545"/>
    <m/>
    <n v="1649"/>
    <n v="1787"/>
    <n v="1916"/>
    <n v="5352"/>
    <m/>
    <n v="1973"/>
    <n v="2032"/>
    <n v="2093"/>
    <m/>
    <m/>
    <s v="N"/>
  </r>
  <r>
    <x v="0"/>
    <x v="9"/>
    <x v="306"/>
    <x v="579"/>
    <x v="305"/>
    <x v="523"/>
    <n v="501"/>
    <n v="505"/>
    <n v="509"/>
    <n v="1515"/>
    <m/>
    <n v="550"/>
    <n v="596"/>
    <n v="638"/>
    <n v="1784"/>
    <m/>
    <n v="657"/>
    <n v="677"/>
    <n v="697"/>
    <m/>
    <m/>
    <s v="N"/>
  </r>
  <r>
    <x v="0"/>
    <x v="9"/>
    <x v="307"/>
    <x v="580"/>
    <x v="306"/>
    <x v="524"/>
    <n v="617"/>
    <n v="116"/>
    <n v="0"/>
    <n v="733"/>
    <m/>
    <n v="677"/>
    <n v="137"/>
    <n v="0"/>
    <n v="814"/>
    <m/>
    <n v="0"/>
    <n v="0"/>
    <n v="0"/>
    <m/>
    <m/>
    <s v="N"/>
  </r>
  <r>
    <x v="0"/>
    <x v="9"/>
    <x v="308"/>
    <x v="581"/>
    <x v="307"/>
    <x v="525"/>
    <n v="744"/>
    <n v="9278"/>
    <n v="8760"/>
    <n v="18782"/>
    <m/>
    <n v="817"/>
    <n v="10608"/>
    <n v="10348"/>
    <n v="21773"/>
    <m/>
    <n v="10658"/>
    <n v="10978"/>
    <n v="11307"/>
    <m/>
    <m/>
    <s v="N"/>
  </r>
  <r>
    <x v="0"/>
    <x v="9"/>
    <x v="309"/>
    <x v="582"/>
    <x v="308"/>
    <x v="526"/>
    <n v="986"/>
    <n v="0"/>
    <n v="0"/>
    <n v="986"/>
    <m/>
    <n v="1083"/>
    <n v="0"/>
    <n v="0"/>
    <n v="1083"/>
    <m/>
    <n v="0"/>
    <n v="0"/>
    <n v="0"/>
    <m/>
    <m/>
    <s v="N"/>
  </r>
  <r>
    <x v="0"/>
    <x v="9"/>
    <x v="310"/>
    <x v="583"/>
    <x v="309"/>
    <x v="527"/>
    <n v="0"/>
    <n v="6396"/>
    <n v="7699"/>
    <n v="14095"/>
    <m/>
    <n v="0"/>
    <n v="7543"/>
    <n v="9652"/>
    <n v="17195"/>
    <m/>
    <n v="9942"/>
    <n v="10240"/>
    <n v="10547"/>
    <m/>
    <m/>
    <s v="N"/>
  </r>
  <r>
    <x v="0"/>
    <x v="9"/>
    <x v="311"/>
    <x v="584"/>
    <x v="310"/>
    <x v="528"/>
    <n v="0"/>
    <n v="1079"/>
    <n v="5993"/>
    <n v="7072"/>
    <m/>
    <n v="0"/>
    <n v="1273"/>
    <n v="7513"/>
    <n v="8786"/>
    <m/>
    <n v="7738"/>
    <n v="7970"/>
    <n v="8209"/>
    <m/>
    <m/>
    <s v="Y"/>
  </r>
  <r>
    <x v="0"/>
    <x v="9"/>
    <x v="312"/>
    <x v="585"/>
    <x v="311"/>
    <x v="529"/>
    <n v="12709"/>
    <n v="12709"/>
    <n v="12709"/>
    <n v="38127"/>
    <m/>
    <n v="13954"/>
    <n v="14989"/>
    <n v="15933"/>
    <n v="44876"/>
    <m/>
    <n v="16411"/>
    <n v="16903"/>
    <n v="17410"/>
    <m/>
    <m/>
    <s v="Y"/>
  </r>
  <r>
    <x v="0"/>
    <x v="9"/>
    <x v="313"/>
    <x v="586"/>
    <x v="312"/>
    <x v="530"/>
    <n v="2867"/>
    <n v="3422"/>
    <n v="3422"/>
    <n v="9711"/>
    <m/>
    <n v="3148"/>
    <n v="4036"/>
    <n v="4290"/>
    <n v="11474"/>
    <m/>
    <n v="4419"/>
    <n v="4552"/>
    <n v="4689"/>
    <m/>
    <m/>
    <s v="Y"/>
  </r>
  <r>
    <x v="0"/>
    <x v="9"/>
    <x v="313"/>
    <x v="587"/>
    <x v="312"/>
    <x v="531"/>
    <n v="587"/>
    <n v="702"/>
    <n v="702"/>
    <n v="1991"/>
    <m/>
    <n v="645"/>
    <n v="828"/>
    <n v="880"/>
    <n v="2353"/>
    <m/>
    <n v="906"/>
    <n v="933"/>
    <n v="961"/>
    <m/>
    <m/>
    <s v="Y"/>
  </r>
  <r>
    <x v="0"/>
    <x v="9"/>
    <x v="314"/>
    <x v="588"/>
    <x v="313"/>
    <x v="532"/>
    <n v="602"/>
    <n v="602"/>
    <n v="602"/>
    <n v="1806"/>
    <m/>
    <n v="661"/>
    <n v="710"/>
    <n v="755"/>
    <n v="2126"/>
    <m/>
    <n v="778"/>
    <n v="801"/>
    <n v="825"/>
    <m/>
    <m/>
    <s v="Y"/>
  </r>
  <r>
    <x v="0"/>
    <x v="9"/>
    <x v="314"/>
    <x v="589"/>
    <x v="313"/>
    <x v="533"/>
    <n v="198"/>
    <n v="198"/>
    <n v="198"/>
    <n v="594"/>
    <m/>
    <n v="217"/>
    <n v="234"/>
    <n v="248"/>
    <n v="699"/>
    <m/>
    <n v="255"/>
    <n v="263"/>
    <n v="271"/>
    <m/>
    <m/>
    <s v="Y"/>
  </r>
  <r>
    <x v="0"/>
    <x v="9"/>
    <x v="314"/>
    <x v="590"/>
    <x v="313"/>
    <x v="534"/>
    <n v="1500"/>
    <n v="1500"/>
    <n v="1500"/>
    <n v="4500"/>
    <m/>
    <n v="1647"/>
    <n v="1769"/>
    <n v="1881"/>
    <n v="5297"/>
    <m/>
    <n v="1937"/>
    <n v="1995"/>
    <n v="2055"/>
    <m/>
    <m/>
    <s v="Y"/>
  </r>
  <r>
    <x v="0"/>
    <x v="9"/>
    <x v="315"/>
    <x v="591"/>
    <x v="314"/>
    <x v="535"/>
    <n v="1962"/>
    <n v="1962"/>
    <n v="1962"/>
    <n v="5886"/>
    <m/>
    <n v="2154"/>
    <n v="2314"/>
    <n v="2460"/>
    <n v="6928"/>
    <m/>
    <n v="2534"/>
    <n v="2610"/>
    <n v="2688"/>
    <m/>
    <m/>
    <s v="N"/>
  </r>
  <r>
    <x v="0"/>
    <x v="9"/>
    <x v="315"/>
    <x v="592"/>
    <x v="314"/>
    <x v="536"/>
    <n v="1227"/>
    <n v="1227"/>
    <n v="1227"/>
    <n v="3681"/>
    <m/>
    <n v="1347"/>
    <n v="1447"/>
    <n v="1538"/>
    <n v="4332"/>
    <m/>
    <n v="1584"/>
    <n v="1632"/>
    <n v="1681"/>
    <m/>
    <m/>
    <s v="N"/>
  </r>
  <r>
    <x v="0"/>
    <x v="9"/>
    <x v="316"/>
    <x v="593"/>
    <x v="315"/>
    <x v="537"/>
    <n v="2107"/>
    <n v="2107"/>
    <n v="2107"/>
    <n v="6321"/>
    <m/>
    <n v="2313"/>
    <n v="2485"/>
    <n v="2642"/>
    <n v="7440"/>
    <m/>
    <n v="2721"/>
    <n v="2803"/>
    <n v="2887"/>
    <m/>
    <m/>
    <s v="Y"/>
  </r>
  <r>
    <x v="0"/>
    <x v="9"/>
    <x v="317"/>
    <x v="594"/>
    <x v="316"/>
    <x v="538"/>
    <n v="85384"/>
    <n v="87704"/>
    <n v="81780"/>
    <n v="254868"/>
    <m/>
    <n v="93752"/>
    <n v="103438"/>
    <n v="102528"/>
    <n v="299718"/>
    <m/>
    <n v="105604"/>
    <n v="108772"/>
    <n v="112035"/>
    <m/>
    <m/>
    <s v="N"/>
  </r>
  <r>
    <x v="0"/>
    <x v="9"/>
    <x v="317"/>
    <x v="595"/>
    <x v="316"/>
    <x v="539"/>
    <n v="862"/>
    <n v="886"/>
    <n v="132"/>
    <n v="1880"/>
    <m/>
    <n v="946"/>
    <n v="1045"/>
    <n v="165"/>
    <n v="2156"/>
    <m/>
    <n v="170"/>
    <n v="175"/>
    <n v="180"/>
    <m/>
    <m/>
    <s v="Y"/>
  </r>
  <r>
    <x v="0"/>
    <x v="9"/>
    <x v="318"/>
    <x v="596"/>
    <x v="317"/>
    <x v="540"/>
    <n v="24212"/>
    <n v="24870"/>
    <n v="2624"/>
    <n v="51706"/>
    <m/>
    <n v="26585"/>
    <n v="29332"/>
    <n v="3290"/>
    <n v="59207"/>
    <m/>
    <n v="3389"/>
    <n v="3491"/>
    <n v="3596"/>
    <m/>
    <m/>
    <s v="N"/>
  </r>
  <r>
    <x v="0"/>
    <x v="9"/>
    <x v="319"/>
    <x v="597"/>
    <x v="318"/>
    <x v="541"/>
    <n v="5751"/>
    <n v="5907"/>
    <n v="21059"/>
    <n v="32717"/>
    <m/>
    <n v="6315"/>
    <n v="6967"/>
    <n v="26402"/>
    <n v="39684"/>
    <m/>
    <n v="27194"/>
    <n v="28010"/>
    <n v="28850"/>
    <m/>
    <m/>
    <s v="N"/>
  </r>
  <r>
    <x v="0"/>
    <x v="9"/>
    <x v="320"/>
    <x v="598"/>
    <x v="319"/>
    <x v="542"/>
    <n v="8311"/>
    <n v="8537"/>
    <n v="43794"/>
    <n v="60642"/>
    <m/>
    <n v="9125"/>
    <n v="10069"/>
    <n v="54905"/>
    <n v="74099"/>
    <m/>
    <n v="56552"/>
    <n v="58249"/>
    <n v="59996"/>
    <m/>
    <m/>
    <s v="N"/>
  </r>
  <r>
    <x v="0"/>
    <x v="10"/>
    <x v="321"/>
    <x v="599"/>
    <x v="320"/>
    <x v="543"/>
    <n v="0"/>
    <n v="0"/>
    <n v="0"/>
    <n v="0"/>
    <m/>
    <n v="0"/>
    <n v="0"/>
    <n v="0"/>
    <n v="0"/>
    <m/>
    <n v="0"/>
    <n v="0"/>
    <n v="0"/>
    <m/>
    <m/>
    <s v="N"/>
  </r>
  <r>
    <x v="0"/>
    <x v="11"/>
    <x v="322"/>
    <x v="600"/>
    <x v="321"/>
    <x v="544"/>
    <n v="2200"/>
    <n v="2200"/>
    <n v="2200"/>
    <n v="6600"/>
    <m/>
    <n v="2416"/>
    <n v="2595"/>
    <n v="2758"/>
    <n v="7769"/>
    <m/>
    <n v="2841"/>
    <n v="2926"/>
    <n v="3014"/>
    <m/>
    <m/>
    <s v="Y"/>
  </r>
  <r>
    <x v="0"/>
    <x v="11"/>
    <x v="322"/>
    <x v="601"/>
    <x v="321"/>
    <x v="545"/>
    <n v="0"/>
    <n v="58"/>
    <n v="57"/>
    <n v="115"/>
    <m/>
    <n v="0"/>
    <n v="68"/>
    <n v="71"/>
    <n v="139"/>
    <m/>
    <n v="73"/>
    <n v="75"/>
    <n v="77"/>
    <m/>
    <m/>
    <s v="Y"/>
  </r>
  <r>
    <x v="0"/>
    <x v="11"/>
    <x v="322"/>
    <x v="602"/>
    <x v="321"/>
    <x v="546"/>
    <n v="0"/>
    <n v="115"/>
    <n v="115"/>
    <n v="230"/>
    <m/>
    <n v="0"/>
    <n v="136"/>
    <n v="144"/>
    <n v="280"/>
    <m/>
    <n v="148"/>
    <n v="152"/>
    <n v="157"/>
    <m/>
    <m/>
    <s v="Y"/>
  </r>
  <r>
    <x v="0"/>
    <x v="12"/>
    <x v="323"/>
    <x v="603"/>
    <x v="322"/>
    <x v="547"/>
    <n v="0"/>
    <n v="0"/>
    <n v="6016"/>
    <n v="6016"/>
    <m/>
    <n v="0"/>
    <n v="0"/>
    <n v="7542"/>
    <n v="7542"/>
    <m/>
    <n v="7768"/>
    <n v="8001"/>
    <n v="8241"/>
    <m/>
    <m/>
    <s v="Y"/>
  </r>
  <r>
    <x v="0"/>
    <x v="12"/>
    <x v="323"/>
    <x v="604"/>
    <x v="322"/>
    <x v="547"/>
    <n v="0"/>
    <n v="0"/>
    <n v="1183"/>
    <n v="1183"/>
    <m/>
    <n v="0"/>
    <n v="0"/>
    <n v="1483"/>
    <n v="1483"/>
    <m/>
    <n v="1527"/>
    <n v="1573"/>
    <n v="1620"/>
    <m/>
    <m/>
    <s v="Y"/>
  </r>
  <r>
    <x v="0"/>
    <x v="12"/>
    <x v="323"/>
    <x v="605"/>
    <x v="322"/>
    <x v="547"/>
    <n v="0"/>
    <n v="0"/>
    <n v="1972"/>
    <n v="1972"/>
    <m/>
    <n v="0"/>
    <n v="0"/>
    <n v="2472"/>
    <n v="2472"/>
    <m/>
    <n v="2546"/>
    <n v="2622"/>
    <n v="2701"/>
    <m/>
    <m/>
    <s v="Y"/>
  </r>
  <r>
    <x v="0"/>
    <x v="12"/>
    <x v="323"/>
    <x v="606"/>
    <x v="322"/>
    <x v="547"/>
    <n v="0"/>
    <n v="0"/>
    <n v="691"/>
    <n v="691"/>
    <m/>
    <n v="0"/>
    <n v="0"/>
    <n v="866"/>
    <n v="866"/>
    <m/>
    <n v="892"/>
    <n v="919"/>
    <n v="947"/>
    <m/>
    <m/>
    <s v="Y"/>
  </r>
  <r>
    <x v="0"/>
    <x v="12"/>
    <x v="324"/>
    <x v="607"/>
    <x v="323"/>
    <x v="548"/>
    <n v="0"/>
    <n v="0"/>
    <n v="1206"/>
    <n v="1206"/>
    <m/>
    <n v="0"/>
    <n v="0"/>
    <n v="1512"/>
    <n v="1512"/>
    <m/>
    <n v="1557"/>
    <n v="1604"/>
    <n v="1652"/>
    <m/>
    <m/>
    <s v="Y"/>
  </r>
  <r>
    <x v="0"/>
    <x v="12"/>
    <x v="325"/>
    <x v="608"/>
    <x v="324"/>
    <x v="549"/>
    <n v="0"/>
    <n v="0"/>
    <n v="1064"/>
    <n v="1064"/>
    <m/>
    <n v="0"/>
    <n v="0"/>
    <n v="1334"/>
    <n v="1334"/>
    <m/>
    <n v="1374"/>
    <n v="1415"/>
    <n v="1457"/>
    <m/>
    <m/>
    <s v="Y"/>
  </r>
  <r>
    <x v="0"/>
    <x v="12"/>
    <x v="326"/>
    <x v="609"/>
    <x v="325"/>
    <x v="550"/>
    <n v="0"/>
    <n v="0"/>
    <n v="0"/>
    <n v="0"/>
    <m/>
    <n v="0"/>
    <n v="0"/>
    <n v="0"/>
    <n v="0"/>
    <m/>
    <n v="0"/>
    <n v="0"/>
    <n v="0"/>
    <m/>
    <m/>
    <s v="Y"/>
  </r>
  <r>
    <x v="0"/>
    <x v="12"/>
    <x v="326"/>
    <x v="610"/>
    <x v="325"/>
    <x v="551"/>
    <n v="0"/>
    <n v="0"/>
    <n v="8932"/>
    <n v="8932"/>
    <m/>
    <n v="0"/>
    <n v="0"/>
    <n v="11198"/>
    <n v="11198"/>
    <m/>
    <n v="11534"/>
    <n v="11880"/>
    <n v="12236"/>
    <m/>
    <m/>
    <s v="Y"/>
  </r>
  <r>
    <x v="0"/>
    <x v="12"/>
    <x v="326"/>
    <x v="611"/>
    <x v="325"/>
    <x v="552"/>
    <n v="0"/>
    <n v="0"/>
    <n v="4645"/>
    <n v="4645"/>
    <m/>
    <n v="0"/>
    <n v="0"/>
    <n v="5823"/>
    <n v="5823"/>
    <m/>
    <n v="5998"/>
    <n v="6178"/>
    <n v="6363"/>
    <m/>
    <m/>
    <s v="Y"/>
  </r>
  <r>
    <x v="0"/>
    <x v="12"/>
    <x v="326"/>
    <x v="612"/>
    <x v="325"/>
    <x v="553"/>
    <n v="0"/>
    <n v="0"/>
    <n v="887"/>
    <n v="887"/>
    <m/>
    <n v="0"/>
    <n v="0"/>
    <n v="1112"/>
    <n v="1112"/>
    <m/>
    <n v="1145"/>
    <n v="1179"/>
    <n v="1214"/>
    <m/>
    <m/>
    <s v="Y"/>
  </r>
  <r>
    <x v="0"/>
    <x v="12"/>
    <x v="327"/>
    <x v="613"/>
    <x v="326"/>
    <x v="554"/>
    <n v="0"/>
    <n v="0"/>
    <n v="4709"/>
    <n v="4709"/>
    <m/>
    <n v="0"/>
    <n v="0"/>
    <n v="5904"/>
    <n v="5904"/>
    <m/>
    <n v="6081"/>
    <n v="6263"/>
    <n v="6451"/>
    <m/>
    <m/>
    <s v="Y"/>
  </r>
  <r>
    <x v="0"/>
    <x v="12"/>
    <x v="327"/>
    <x v="614"/>
    <x v="326"/>
    <x v="555"/>
    <n v="0"/>
    <n v="0"/>
    <n v="831"/>
    <n v="831"/>
    <m/>
    <n v="0"/>
    <n v="0"/>
    <n v="1042"/>
    <n v="1042"/>
    <m/>
    <n v="1073"/>
    <n v="1105"/>
    <n v="1138"/>
    <m/>
    <m/>
    <s v="Y"/>
  </r>
  <r>
    <x v="0"/>
    <x v="12"/>
    <x v="328"/>
    <x v="615"/>
    <x v="327"/>
    <x v="556"/>
    <n v="0"/>
    <n v="0"/>
    <n v="7700"/>
    <n v="7700"/>
    <m/>
    <n v="0"/>
    <n v="0"/>
    <n v="9653"/>
    <n v="9653"/>
    <m/>
    <n v="9943"/>
    <n v="10241"/>
    <n v="10548"/>
    <m/>
    <m/>
    <s v="Y"/>
  </r>
  <r>
    <x v="0"/>
    <x v="12"/>
    <x v="329"/>
    <x v="616"/>
    <x v="328"/>
    <x v="557"/>
    <n v="0"/>
    <n v="0"/>
    <n v="0"/>
    <n v="0"/>
    <m/>
    <n v="0"/>
    <n v="0"/>
    <n v="0"/>
    <n v="0"/>
    <m/>
    <n v="0"/>
    <n v="0"/>
    <n v="0"/>
    <m/>
    <m/>
    <s v="Y"/>
  </r>
  <r>
    <x v="0"/>
    <x v="12"/>
    <x v="330"/>
    <x v="617"/>
    <x v="329"/>
    <x v="558"/>
    <n v="0"/>
    <n v="0"/>
    <n v="1253"/>
    <n v="1253"/>
    <m/>
    <n v="0"/>
    <n v="0"/>
    <n v="1571"/>
    <n v="1571"/>
    <m/>
    <n v="1618"/>
    <n v="1667"/>
    <n v="1717"/>
    <m/>
    <m/>
    <s v="Y"/>
  </r>
  <r>
    <x v="0"/>
    <x v="12"/>
    <x v="330"/>
    <x v="618"/>
    <x v="329"/>
    <x v="559"/>
    <n v="0"/>
    <n v="0"/>
    <n v="314"/>
    <n v="314"/>
    <m/>
    <n v="0"/>
    <n v="0"/>
    <n v="394"/>
    <n v="394"/>
    <m/>
    <n v="406"/>
    <n v="418"/>
    <n v="431"/>
    <m/>
    <m/>
    <s v="Y"/>
  </r>
  <r>
    <x v="0"/>
    <x v="12"/>
    <x v="331"/>
    <x v="619"/>
    <x v="330"/>
    <x v="560"/>
    <n v="0"/>
    <n v="0"/>
    <n v="79696"/>
    <n v="79696"/>
    <m/>
    <n v="0"/>
    <n v="0"/>
    <n v="99915"/>
    <n v="99915"/>
    <m/>
    <n v="118600"/>
    <n v="119728"/>
    <n v="121233"/>
    <m/>
    <s v="PTY exception"/>
    <s v="Y"/>
  </r>
  <r>
    <x v="0"/>
    <x v="12"/>
    <x v="331"/>
    <x v="620"/>
    <x v="330"/>
    <x v="561"/>
    <n v="0"/>
    <n v="0"/>
    <n v="2904"/>
    <n v="2904"/>
    <m/>
    <n v="0"/>
    <n v="0"/>
    <n v="3641"/>
    <n v="3641"/>
    <m/>
    <n v="0"/>
    <n v="0"/>
    <n v="0"/>
    <m/>
    <s v="PTY exception"/>
    <s v="Y"/>
  </r>
  <r>
    <x v="0"/>
    <x v="12"/>
    <x v="332"/>
    <x v="621"/>
    <x v="331"/>
    <x v="562"/>
    <n v="0"/>
    <n v="0"/>
    <n v="380"/>
    <n v="380"/>
    <m/>
    <n v="0"/>
    <n v="0"/>
    <n v="476"/>
    <n v="476"/>
    <m/>
    <n v="490"/>
    <n v="505"/>
    <n v="520"/>
    <m/>
    <m/>
    <s v="Y"/>
  </r>
  <r>
    <x v="0"/>
    <x v="12"/>
    <x v="332"/>
    <x v="622"/>
    <x v="331"/>
    <x v="563"/>
    <n v="0"/>
    <n v="0"/>
    <n v="0"/>
    <n v="0"/>
    <m/>
    <n v="0"/>
    <n v="0"/>
    <n v="0"/>
    <n v="0"/>
    <m/>
    <n v="0"/>
    <n v="0"/>
    <n v="0"/>
    <m/>
    <m/>
    <s v="Y"/>
  </r>
  <r>
    <x v="0"/>
    <x v="12"/>
    <x v="333"/>
    <x v="623"/>
    <x v="332"/>
    <x v="564"/>
    <n v="0"/>
    <n v="0"/>
    <n v="2662"/>
    <n v="2662"/>
    <m/>
    <n v="0"/>
    <n v="0"/>
    <n v="3145"/>
    <n v="3145"/>
    <m/>
    <n v="3239"/>
    <n v="3336"/>
    <n v="3436"/>
    <m/>
    <m/>
    <s v="Y"/>
  </r>
  <r>
    <x v="0"/>
    <x v="12"/>
    <x v="334"/>
    <x v="624"/>
    <x v="333"/>
    <x v="565"/>
    <n v="0"/>
    <n v="0"/>
    <n v="0"/>
    <n v="0"/>
    <m/>
    <n v="0"/>
    <n v="0"/>
    <n v="0"/>
    <n v="0"/>
    <m/>
    <n v="0"/>
    <n v="0"/>
    <n v="0"/>
    <m/>
    <m/>
    <s v="Y"/>
  </r>
  <r>
    <x v="0"/>
    <x v="12"/>
    <x v="334"/>
    <x v="625"/>
    <x v="333"/>
    <x v="566"/>
    <n v="0"/>
    <n v="0"/>
    <n v="0"/>
    <n v="0"/>
    <m/>
    <n v="0"/>
    <n v="0"/>
    <n v="0"/>
    <n v="0"/>
    <m/>
    <n v="0"/>
    <n v="0"/>
    <n v="0"/>
    <m/>
    <m/>
    <s v="Y"/>
  </r>
  <r>
    <x v="0"/>
    <x v="12"/>
    <x v="334"/>
    <x v="626"/>
    <x v="333"/>
    <x v="567"/>
    <n v="0"/>
    <n v="0"/>
    <n v="0"/>
    <n v="0"/>
    <m/>
    <n v="0"/>
    <n v="0"/>
    <n v="0"/>
    <n v="0"/>
    <m/>
    <n v="0"/>
    <n v="0"/>
    <n v="0"/>
    <m/>
    <m/>
    <s v="Y"/>
  </r>
  <r>
    <x v="0"/>
    <x v="12"/>
    <x v="334"/>
    <x v="627"/>
    <x v="333"/>
    <x v="568"/>
    <n v="0"/>
    <n v="0"/>
    <n v="0"/>
    <n v="0"/>
    <m/>
    <n v="0"/>
    <n v="0"/>
    <n v="0"/>
    <n v="0"/>
    <m/>
    <n v="0"/>
    <n v="0"/>
    <n v="0"/>
    <m/>
    <m/>
    <s v="Y"/>
  </r>
  <r>
    <x v="0"/>
    <x v="12"/>
    <x v="334"/>
    <x v="628"/>
    <x v="333"/>
    <x v="569"/>
    <n v="0"/>
    <n v="0"/>
    <n v="2400"/>
    <n v="2400"/>
    <m/>
    <n v="0"/>
    <n v="0"/>
    <n v="3009"/>
    <n v="3009"/>
    <m/>
    <n v="3099"/>
    <n v="3192"/>
    <n v="3288"/>
    <m/>
    <m/>
    <s v="Y"/>
  </r>
  <r>
    <x v="0"/>
    <x v="12"/>
    <x v="335"/>
    <x v="629"/>
    <x v="334"/>
    <x v="570"/>
    <n v="0"/>
    <n v="0"/>
    <n v="0"/>
    <n v="0"/>
    <m/>
    <n v="0"/>
    <n v="0"/>
    <n v="0"/>
    <n v="0"/>
    <m/>
    <n v="0"/>
    <n v="0"/>
    <n v="0"/>
    <m/>
    <m/>
    <s v="Y"/>
  </r>
  <r>
    <x v="0"/>
    <x v="12"/>
    <x v="336"/>
    <x v="630"/>
    <x v="335"/>
    <x v="571"/>
    <n v="0"/>
    <n v="0"/>
    <n v="70179"/>
    <n v="70179"/>
    <m/>
    <n v="0"/>
    <n v="0"/>
    <n v="82902"/>
    <n v="82902"/>
    <m/>
    <n v="85389"/>
    <n v="87951"/>
    <n v="90590"/>
    <m/>
    <m/>
    <s v="Y"/>
  </r>
  <r>
    <x v="0"/>
    <x v="12"/>
    <x v="336"/>
    <x v="631"/>
    <x v="335"/>
    <x v="572"/>
    <n v="0"/>
    <n v="0"/>
    <n v="0"/>
    <n v="0"/>
    <m/>
    <n v="0"/>
    <n v="0"/>
    <n v="0"/>
    <n v="0"/>
    <m/>
    <n v="0"/>
    <n v="0"/>
    <n v="0"/>
    <m/>
    <m/>
    <s v="Y"/>
  </r>
  <r>
    <x v="0"/>
    <x v="12"/>
    <x v="337"/>
    <x v="632"/>
    <x v="336"/>
    <x v="573"/>
    <n v="0"/>
    <n v="0"/>
    <n v="580"/>
    <n v="580"/>
    <m/>
    <n v="0"/>
    <n v="0"/>
    <n v="727"/>
    <n v="727"/>
    <m/>
    <n v="749"/>
    <n v="771"/>
    <n v="794"/>
    <m/>
    <m/>
    <s v="Y"/>
  </r>
  <r>
    <x v="0"/>
    <x v="12"/>
    <x v="338"/>
    <x v="633"/>
    <x v="337"/>
    <x v="574"/>
    <n v="0"/>
    <n v="0"/>
    <n v="0"/>
    <n v="0"/>
    <m/>
    <n v="0"/>
    <n v="0"/>
    <n v="0"/>
    <n v="0"/>
    <m/>
    <n v="0"/>
    <n v="0"/>
    <n v="0"/>
    <m/>
    <m/>
    <s v="Y"/>
  </r>
  <r>
    <x v="0"/>
    <x v="12"/>
    <x v="339"/>
    <x v="634"/>
    <x v="338"/>
    <x v="575"/>
    <n v="0"/>
    <n v="0"/>
    <n v="5781"/>
    <n v="5781"/>
    <m/>
    <n v="0"/>
    <n v="0"/>
    <n v="7248"/>
    <n v="7248"/>
    <m/>
    <n v="7465"/>
    <n v="7689"/>
    <n v="7920"/>
    <m/>
    <m/>
    <s v="Y"/>
  </r>
  <r>
    <x v="0"/>
    <x v="12"/>
    <x v="339"/>
    <x v="635"/>
    <x v="338"/>
    <x v="576"/>
    <n v="0"/>
    <n v="0"/>
    <n v="1200"/>
    <n v="1200"/>
    <m/>
    <n v="0"/>
    <n v="0"/>
    <n v="1418"/>
    <n v="1418"/>
    <m/>
    <n v="1461"/>
    <n v="1505"/>
    <n v="1550"/>
    <m/>
    <m/>
    <s v="Y"/>
  </r>
  <r>
    <x v="0"/>
    <x v="12"/>
    <x v="340"/>
    <x v="636"/>
    <x v="339"/>
    <x v="577"/>
    <n v="0"/>
    <n v="0"/>
    <n v="1427"/>
    <n v="1427"/>
    <m/>
    <n v="0"/>
    <n v="0"/>
    <n v="1789"/>
    <n v="1789"/>
    <m/>
    <n v="1843"/>
    <n v="1898"/>
    <n v="1955"/>
    <m/>
    <m/>
    <s v="Y"/>
  </r>
  <r>
    <x v="0"/>
    <x v="12"/>
    <x v="341"/>
    <x v="637"/>
    <x v="340"/>
    <x v="578"/>
    <n v="0"/>
    <n v="0"/>
    <n v="0"/>
    <n v="0"/>
    <m/>
    <n v="0"/>
    <n v="0"/>
    <n v="0"/>
    <n v="0"/>
    <m/>
    <n v="0"/>
    <n v="0"/>
    <n v="0"/>
    <m/>
    <m/>
    <s v="Y"/>
  </r>
  <r>
    <x v="0"/>
    <x v="12"/>
    <x v="341"/>
    <x v="638"/>
    <x v="340"/>
    <x v="579"/>
    <n v="0"/>
    <n v="0"/>
    <n v="8000"/>
    <n v="8000"/>
    <m/>
    <n v="0"/>
    <n v="0"/>
    <n v="9450"/>
    <n v="9450"/>
    <m/>
    <n v="9734"/>
    <n v="10026"/>
    <n v="10327"/>
    <m/>
    <m/>
    <s v="Y"/>
  </r>
  <r>
    <x v="0"/>
    <x v="12"/>
    <x v="341"/>
    <x v="639"/>
    <x v="340"/>
    <x v="580"/>
    <n v="0"/>
    <n v="0"/>
    <n v="100"/>
    <n v="100"/>
    <m/>
    <n v="0"/>
    <n v="0"/>
    <n v="118"/>
    <n v="118"/>
    <m/>
    <n v="122"/>
    <n v="126"/>
    <n v="130"/>
    <m/>
    <m/>
    <s v="Y"/>
  </r>
  <r>
    <x v="0"/>
    <x v="12"/>
    <x v="341"/>
    <x v="640"/>
    <x v="340"/>
    <x v="581"/>
    <n v="0"/>
    <n v="0"/>
    <n v="0"/>
    <n v="0"/>
    <m/>
    <n v="0"/>
    <n v="0"/>
    <n v="0"/>
    <n v="0"/>
    <m/>
    <n v="0"/>
    <n v="0"/>
    <n v="0"/>
    <m/>
    <m/>
    <s v="Y"/>
  </r>
  <r>
    <x v="0"/>
    <x v="12"/>
    <x v="342"/>
    <x v="641"/>
    <x v="341"/>
    <x v="582"/>
    <n v="0"/>
    <n v="0"/>
    <n v="1829"/>
    <n v="1829"/>
    <m/>
    <n v="0"/>
    <n v="0"/>
    <n v="2293"/>
    <n v="2293"/>
    <m/>
    <n v="2362"/>
    <n v="2433"/>
    <n v="2506"/>
    <m/>
    <m/>
    <s v="Y"/>
  </r>
  <r>
    <x v="0"/>
    <x v="12"/>
    <x v="342"/>
    <x v="642"/>
    <x v="341"/>
    <x v="583"/>
    <n v="0"/>
    <n v="0"/>
    <n v="1371"/>
    <n v="1371"/>
    <m/>
    <n v="0"/>
    <n v="0"/>
    <n v="1719"/>
    <n v="1719"/>
    <m/>
    <n v="1771"/>
    <n v="1824"/>
    <n v="1879"/>
    <m/>
    <m/>
    <s v="Y"/>
  </r>
  <r>
    <x v="0"/>
    <x v="12"/>
    <x v="343"/>
    <x v="643"/>
    <x v="342"/>
    <x v="584"/>
    <n v="0"/>
    <n v="0"/>
    <n v="5479"/>
    <n v="5479"/>
    <m/>
    <n v="0"/>
    <n v="0"/>
    <n v="6869"/>
    <n v="6869"/>
    <m/>
    <n v="7075"/>
    <n v="7287"/>
    <n v="7506"/>
    <m/>
    <m/>
    <s v="Y"/>
  </r>
  <r>
    <x v="0"/>
    <x v="12"/>
    <x v="344"/>
    <x v="644"/>
    <x v="343"/>
    <x v="585"/>
    <n v="0"/>
    <n v="0"/>
    <n v="71900"/>
    <n v="71900"/>
    <m/>
    <n v="0"/>
    <n v="0"/>
    <n v="90141"/>
    <n v="90141"/>
    <m/>
    <n v="90141"/>
    <n v="90141"/>
    <n v="90141"/>
    <m/>
    <s v="PTY exception"/>
    <s v="Y"/>
  </r>
  <r>
    <x v="0"/>
    <x v="12"/>
    <x v="345"/>
    <x v="645"/>
    <x v="344"/>
    <x v="586"/>
    <n v="0"/>
    <n v="0"/>
    <n v="420"/>
    <n v="420"/>
    <m/>
    <n v="0"/>
    <n v="0"/>
    <n v="527"/>
    <n v="527"/>
    <m/>
    <n v="543"/>
    <n v="559"/>
    <n v="576"/>
    <m/>
    <m/>
    <s v="Y"/>
  </r>
  <r>
    <x v="0"/>
    <x v="12"/>
    <x v="346"/>
    <x v="646"/>
    <x v="345"/>
    <x v="587"/>
    <n v="0"/>
    <n v="0"/>
    <n v="3131"/>
    <n v="3131"/>
    <m/>
    <n v="0"/>
    <n v="0"/>
    <n v="3699"/>
    <n v="3699"/>
    <m/>
    <n v="3810"/>
    <n v="3924"/>
    <n v="4042"/>
    <m/>
    <m/>
    <s v="Y"/>
  </r>
  <r>
    <x v="0"/>
    <x v="12"/>
    <x v="346"/>
    <x v="647"/>
    <x v="345"/>
    <x v="588"/>
    <n v="0"/>
    <n v="0"/>
    <n v="0"/>
    <n v="0"/>
    <m/>
    <n v="0"/>
    <n v="0"/>
    <n v="0"/>
    <n v="0"/>
    <m/>
    <n v="0"/>
    <n v="0"/>
    <n v="0"/>
    <m/>
    <m/>
    <s v="Y"/>
  </r>
  <r>
    <x v="0"/>
    <x v="12"/>
    <x v="347"/>
    <x v="648"/>
    <x v="346"/>
    <x v="589"/>
    <n v="0"/>
    <n v="0"/>
    <n v="5683"/>
    <n v="5683"/>
    <m/>
    <n v="0"/>
    <n v="0"/>
    <n v="6713"/>
    <n v="6713"/>
    <m/>
    <n v="6914"/>
    <n v="7121"/>
    <n v="7335"/>
    <m/>
    <m/>
    <s v="Y"/>
  </r>
  <r>
    <x v="0"/>
    <x v="12"/>
    <x v="348"/>
    <x v="649"/>
    <x v="347"/>
    <x v="590"/>
    <n v="0"/>
    <n v="0"/>
    <n v="0"/>
    <n v="0"/>
    <m/>
    <n v="0"/>
    <n v="0"/>
    <n v="0"/>
    <n v="0"/>
    <m/>
    <n v="0"/>
    <n v="0"/>
    <n v="0"/>
    <m/>
    <m/>
    <s v="Y"/>
  </r>
  <r>
    <x v="0"/>
    <x v="12"/>
    <x v="349"/>
    <x v="650"/>
    <x v="348"/>
    <x v="591"/>
    <n v="0"/>
    <n v="0"/>
    <n v="0"/>
    <n v="0"/>
    <m/>
    <n v="0"/>
    <n v="0"/>
    <n v="0"/>
    <n v="0"/>
    <m/>
    <n v="0"/>
    <n v="0"/>
    <n v="0"/>
    <m/>
    <m/>
    <s v="Y"/>
  </r>
  <r>
    <x v="0"/>
    <x v="12"/>
    <x v="350"/>
    <x v="651"/>
    <x v="349"/>
    <x v="592"/>
    <n v="0"/>
    <n v="0"/>
    <n v="0"/>
    <n v="0"/>
    <m/>
    <n v="0"/>
    <n v="0"/>
    <n v="0"/>
    <n v="0"/>
    <m/>
    <n v="0"/>
    <n v="0"/>
    <n v="0"/>
    <m/>
    <m/>
    <s v="Y"/>
  </r>
  <r>
    <x v="0"/>
    <x v="12"/>
    <x v="350"/>
    <x v="652"/>
    <x v="349"/>
    <x v="593"/>
    <n v="0"/>
    <n v="0"/>
    <n v="0"/>
    <n v="0"/>
    <m/>
    <n v="0"/>
    <n v="0"/>
    <n v="0"/>
    <n v="0"/>
    <m/>
    <n v="0"/>
    <n v="0"/>
    <n v="0"/>
    <m/>
    <m/>
    <s v="Y"/>
  </r>
  <r>
    <x v="0"/>
    <x v="12"/>
    <x v="350"/>
    <x v="653"/>
    <x v="349"/>
    <x v="594"/>
    <n v="0"/>
    <n v="0"/>
    <n v="2008"/>
    <n v="2008"/>
    <m/>
    <n v="0"/>
    <n v="0"/>
    <n v="2372"/>
    <n v="2372"/>
    <m/>
    <n v="2443"/>
    <n v="2516"/>
    <n v="2591"/>
    <m/>
    <m/>
    <s v="Y"/>
  </r>
  <r>
    <x v="0"/>
    <x v="12"/>
    <x v="351"/>
    <x v="654"/>
    <x v="350"/>
    <x v="595"/>
    <n v="0"/>
    <n v="0"/>
    <n v="0"/>
    <n v="0"/>
    <m/>
    <n v="0"/>
    <n v="0"/>
    <n v="0"/>
    <n v="0"/>
    <m/>
    <n v="0"/>
    <n v="0"/>
    <n v="0"/>
    <m/>
    <m/>
    <s v="Y"/>
  </r>
  <r>
    <x v="0"/>
    <x v="12"/>
    <x v="351"/>
    <x v="655"/>
    <x v="350"/>
    <x v="596"/>
    <n v="0"/>
    <n v="0"/>
    <n v="2496"/>
    <n v="2496"/>
    <m/>
    <n v="0"/>
    <n v="0"/>
    <n v="2949"/>
    <n v="2949"/>
    <m/>
    <n v="3037"/>
    <n v="3128"/>
    <n v="3222"/>
    <m/>
    <m/>
    <s v="Y"/>
  </r>
  <r>
    <x v="0"/>
    <x v="12"/>
    <x v="352"/>
    <x v="656"/>
    <x v="351"/>
    <x v="597"/>
    <n v="0"/>
    <n v="0"/>
    <n v="0"/>
    <n v="0"/>
    <m/>
    <n v="0"/>
    <n v="0"/>
    <n v="0"/>
    <n v="0"/>
    <m/>
    <n v="0"/>
    <n v="0"/>
    <n v="0"/>
    <m/>
    <m/>
    <s v="Y"/>
  </r>
  <r>
    <x v="0"/>
    <x v="12"/>
    <x v="353"/>
    <x v="657"/>
    <x v="352"/>
    <x v="598"/>
    <n v="0"/>
    <n v="0"/>
    <n v="3994"/>
    <n v="3994"/>
    <m/>
    <n v="0"/>
    <n v="0"/>
    <n v="5007"/>
    <n v="5007"/>
    <m/>
    <n v="5157"/>
    <n v="5312"/>
    <n v="5471"/>
    <m/>
    <m/>
    <s v="Y"/>
  </r>
  <r>
    <x v="0"/>
    <x v="12"/>
    <x v="354"/>
    <x v="658"/>
    <x v="353"/>
    <x v="599"/>
    <n v="0"/>
    <n v="0"/>
    <n v="0"/>
    <n v="0"/>
    <m/>
    <n v="0"/>
    <n v="0"/>
    <n v="0"/>
    <n v="0"/>
    <m/>
    <n v="0"/>
    <n v="0"/>
    <n v="0"/>
    <m/>
    <m/>
    <s v="Y"/>
  </r>
  <r>
    <x v="0"/>
    <x v="12"/>
    <x v="355"/>
    <x v="659"/>
    <x v="354"/>
    <x v="600"/>
    <n v="0"/>
    <n v="0"/>
    <n v="6348"/>
    <n v="6348"/>
    <m/>
    <n v="0"/>
    <n v="0"/>
    <n v="7958"/>
    <n v="7958"/>
    <m/>
    <n v="8197"/>
    <n v="8443"/>
    <n v="8696"/>
    <m/>
    <m/>
    <s v="Y"/>
  </r>
  <r>
    <x v="1"/>
    <x v="1"/>
    <x v="356"/>
    <x v="660"/>
    <x v="355"/>
    <x v="601"/>
    <n v="3062.2304264565073"/>
    <n v="3226.0049751243782"/>
    <n v="1305.3214078888102"/>
    <n v="7593.5568094696955"/>
    <m/>
    <n v="3349"/>
    <n v="3373"/>
    <n v="1301"/>
    <n v="8023"/>
    <m/>
    <n v="1340"/>
    <n v="1380"/>
    <n v="1421"/>
    <m/>
    <m/>
    <s v="Y"/>
  </r>
  <r>
    <x v="1"/>
    <x v="1"/>
    <x v="356"/>
    <x v="661"/>
    <x v="355"/>
    <x v="602"/>
    <n v="42901.736650217281"/>
    <n v="39443.875621890547"/>
    <n v="13885.56701627952"/>
    <n v="96231.179288387342"/>
    <m/>
    <n v="46922"/>
    <n v="41239"/>
    <n v="13837"/>
    <n v="101998"/>
    <m/>
    <n v="14252"/>
    <n v="14680"/>
    <n v="15120"/>
    <m/>
    <m/>
    <s v="N"/>
  </r>
  <r>
    <x v="1"/>
    <x v="1"/>
    <x v="356"/>
    <x v="662"/>
    <x v="355"/>
    <x v="603"/>
    <n v="-6595.5159829122777"/>
    <n v="-3254.7429519071311"/>
    <n v="24377.485361302362"/>
    <n v="14527.226426482954"/>
    <m/>
    <n v="-6596"/>
    <n v="-3133"/>
    <n v="24271"/>
    <n v="14542"/>
    <m/>
    <n v="24999"/>
    <n v="25749"/>
    <n v="26521"/>
    <m/>
    <m/>
    <s v="N"/>
  </r>
  <r>
    <x v="1"/>
    <x v="1"/>
    <x v="357"/>
    <x v="663"/>
    <x v="356"/>
    <x v="604"/>
    <n v="22774.810089944291"/>
    <n v="22070.775952897427"/>
    <n v="23299.128004152608"/>
    <n v="68144.714046994326"/>
    <m/>
    <n v="24909"/>
    <n v="23075"/>
    <n v="23218"/>
    <n v="71202"/>
    <m/>
    <n v="23915"/>
    <n v="24632"/>
    <n v="25371"/>
    <m/>
    <m/>
    <s v="N"/>
  </r>
  <r>
    <x v="1"/>
    <x v="1"/>
    <x v="357"/>
    <x v="664"/>
    <x v="356"/>
    <x v="605"/>
    <n v="2158.1899100557093"/>
    <n v="501.22404710257206"/>
    <n v="484.27199584739162"/>
    <n v="3143.6859530056731"/>
    <m/>
    <n v="2360"/>
    <n v="524"/>
    <n v="483"/>
    <n v="3367"/>
    <m/>
    <n v="497"/>
    <n v="512"/>
    <n v="527"/>
    <m/>
    <m/>
    <s v="N"/>
  </r>
  <r>
    <x v="1"/>
    <x v="1"/>
    <x v="358"/>
    <x v="665"/>
    <x v="357"/>
    <x v="606"/>
    <n v="5152"/>
    <n v="4887.7417999999998"/>
    <n v="5834"/>
    <n v="15873.7418"/>
    <m/>
    <n v="5635"/>
    <n v="5110"/>
    <n v="5814"/>
    <n v="16559"/>
    <m/>
    <n v="5988"/>
    <n v="6168"/>
    <n v="6353"/>
    <m/>
    <m/>
    <s v="N"/>
  </r>
  <r>
    <x v="1"/>
    <x v="1"/>
    <x v="359"/>
    <x v="666"/>
    <x v="358"/>
    <x v="607"/>
    <n v="6527"/>
    <n v="6527"/>
    <n v="6527"/>
    <n v="19581"/>
    <m/>
    <n v="7139"/>
    <n v="6824"/>
    <n v="6504"/>
    <n v="20467"/>
    <m/>
    <n v="6699"/>
    <n v="6900"/>
    <n v="7107"/>
    <m/>
    <m/>
    <s v="Y"/>
  </r>
  <r>
    <x v="1"/>
    <x v="1"/>
    <x v="359"/>
    <x v="667"/>
    <x v="358"/>
    <x v="608"/>
    <n v="466"/>
    <n v="0"/>
    <n v="0"/>
    <n v="466"/>
    <m/>
    <n v="510"/>
    <n v="0"/>
    <n v="0"/>
    <n v="510"/>
    <m/>
    <n v="0"/>
    <n v="0"/>
    <n v="0"/>
    <m/>
    <m/>
    <s v="Y"/>
  </r>
  <r>
    <x v="1"/>
    <x v="1"/>
    <x v="360"/>
    <x v="668"/>
    <x v="359"/>
    <x v="609"/>
    <n v="272"/>
    <n v="272"/>
    <n v="272"/>
    <n v="816"/>
    <m/>
    <n v="297"/>
    <n v="284"/>
    <n v="271"/>
    <n v="852"/>
    <m/>
    <n v="279"/>
    <n v="287"/>
    <n v="296"/>
    <m/>
    <m/>
    <s v="Y"/>
  </r>
  <r>
    <x v="1"/>
    <x v="1"/>
    <x v="361"/>
    <x v="669"/>
    <x v="360"/>
    <x v="610"/>
    <n v="1877"/>
    <n v="1252"/>
    <n v="1252"/>
    <n v="4381"/>
    <m/>
    <n v="2053"/>
    <n v="1309"/>
    <n v="1248"/>
    <n v="4610"/>
    <m/>
    <n v="1285"/>
    <n v="1324"/>
    <n v="1364"/>
    <m/>
    <m/>
    <s v="N"/>
  </r>
  <r>
    <x v="1"/>
    <x v="1"/>
    <x v="362"/>
    <x v="670"/>
    <x v="361"/>
    <x v="611"/>
    <n v="15768.964285714286"/>
    <n v="16593.8417721519"/>
    <n v="15754.97267759563"/>
    <n v="48117.778735461819"/>
    <m/>
    <n v="17247"/>
    <n v="17349"/>
    <n v="15700"/>
    <n v="50296"/>
    <m/>
    <n v="16171"/>
    <n v="16656"/>
    <n v="17156"/>
    <m/>
    <m/>
    <s v="Y"/>
  </r>
  <r>
    <x v="1"/>
    <x v="1"/>
    <x v="362"/>
    <x v="671"/>
    <x v="361"/>
    <x v="612"/>
    <n v="6012"/>
    <n v="7893.993670886076"/>
    <n v="4124"/>
    <n v="18029.993670886077"/>
    <m/>
    <n v="6575"/>
    <n v="8253"/>
    <n v="4110"/>
    <n v="18938"/>
    <m/>
    <n v="4233"/>
    <n v="4360"/>
    <n v="4491"/>
    <m/>
    <m/>
    <s v="Y"/>
  </r>
  <r>
    <x v="1"/>
    <x v="1"/>
    <x v="362"/>
    <x v="672"/>
    <x v="361"/>
    <x v="613"/>
    <n v="150"/>
    <n v="100"/>
    <n v="0"/>
    <n v="250"/>
    <m/>
    <n v="164"/>
    <n v="105"/>
    <n v="0"/>
    <n v="269"/>
    <m/>
    <n v="0"/>
    <n v="0"/>
    <n v="0"/>
    <m/>
    <m/>
    <s v="Y"/>
  </r>
  <r>
    <x v="1"/>
    <x v="1"/>
    <x v="363"/>
    <x v="673"/>
    <x v="362"/>
    <x v="614"/>
    <n v="0"/>
    <n v="0"/>
    <n v="0"/>
    <n v="0"/>
    <m/>
    <n v="0"/>
    <n v="0"/>
    <n v="0"/>
    <n v="0"/>
    <m/>
    <n v="0"/>
    <n v="0"/>
    <n v="0"/>
    <m/>
    <m/>
    <s v="N"/>
  </r>
  <r>
    <x v="1"/>
    <x v="1"/>
    <x v="364"/>
    <x v="674"/>
    <x v="363"/>
    <x v="615"/>
    <n v="19839"/>
    <n v="17626"/>
    <n v="17626"/>
    <n v="55091"/>
    <m/>
    <n v="21698"/>
    <n v="18428"/>
    <n v="17564"/>
    <n v="57690"/>
    <m/>
    <n v="18091"/>
    <n v="18634"/>
    <n v="19193"/>
    <m/>
    <m/>
    <s v="Y"/>
  </r>
  <r>
    <x v="1"/>
    <x v="1"/>
    <x v="365"/>
    <x v="675"/>
    <x v="364"/>
    <x v="616"/>
    <n v="11898"/>
    <n v="11898"/>
    <n v="11898"/>
    <n v="35694"/>
    <m/>
    <n v="13013"/>
    <n v="12439"/>
    <n v="11856"/>
    <n v="37308"/>
    <m/>
    <n v="12212"/>
    <n v="12578"/>
    <n v="12955"/>
    <m/>
    <m/>
    <s v="N"/>
  </r>
  <r>
    <x v="1"/>
    <x v="1"/>
    <x v="366"/>
    <x v="676"/>
    <x v="365"/>
    <x v="617"/>
    <n v="25846"/>
    <n v="23213"/>
    <n v="23213"/>
    <n v="72272"/>
    <m/>
    <n v="28268"/>
    <n v="24269"/>
    <n v="23132"/>
    <n v="75669"/>
    <m/>
    <n v="23826"/>
    <n v="24541"/>
    <n v="25277"/>
    <m/>
    <m/>
    <s v="Y"/>
  </r>
  <r>
    <x v="1"/>
    <x v="1"/>
    <x v="366"/>
    <x v="677"/>
    <x v="365"/>
    <x v="618"/>
    <n v="2459"/>
    <n v="2459"/>
    <n v="2459"/>
    <n v="7377"/>
    <m/>
    <n v="2689"/>
    <n v="2571"/>
    <n v="2450"/>
    <n v="7710"/>
    <m/>
    <n v="2524"/>
    <n v="2600"/>
    <n v="2678"/>
    <m/>
    <m/>
    <s v="N"/>
  </r>
  <r>
    <x v="1"/>
    <x v="1"/>
    <x v="366"/>
    <x v="678"/>
    <x v="365"/>
    <x v="619"/>
    <n v="16924"/>
    <n v="16925"/>
    <n v="16925"/>
    <n v="50774"/>
    <m/>
    <n v="18510"/>
    <n v="17695"/>
    <n v="16866"/>
    <n v="53071"/>
    <m/>
    <n v="17372"/>
    <n v="17893"/>
    <n v="18430"/>
    <m/>
    <m/>
    <s v="N"/>
  </r>
  <r>
    <x v="1"/>
    <x v="1"/>
    <x v="367"/>
    <x v="679"/>
    <x v="366"/>
    <x v="620"/>
    <n v="1306"/>
    <n v="1306"/>
    <n v="1306"/>
    <n v="3918"/>
    <m/>
    <n v="1428"/>
    <n v="1365"/>
    <n v="1301"/>
    <n v="4094"/>
    <m/>
    <n v="1340"/>
    <n v="1380"/>
    <n v="1421"/>
    <m/>
    <m/>
    <s v="N"/>
  </r>
  <r>
    <x v="1"/>
    <x v="1"/>
    <x v="367"/>
    <x v="680"/>
    <x v="366"/>
    <x v="621"/>
    <n v="598"/>
    <n v="598"/>
    <n v="598"/>
    <n v="1794"/>
    <m/>
    <n v="654"/>
    <n v="625"/>
    <n v="596"/>
    <n v="1875"/>
    <m/>
    <n v="614"/>
    <n v="632"/>
    <n v="651"/>
    <m/>
    <m/>
    <s v="N"/>
  </r>
  <r>
    <x v="1"/>
    <x v="1"/>
    <x v="368"/>
    <x v="681"/>
    <x v="367"/>
    <x v="622"/>
    <n v="7672.0837818878081"/>
    <n v="7672.2569386381538"/>
    <n v="7672.2569386381538"/>
    <n v="23016.597659164116"/>
    <m/>
    <n v="8391"/>
    <n v="8021"/>
    <n v="7645"/>
    <n v="24057"/>
    <m/>
    <n v="7874"/>
    <n v="8110"/>
    <n v="8353"/>
    <m/>
    <m/>
    <s v="N"/>
  </r>
  <r>
    <x v="1"/>
    <x v="1"/>
    <x v="368"/>
    <x v="682"/>
    <x v="367"/>
    <x v="623"/>
    <n v="10054.700958179399"/>
    <n v="10054.927880496061"/>
    <n v="10054.927880496061"/>
    <n v="30164.556719171524"/>
    <m/>
    <n v="10997"/>
    <n v="10512"/>
    <n v="10020"/>
    <n v="31529"/>
    <m/>
    <n v="10321"/>
    <n v="10631"/>
    <n v="10950"/>
    <m/>
    <m/>
    <s v="N"/>
  </r>
  <r>
    <x v="1"/>
    <x v="1"/>
    <x v="369"/>
    <x v="683"/>
    <x v="368"/>
    <x v="624"/>
    <n v="3143"/>
    <n v="3143"/>
    <n v="3143"/>
    <n v="9429"/>
    <m/>
    <n v="3437"/>
    <n v="3286"/>
    <n v="3132"/>
    <n v="9855"/>
    <m/>
    <n v="3226"/>
    <n v="3323"/>
    <n v="3423"/>
    <m/>
    <m/>
    <s v="Y"/>
  </r>
  <r>
    <x v="1"/>
    <x v="1"/>
    <x v="370"/>
    <x v="684"/>
    <x v="369"/>
    <x v="625"/>
    <n v="5735.8394982183654"/>
    <n v="5735.8394982183654"/>
    <n v="5735.8394982183654"/>
    <n v="17207.518494655094"/>
    <m/>
    <n v="6273"/>
    <n v="5997"/>
    <n v="5716"/>
    <n v="17986"/>
    <m/>
    <n v="5887"/>
    <n v="6064"/>
    <n v="6246"/>
    <m/>
    <m/>
    <s v="N"/>
  </r>
  <r>
    <x v="1"/>
    <x v="1"/>
    <x v="370"/>
    <x v="685"/>
    <x v="369"/>
    <x v="626"/>
    <n v="417.3314297579725"/>
    <n v="417.3314297579725"/>
    <n v="417.3314297579725"/>
    <n v="1251.9942892739175"/>
    <m/>
    <n v="456"/>
    <n v="436"/>
    <n v="416"/>
    <n v="1308"/>
    <m/>
    <n v="428"/>
    <n v="441"/>
    <n v="454"/>
    <m/>
    <m/>
    <s v="Y"/>
  </r>
  <r>
    <x v="1"/>
    <x v="1"/>
    <x v="370"/>
    <x v="686"/>
    <x v="369"/>
    <x v="627"/>
    <n v="2138.8290720236619"/>
    <n v="2138.8290720236619"/>
    <n v="2138.8290720236619"/>
    <n v="6416.4872160709856"/>
    <m/>
    <n v="2339"/>
    <n v="2236"/>
    <n v="2131"/>
    <n v="6706"/>
    <m/>
    <n v="2195"/>
    <n v="2261"/>
    <n v="2329"/>
    <m/>
    <m/>
    <s v="Y"/>
  </r>
  <r>
    <x v="1"/>
    <x v="1"/>
    <x v="371"/>
    <x v="687"/>
    <x v="370"/>
    <x v="628"/>
    <n v="1540"/>
    <n v="1540"/>
    <n v="1540"/>
    <n v="4620"/>
    <m/>
    <n v="1684"/>
    <n v="1610"/>
    <n v="1535"/>
    <n v="4829"/>
    <m/>
    <n v="1581"/>
    <n v="1628"/>
    <n v="1677"/>
    <m/>
    <m/>
    <s v="Y"/>
  </r>
  <r>
    <x v="1"/>
    <x v="1"/>
    <x v="371"/>
    <x v="688"/>
    <x v="370"/>
    <x v="629"/>
    <n v="6206"/>
    <n v="21890"/>
    <n v="4622"/>
    <n v="32718"/>
    <m/>
    <n v="6788"/>
    <n v="22886"/>
    <n v="4606"/>
    <n v="34280"/>
    <m/>
    <n v="4744"/>
    <n v="4886"/>
    <n v="5033"/>
    <m/>
    <m/>
    <s v="N"/>
  </r>
  <r>
    <x v="1"/>
    <x v="1"/>
    <x v="371"/>
    <x v="689"/>
    <x v="370"/>
    <x v="630"/>
    <n v="5621"/>
    <n v="2883"/>
    <n v="2883"/>
    <n v="11387"/>
    <m/>
    <n v="6148"/>
    <n v="3014"/>
    <n v="2873"/>
    <n v="12035"/>
    <m/>
    <n v="2959"/>
    <n v="3048"/>
    <n v="3139"/>
    <m/>
    <m/>
    <s v="N"/>
  </r>
  <r>
    <x v="1"/>
    <x v="1"/>
    <x v="372"/>
    <x v="690"/>
    <x v="371"/>
    <x v="631"/>
    <n v="724"/>
    <n v="724"/>
    <n v="724"/>
    <n v="2172"/>
    <m/>
    <n v="792"/>
    <n v="757"/>
    <n v="721"/>
    <n v="2270"/>
    <m/>
    <n v="743"/>
    <n v="765"/>
    <n v="788"/>
    <m/>
    <m/>
    <s v="N"/>
  </r>
  <r>
    <x v="1"/>
    <x v="1"/>
    <x v="373"/>
    <x v="691"/>
    <x v="372"/>
    <x v="632"/>
    <n v="1211"/>
    <n v="565"/>
    <n v="646"/>
    <n v="2422"/>
    <m/>
    <n v="1324"/>
    <n v="591"/>
    <n v="644"/>
    <n v="2559"/>
    <m/>
    <n v="663"/>
    <n v="683"/>
    <n v="703"/>
    <m/>
    <m/>
    <s v="Y"/>
  </r>
  <r>
    <x v="1"/>
    <x v="1"/>
    <x v="373"/>
    <x v="692"/>
    <x v="372"/>
    <x v="633"/>
    <n v="289"/>
    <n v="135"/>
    <n v="154"/>
    <n v="578"/>
    <m/>
    <n v="316"/>
    <n v="141"/>
    <n v="153"/>
    <n v="610"/>
    <m/>
    <n v="158"/>
    <n v="163"/>
    <n v="168"/>
    <m/>
    <m/>
    <s v="Y"/>
  </r>
  <r>
    <x v="1"/>
    <x v="1"/>
    <x v="373"/>
    <x v="693"/>
    <x v="372"/>
    <x v="634"/>
    <n v="13135"/>
    <n v="13935"/>
    <n v="13835"/>
    <n v="40905"/>
    <m/>
    <n v="14366"/>
    <n v="14569"/>
    <n v="13787"/>
    <n v="42722"/>
    <m/>
    <n v="14201"/>
    <n v="14627"/>
    <n v="15066"/>
    <m/>
    <m/>
    <s v="N"/>
  </r>
  <r>
    <x v="1"/>
    <x v="1"/>
    <x v="374"/>
    <x v="694"/>
    <x v="373"/>
    <x v="635"/>
    <n v="1369"/>
    <n v="1326.2586867967682"/>
    <n v="1290.3524891287509"/>
    <n v="3985.6111759255191"/>
    <m/>
    <n v="1497"/>
    <n v="1387"/>
    <n v="1286"/>
    <n v="4170"/>
    <m/>
    <n v="1325"/>
    <n v="1365"/>
    <n v="1406"/>
    <m/>
    <m/>
    <s v="Y"/>
  </r>
  <r>
    <x v="1"/>
    <x v="1"/>
    <x v="374"/>
    <x v="695"/>
    <x v="373"/>
    <x v="636"/>
    <n v="154.89787896711772"/>
    <n v="150.14249284491717"/>
    <n v="146.07764027872651"/>
    <n v="451.1180120907614"/>
    <m/>
    <n v="169"/>
    <n v="157"/>
    <n v="146"/>
    <n v="472"/>
    <m/>
    <n v="150"/>
    <n v="155"/>
    <n v="160"/>
    <m/>
    <m/>
    <s v="Y"/>
  </r>
  <r>
    <x v="1"/>
    <x v="1"/>
    <x v="374"/>
    <x v="696"/>
    <x v="373"/>
    <x v="637"/>
    <n v="11.294637008019"/>
    <n v="10.94789010327521"/>
    <n v="10.651494603657142"/>
    <n v="32.89402171495135"/>
    <m/>
    <n v="12"/>
    <n v="11"/>
    <n v="11"/>
    <n v="34"/>
    <m/>
    <n v="11"/>
    <n v="11"/>
    <n v="11"/>
    <m/>
    <m/>
    <s v="Y"/>
  </r>
  <r>
    <x v="1"/>
    <x v="1"/>
    <x v="374"/>
    <x v="697"/>
    <x v="373"/>
    <x v="638"/>
    <n v="111.33285050761586"/>
    <n v="116.51683038485758"/>
    <n v="121.73136689893877"/>
    <n v="349.58104779141217"/>
    <m/>
    <n v="122"/>
    <n v="122"/>
    <n v="121"/>
    <n v="365"/>
    <m/>
    <n v="125"/>
    <n v="129"/>
    <n v="133"/>
    <m/>
    <m/>
    <s v="Y"/>
  </r>
  <r>
    <x v="1"/>
    <x v="1"/>
    <x v="374"/>
    <x v="698"/>
    <x v="373"/>
    <x v="639"/>
    <n v="8.0675978628707146"/>
    <n v="8.6019136525733781"/>
    <n v="9.1298525174204066"/>
    <n v="25.799364032864499"/>
    <m/>
    <n v="9"/>
    <n v="9"/>
    <n v="9"/>
    <n v="27"/>
    <m/>
    <n v="9"/>
    <n v="9"/>
    <n v="9"/>
    <m/>
    <m/>
    <s v="Y"/>
  </r>
  <r>
    <x v="1"/>
    <x v="1"/>
    <x v="374"/>
    <x v="699"/>
    <x v="373"/>
    <x v="640"/>
    <n v="13.714916366880214"/>
    <n v="13.29386655397704"/>
    <n v="12.933957733012244"/>
    <n v="39.9427406538695"/>
    <m/>
    <n v="15"/>
    <n v="14"/>
    <n v="13"/>
    <n v="42"/>
    <m/>
    <n v="13"/>
    <n v="13"/>
    <n v="13"/>
    <m/>
    <m/>
    <s v="Y"/>
  </r>
  <r>
    <x v="1"/>
    <x v="1"/>
    <x v="374"/>
    <x v="700"/>
    <x v="373"/>
    <x v="641"/>
    <n v="0.80675978628707146"/>
    <n v="0.78199215023394353"/>
    <n v="0.76082104311836729"/>
    <n v="2.3495729796393823"/>
    <m/>
    <n v="1"/>
    <n v="1"/>
    <n v="1"/>
    <n v="3"/>
    <m/>
    <n v="1"/>
    <n v="1"/>
    <n v="1"/>
    <m/>
    <m/>
    <s v="Y"/>
  </r>
  <r>
    <x v="1"/>
    <x v="1"/>
    <x v="374"/>
    <x v="701"/>
    <x v="373"/>
    <x v="642"/>
    <n v="73603.115582328392"/>
    <n v="76302.102066926804"/>
    <n v="69097.767136010123"/>
    <n v="219002.98478526529"/>
    <m/>
    <n v="80500"/>
    <n v="79774"/>
    <n v="68856"/>
    <n v="229130"/>
    <m/>
    <n v="70922"/>
    <n v="73050"/>
    <n v="75242"/>
    <m/>
    <m/>
    <s v="N"/>
  </r>
  <r>
    <x v="1"/>
    <x v="1"/>
    <x v="375"/>
    <x v="702"/>
    <x v="374"/>
    <x v="643"/>
    <n v="1045.5489062384916"/>
    <n v="884.86235489220553"/>
    <n v="348.62621452930961"/>
    <n v="2279.0374756600067"/>
    <m/>
    <n v="1144"/>
    <n v="925"/>
    <n v="347"/>
    <n v="2416"/>
    <m/>
    <n v="357"/>
    <n v="368"/>
    <n v="379"/>
    <m/>
    <m/>
    <s v="N"/>
  </r>
  <r>
    <x v="1"/>
    <x v="2"/>
    <x v="376"/>
    <x v="703"/>
    <x v="375"/>
    <x v="644"/>
    <n v="0"/>
    <n v="0"/>
    <n v="0"/>
    <n v="0"/>
    <m/>
    <n v="0"/>
    <n v="0"/>
    <n v="0"/>
    <n v="0"/>
    <m/>
    <n v="0"/>
    <n v="0"/>
    <n v="0"/>
    <m/>
    <m/>
    <s v="Y"/>
  </r>
  <r>
    <x v="1"/>
    <x v="2"/>
    <x v="377"/>
    <x v="704"/>
    <x v="376"/>
    <x v="645"/>
    <n v="20818"/>
    <n v="14600"/>
    <n v="7333"/>
    <n v="42751"/>
    <m/>
    <n v="22769"/>
    <n v="15264"/>
    <n v="7307"/>
    <n v="45340"/>
    <m/>
    <n v="7526"/>
    <n v="7752"/>
    <n v="7985"/>
    <m/>
    <m/>
    <s v="Y"/>
  </r>
  <r>
    <x v="1"/>
    <x v="2"/>
    <x v="378"/>
    <x v="705"/>
    <x v="34"/>
    <x v="646"/>
    <n v="147231"/>
    <n v="124264"/>
    <n v="93996"/>
    <n v="365491"/>
    <m/>
    <n v="161027"/>
    <n v="129918"/>
    <n v="93667"/>
    <n v="384612"/>
    <m/>
    <n v="96477"/>
    <n v="99371"/>
    <n v="102352"/>
    <m/>
    <m/>
    <s v="Y"/>
  </r>
  <r>
    <x v="1"/>
    <x v="2"/>
    <x v="378"/>
    <x v="706"/>
    <x v="34"/>
    <x v="647"/>
    <n v="14675"/>
    <n v="14711"/>
    <n v="14644"/>
    <n v="44030"/>
    <m/>
    <n v="16050"/>
    <n v="15380"/>
    <n v="14593"/>
    <n v="46023"/>
    <m/>
    <n v="15031"/>
    <n v="15482"/>
    <n v="15946"/>
    <m/>
    <m/>
    <s v="Y"/>
  </r>
  <r>
    <x v="1"/>
    <x v="2"/>
    <x v="379"/>
    <x v="707"/>
    <x v="377"/>
    <x v="648"/>
    <n v="0"/>
    <n v="0"/>
    <n v="0"/>
    <n v="0"/>
    <m/>
    <n v="0"/>
    <n v="0"/>
    <n v="0"/>
    <n v="0"/>
    <m/>
    <n v="0"/>
    <n v="0"/>
    <n v="0"/>
    <m/>
    <m/>
    <s v="Y"/>
  </r>
  <r>
    <x v="1"/>
    <x v="2"/>
    <x v="380"/>
    <x v="708"/>
    <x v="378"/>
    <x v="649"/>
    <n v="52917"/>
    <n v="45291"/>
    <n v="25482"/>
    <n v="123690"/>
    <m/>
    <n v="57875"/>
    <n v="47352"/>
    <n v="25393"/>
    <n v="130620"/>
    <m/>
    <n v="26155"/>
    <n v="26940"/>
    <n v="27748"/>
    <m/>
    <m/>
    <s v="Y"/>
  </r>
  <r>
    <x v="1"/>
    <x v="2"/>
    <x v="380"/>
    <x v="709"/>
    <x v="378"/>
    <x v="650"/>
    <n v="1500"/>
    <n v="1500"/>
    <n v="1500"/>
    <n v="4500"/>
    <m/>
    <n v="1641"/>
    <n v="1568"/>
    <n v="1495"/>
    <n v="4704"/>
    <m/>
    <n v="1540"/>
    <n v="1586"/>
    <n v="1634"/>
    <m/>
    <m/>
    <s v="Y"/>
  </r>
  <r>
    <x v="1"/>
    <x v="2"/>
    <x v="381"/>
    <x v="710"/>
    <x v="379"/>
    <x v="651"/>
    <n v="0"/>
    <n v="0"/>
    <n v="0"/>
    <n v="0"/>
    <m/>
    <n v="0"/>
    <n v="0"/>
    <n v="0"/>
    <n v="0"/>
    <m/>
    <n v="0"/>
    <n v="0"/>
    <n v="0"/>
    <m/>
    <m/>
    <s v="Y"/>
  </r>
  <r>
    <x v="1"/>
    <x v="2"/>
    <x v="382"/>
    <x v="711"/>
    <x v="380"/>
    <x v="652"/>
    <n v="4294"/>
    <n v="4296"/>
    <n v="4301"/>
    <n v="12891"/>
    <m/>
    <n v="4696"/>
    <n v="4491"/>
    <n v="4286"/>
    <n v="13473"/>
    <m/>
    <n v="4415"/>
    <n v="4547"/>
    <n v="4683"/>
    <m/>
    <m/>
    <s v="Y"/>
  </r>
  <r>
    <x v="1"/>
    <x v="2"/>
    <x v="382"/>
    <x v="712"/>
    <x v="380"/>
    <x v="653"/>
    <n v="332"/>
    <n v="330"/>
    <n v="325"/>
    <n v="987"/>
    <m/>
    <n v="363"/>
    <n v="345"/>
    <n v="324"/>
    <n v="1032"/>
    <m/>
    <n v="334"/>
    <n v="344"/>
    <n v="354"/>
    <m/>
    <m/>
    <s v="Y"/>
  </r>
  <r>
    <x v="1"/>
    <x v="2"/>
    <x v="383"/>
    <x v="713"/>
    <x v="33"/>
    <x v="654"/>
    <n v="102999"/>
    <n v="95424"/>
    <n v="120993"/>
    <n v="319416"/>
    <m/>
    <n v="112650"/>
    <n v="99766"/>
    <n v="120570"/>
    <n v="332986"/>
    <m/>
    <n v="124187"/>
    <n v="127913"/>
    <n v="131750"/>
    <m/>
    <m/>
    <s v="Y"/>
  </r>
  <r>
    <x v="1"/>
    <x v="2"/>
    <x v="383"/>
    <x v="714"/>
    <x v="33"/>
    <x v="655"/>
    <n v="0"/>
    <n v="14743"/>
    <n v="30000"/>
    <n v="44743"/>
    <m/>
    <n v="0"/>
    <n v="15414"/>
    <n v="29895"/>
    <n v="45309"/>
    <m/>
    <n v="30792"/>
    <n v="31716"/>
    <n v="32667"/>
    <m/>
    <m/>
    <s v="Y"/>
  </r>
  <r>
    <x v="1"/>
    <x v="2"/>
    <x v="384"/>
    <x v="715"/>
    <x v="381"/>
    <x v="656"/>
    <n v="6509"/>
    <n v="6409"/>
    <n v="5709"/>
    <n v="18627"/>
    <m/>
    <n v="7119"/>
    <n v="6701"/>
    <n v="5689"/>
    <n v="19509"/>
    <m/>
    <n v="5860"/>
    <n v="6036"/>
    <n v="6217"/>
    <m/>
    <m/>
    <s v="Y"/>
  </r>
  <r>
    <x v="1"/>
    <x v="2"/>
    <x v="384"/>
    <x v="716"/>
    <x v="381"/>
    <x v="657"/>
    <n v="3806"/>
    <n v="3806"/>
    <n v="3806"/>
    <n v="11418"/>
    <m/>
    <n v="4163"/>
    <n v="3979"/>
    <n v="3793"/>
    <n v="11935"/>
    <m/>
    <n v="3907"/>
    <n v="4024"/>
    <n v="4145"/>
    <m/>
    <m/>
    <s v="Y"/>
  </r>
  <r>
    <x v="1"/>
    <x v="2"/>
    <x v="385"/>
    <x v="717"/>
    <x v="35"/>
    <x v="658"/>
    <n v="4936"/>
    <n v="20601"/>
    <n v="70132"/>
    <n v="95669"/>
    <m/>
    <n v="5399"/>
    <n v="21538"/>
    <n v="69887"/>
    <n v="96824"/>
    <m/>
    <n v="71984"/>
    <n v="74144"/>
    <n v="76368"/>
    <m/>
    <m/>
    <s v="Y"/>
  </r>
  <r>
    <x v="1"/>
    <x v="2"/>
    <x v="385"/>
    <x v="718"/>
    <x v="35"/>
    <x v="659"/>
    <n v="0"/>
    <n v="4143"/>
    <n v="5223"/>
    <n v="9366"/>
    <m/>
    <n v="0"/>
    <n v="4332"/>
    <n v="5205"/>
    <n v="9537"/>
    <m/>
    <n v="5361"/>
    <n v="5522"/>
    <n v="5688"/>
    <m/>
    <m/>
    <s v="Y"/>
  </r>
  <r>
    <x v="1"/>
    <x v="2"/>
    <x v="385"/>
    <x v="719"/>
    <x v="35"/>
    <x v="660"/>
    <n v="0"/>
    <n v="9596"/>
    <n v="7233"/>
    <n v="16829"/>
    <m/>
    <n v="0"/>
    <n v="10033"/>
    <n v="7208"/>
    <n v="17241"/>
    <m/>
    <n v="7424"/>
    <n v="7647"/>
    <n v="7876"/>
    <m/>
    <m/>
    <s v="Y"/>
  </r>
  <r>
    <x v="1"/>
    <x v="13"/>
    <x v="386"/>
    <x v="720"/>
    <x v="382"/>
    <x v="661"/>
    <n v="3494.6142765122681"/>
    <n v="0"/>
    <n v="0"/>
    <n v="3494.6142765122681"/>
    <m/>
    <n v="3822"/>
    <n v="0"/>
    <n v="0"/>
    <n v="3822"/>
    <m/>
    <n v="0"/>
    <n v="0"/>
    <n v="0"/>
    <m/>
    <m/>
    <s v="Y"/>
  </r>
  <r>
    <x v="1"/>
    <x v="13"/>
    <x v="386"/>
    <x v="721"/>
    <x v="382"/>
    <x v="662"/>
    <n v="109.49183111787785"/>
    <n v="3311.5767777396081"/>
    <n v="0"/>
    <n v="3421.0686088574862"/>
    <m/>
    <n v="120"/>
    <n v="3462"/>
    <n v="0"/>
    <n v="3582"/>
    <m/>
    <n v="0"/>
    <n v="0"/>
    <n v="0"/>
    <m/>
    <m/>
    <s v="Y"/>
  </r>
  <r>
    <x v="1"/>
    <x v="13"/>
    <x v="386"/>
    <x v="722"/>
    <x v="382"/>
    <x v="663"/>
    <n v="0"/>
    <n v="0"/>
    <n v="1813.8096873926484"/>
    <n v="1813.8096873926484"/>
    <m/>
    <n v="0"/>
    <n v="0"/>
    <n v="1807"/>
    <n v="1807"/>
    <m/>
    <n v="1861"/>
    <n v="1917"/>
    <n v="1975"/>
    <m/>
    <m/>
    <s v="N"/>
  </r>
  <r>
    <x v="1"/>
    <x v="13"/>
    <x v="386"/>
    <x v="723"/>
    <x v="382"/>
    <x v="664"/>
    <n v="246.35662001522513"/>
    <n v="185.50326348333905"/>
    <n v="15128.821710752318"/>
    <n v="15560.681594250882"/>
    <m/>
    <n v="269"/>
    <n v="194"/>
    <n v="15076"/>
    <n v="15539"/>
    <m/>
    <n v="15528"/>
    <n v="15994"/>
    <n v="16474"/>
    <m/>
    <m/>
    <s v="Y"/>
  </r>
  <r>
    <x v="1"/>
    <x v="13"/>
    <x v="386"/>
    <x v="724"/>
    <x v="382"/>
    <x v="665"/>
    <n v="8014.5739298471635"/>
    <n v="0"/>
    <n v="0"/>
    <n v="8014.5739298471635"/>
    <m/>
    <n v="8766"/>
    <n v="0"/>
    <n v="0"/>
    <n v="8766"/>
    <m/>
    <n v="0"/>
    <n v="0"/>
    <n v="0"/>
    <m/>
    <m/>
    <s v="Y"/>
  </r>
  <r>
    <x v="1"/>
    <x v="13"/>
    <x v="386"/>
    <x v="725"/>
    <x v="382"/>
    <x v="666"/>
    <n v="58.167535281372608"/>
    <n v="1502.0611473720369"/>
    <n v="0"/>
    <n v="1560.2286826534096"/>
    <m/>
    <n v="64"/>
    <n v="1570"/>
    <n v="0"/>
    <n v="1634"/>
    <m/>
    <n v="0"/>
    <n v="0"/>
    <n v="0"/>
    <m/>
    <m/>
    <s v="Y"/>
  </r>
  <r>
    <x v="1"/>
    <x v="13"/>
    <x v="386"/>
    <x v="726"/>
    <x v="382"/>
    <x v="667"/>
    <n v="3244.8360367746091"/>
    <n v="0"/>
    <n v="0"/>
    <n v="3244.8360367746091"/>
    <m/>
    <n v="3549"/>
    <n v="0"/>
    <n v="0"/>
    <n v="3549"/>
    <m/>
    <n v="0"/>
    <n v="0"/>
    <n v="0"/>
    <m/>
    <m/>
    <s v="Y"/>
  </r>
  <r>
    <x v="1"/>
    <x v="13"/>
    <x v="386"/>
    <x v="727"/>
    <x v="382"/>
    <x v="668"/>
    <n v="3940.5653803361247"/>
    <n v="0"/>
    <n v="0"/>
    <n v="3940.5653803361247"/>
    <m/>
    <n v="4310"/>
    <n v="0"/>
    <n v="0"/>
    <n v="4310"/>
    <m/>
    <n v="0"/>
    <n v="0"/>
    <n v="0"/>
    <m/>
    <m/>
    <s v="Y"/>
  </r>
  <r>
    <x v="1"/>
    <x v="13"/>
    <x v="386"/>
    <x v="728"/>
    <x v="382"/>
    <x v="669"/>
    <n v="101.50805176553258"/>
    <n v="4596.3586396427345"/>
    <n v="0"/>
    <n v="4697.8666914082669"/>
    <m/>
    <n v="111"/>
    <n v="4805"/>
    <n v="0"/>
    <n v="4916"/>
    <m/>
    <n v="0"/>
    <n v="0"/>
    <n v="0"/>
    <m/>
    <m/>
    <s v="Y"/>
  </r>
  <r>
    <x v="1"/>
    <x v="13"/>
    <x v="386"/>
    <x v="729"/>
    <x v="382"/>
    <x v="670"/>
    <n v="61.589155003806283"/>
    <n v="46.375815870834764"/>
    <n v="1143.0779800755754"/>
    <n v="1251.0429509502164"/>
    <m/>
    <n v="67"/>
    <n v="48"/>
    <n v="1139"/>
    <n v="1254"/>
    <m/>
    <n v="1173"/>
    <n v="1208"/>
    <n v="1244"/>
    <m/>
    <m/>
    <s v="Y"/>
  </r>
  <r>
    <x v="1"/>
    <x v="13"/>
    <x v="386"/>
    <x v="730"/>
    <x v="382"/>
    <x v="671"/>
    <n v="46.762136206593667"/>
    <n v="35.2112676056338"/>
    <n v="999.65647543799378"/>
    <n v="1081.6298792502212"/>
    <m/>
    <n v="51"/>
    <n v="37"/>
    <n v="996"/>
    <n v="1084"/>
    <m/>
    <n v="1026"/>
    <n v="1057"/>
    <n v="1089"/>
    <m/>
    <m/>
    <s v="Y"/>
  </r>
  <r>
    <x v="1"/>
    <x v="13"/>
    <x v="386"/>
    <x v="731"/>
    <x v="382"/>
    <x v="672"/>
    <n v="158.53504713942729"/>
    <n v="2098.0762624527651"/>
    <n v="0"/>
    <n v="2256.6113095921924"/>
    <m/>
    <n v="173"/>
    <n v="2194"/>
    <n v="0"/>
    <n v="2367"/>
    <m/>
    <n v="0"/>
    <n v="0"/>
    <n v="0"/>
    <m/>
    <m/>
    <s v="Y"/>
  </r>
  <r>
    <x v="1"/>
    <x v="13"/>
    <x v="387"/>
    <x v="732"/>
    <x v="383"/>
    <x v="673"/>
    <n v="8470.1371978632251"/>
    <n v="44326.605185314074"/>
    <n v="0"/>
    <n v="52796.742383177298"/>
    <m/>
    <n v="9264"/>
    <n v="46343"/>
    <n v="0"/>
    <n v="55607"/>
    <m/>
    <n v="0"/>
    <n v="0"/>
    <n v="0"/>
    <m/>
    <m/>
    <s v="Y"/>
  </r>
  <r>
    <x v="1"/>
    <x v="13"/>
    <x v="387"/>
    <x v="733"/>
    <x v="383"/>
    <x v="674"/>
    <n v="0"/>
    <n v="428.04941708717593"/>
    <n v="813.46789629371847"/>
    <n v="1241.5173133808944"/>
    <m/>
    <n v="0"/>
    <n v="448"/>
    <n v="811"/>
    <n v="1259"/>
    <m/>
    <n v="835"/>
    <n v="860"/>
    <n v="886"/>
    <m/>
    <m/>
    <s v="Y"/>
  </r>
  <r>
    <x v="1"/>
    <x v="13"/>
    <x v="387"/>
    <x v="734"/>
    <x v="383"/>
    <x v="675"/>
    <n v="0"/>
    <n v="229.68505307116757"/>
    <n v="3487.9067339481471"/>
    <n v="3717.5917870193148"/>
    <m/>
    <n v="0"/>
    <n v="240"/>
    <n v="3476"/>
    <n v="3716"/>
    <m/>
    <n v="3580"/>
    <n v="3687"/>
    <n v="3798"/>
    <m/>
    <m/>
    <s v="Y"/>
  </r>
  <r>
    <x v="1"/>
    <x v="13"/>
    <x v="387"/>
    <x v="735"/>
    <x v="383"/>
    <x v="676"/>
    <n v="0"/>
    <n v="584.65286236297197"/>
    <n v="13049.417087175918"/>
    <n v="13634.069949538891"/>
    <m/>
    <n v="0"/>
    <n v="611"/>
    <n v="13004"/>
    <n v="13615"/>
    <m/>
    <n v="13394"/>
    <n v="13796"/>
    <n v="14210"/>
    <m/>
    <m/>
    <s v="Y"/>
  </r>
  <r>
    <x v="1"/>
    <x v="13"/>
    <x v="387"/>
    <x v="736"/>
    <x v="383"/>
    <x v="677"/>
    <n v="2359.9825990373934"/>
    <n v="0"/>
    <n v="0"/>
    <n v="2359.9825990373934"/>
    <m/>
    <n v="2581"/>
    <n v="0"/>
    <n v="0"/>
    <n v="2581"/>
    <m/>
    <n v="0"/>
    <n v="0"/>
    <n v="0"/>
    <m/>
    <m/>
    <s v="Y"/>
  </r>
  <r>
    <x v="1"/>
    <x v="13"/>
    <x v="387"/>
    <x v="737"/>
    <x v="383"/>
    <x v="678"/>
    <n v="3929.9497011688795"/>
    <n v="0"/>
    <n v="0"/>
    <n v="3929.9497011688795"/>
    <m/>
    <n v="4298"/>
    <n v="0"/>
    <n v="0"/>
    <n v="4298"/>
    <m/>
    <n v="0"/>
    <n v="0"/>
    <n v="0"/>
    <m/>
    <m/>
    <s v="Y"/>
  </r>
  <r>
    <x v="1"/>
    <x v="13"/>
    <x v="387"/>
    <x v="738"/>
    <x v="383"/>
    <x v="679"/>
    <n v="2537.930501930502"/>
    <n v="0"/>
    <n v="0"/>
    <n v="2537.930501930502"/>
    <m/>
    <n v="2776"/>
    <n v="0"/>
    <n v="0"/>
    <n v="2776"/>
    <m/>
    <n v="0"/>
    <n v="0"/>
    <n v="0"/>
    <m/>
    <m/>
    <s v="Y"/>
  </r>
  <r>
    <x v="1"/>
    <x v="13"/>
    <x v="388"/>
    <x v="739"/>
    <x v="384"/>
    <x v="680"/>
    <n v="0"/>
    <n v="396.7287280320167"/>
    <n v="3715.8517487384725"/>
    <n v="4112.5804767704894"/>
    <m/>
    <n v="0"/>
    <n v="415"/>
    <n v="3703"/>
    <n v="4118"/>
    <m/>
    <n v="3814"/>
    <n v="3928"/>
    <n v="4046"/>
    <m/>
    <m/>
    <s v="Y"/>
  </r>
  <r>
    <x v="1"/>
    <x v="13"/>
    <x v="388"/>
    <x v="740"/>
    <x v="384"/>
    <x v="681"/>
    <n v="0"/>
    <n v="104.40229685053072"/>
    <n v="2745.7804071689579"/>
    <n v="2850.1827040194885"/>
    <m/>
    <n v="0"/>
    <n v="109"/>
    <n v="2736"/>
    <n v="2845"/>
    <m/>
    <n v="2818"/>
    <n v="2903"/>
    <n v="2990"/>
    <m/>
    <m/>
    <s v="Y"/>
  </r>
  <r>
    <x v="1"/>
    <x v="13"/>
    <x v="388"/>
    <x v="741"/>
    <x v="384"/>
    <x v="682"/>
    <n v="0"/>
    <n v="626.41378110318431"/>
    <n v="990.95180093962074"/>
    <n v="1617.365582042805"/>
    <m/>
    <n v="0"/>
    <n v="655"/>
    <n v="987"/>
    <n v="1642"/>
    <m/>
    <n v="1017"/>
    <n v="1048"/>
    <n v="1079"/>
    <m/>
    <m/>
    <s v="Y"/>
  </r>
  <r>
    <x v="1"/>
    <x v="13"/>
    <x v="388"/>
    <x v="742"/>
    <x v="384"/>
    <x v="683"/>
    <n v="0"/>
    <n v="0"/>
    <n v="1985.3836784409257"/>
    <n v="1985.3836784409257"/>
    <m/>
    <n v="0"/>
    <n v="0"/>
    <n v="1978"/>
    <n v="1978"/>
    <m/>
    <n v="2037"/>
    <n v="2098"/>
    <n v="2161"/>
    <m/>
    <m/>
    <s v="Y"/>
  </r>
  <r>
    <x v="1"/>
    <x v="13"/>
    <x v="388"/>
    <x v="743"/>
    <x v="384"/>
    <x v="684"/>
    <n v="0"/>
    <n v="0"/>
    <n v="866.53906385940491"/>
    <n v="866.53906385940491"/>
    <m/>
    <n v="0"/>
    <n v="0"/>
    <n v="864"/>
    <n v="864"/>
    <m/>
    <n v="890"/>
    <n v="917"/>
    <n v="945"/>
    <m/>
    <m/>
    <s v="Y"/>
  </r>
  <r>
    <x v="1"/>
    <x v="13"/>
    <x v="388"/>
    <x v="744"/>
    <x v="384"/>
    <x v="685"/>
    <n v="0"/>
    <n v="167.04367496084913"/>
    <n v="512.44127370802164"/>
    <n v="679.48494866887074"/>
    <m/>
    <n v="0"/>
    <n v="175"/>
    <n v="511"/>
    <n v="686"/>
    <m/>
    <n v="526"/>
    <n v="542"/>
    <n v="558"/>
    <m/>
    <m/>
    <s v="Y"/>
  </r>
  <r>
    <x v="1"/>
    <x v="13"/>
    <x v="388"/>
    <x v="745"/>
    <x v="384"/>
    <x v="686"/>
    <n v="0"/>
    <n v="375.84826866191059"/>
    <n v="3913.3460936140596"/>
    <n v="4289.19436227597"/>
    <m/>
    <n v="0"/>
    <n v="393"/>
    <n v="3900"/>
    <n v="4293"/>
    <m/>
    <n v="4017"/>
    <n v="4138"/>
    <n v="4262"/>
    <m/>
    <m/>
    <s v="Y"/>
  </r>
  <r>
    <x v="1"/>
    <x v="13"/>
    <x v="388"/>
    <x v="746"/>
    <x v="384"/>
    <x v="687"/>
    <n v="14346.70276336092"/>
    <n v="0"/>
    <n v="0"/>
    <n v="14346.70276336092"/>
    <m/>
    <n v="15691"/>
    <n v="0"/>
    <n v="0"/>
    <n v="15691"/>
    <m/>
    <n v="0"/>
    <n v="0"/>
    <n v="0"/>
    <m/>
    <m/>
    <s v="Y"/>
  </r>
  <r>
    <x v="1"/>
    <x v="13"/>
    <x v="388"/>
    <x v="747"/>
    <x v="384"/>
    <x v="688"/>
    <n v="1411.4077710758872"/>
    <n v="0"/>
    <n v="0"/>
    <n v="1411.4077710758872"/>
    <m/>
    <n v="1544"/>
    <n v="0"/>
    <n v="0"/>
    <n v="1544"/>
    <m/>
    <n v="0"/>
    <n v="0"/>
    <n v="0"/>
    <m/>
    <m/>
    <s v="Y"/>
  </r>
  <r>
    <x v="1"/>
    <x v="13"/>
    <x v="388"/>
    <x v="748"/>
    <x v="384"/>
    <x v="689"/>
    <n v="187.8894655631926"/>
    <n v="302.7666608665391"/>
    <n v="5262.7457804071691"/>
    <n v="5753.4019068369007"/>
    <m/>
    <n v="205"/>
    <n v="317"/>
    <n v="5244"/>
    <n v="5766"/>
    <m/>
    <n v="5401"/>
    <n v="5563"/>
    <n v="5730"/>
    <m/>
    <m/>
    <s v="Y"/>
  </r>
  <r>
    <x v="1"/>
    <x v="13"/>
    <x v="389"/>
    <x v="749"/>
    <x v="385"/>
    <x v="690"/>
    <n v="48048.664676616914"/>
    <n v="28277.763317840545"/>
    <n v="3635.1523545706373"/>
    <n v="79961.580349028096"/>
    <m/>
    <n v="52551"/>
    <n v="29564"/>
    <n v="3622"/>
    <n v="85737"/>
    <m/>
    <n v="0"/>
    <n v="0"/>
    <n v="0"/>
    <m/>
    <s v="PTY exception"/>
    <s v="Y"/>
  </r>
  <r>
    <x v="1"/>
    <x v="13"/>
    <x v="389"/>
    <x v="750"/>
    <x v="385"/>
    <x v="691"/>
    <n v="8199.335323383084"/>
    <n v="4018.2366821594569"/>
    <n v="4696.8476454293623"/>
    <n v="16914.419650971904"/>
    <m/>
    <n v="8968"/>
    <n v="4201"/>
    <n v="4680"/>
    <n v="17849"/>
    <m/>
    <n v="0"/>
    <n v="0"/>
    <n v="0"/>
    <m/>
    <s v="PTY exception"/>
    <s v="Y"/>
  </r>
  <r>
    <x v="1"/>
    <x v="3"/>
    <x v="390"/>
    <x v="751"/>
    <x v="386"/>
    <x v="692"/>
    <n v="10398"/>
    <n v="14167.5"/>
    <n v="173"/>
    <n v="24738.5"/>
    <m/>
    <n v="11372"/>
    <n v="14812"/>
    <n v="172"/>
    <n v="26356"/>
    <m/>
    <n v="177"/>
    <n v="182"/>
    <n v="187"/>
    <m/>
    <m/>
    <s v="N"/>
  </r>
  <r>
    <x v="1"/>
    <x v="3"/>
    <x v="391"/>
    <x v="752"/>
    <x v="38"/>
    <x v="693"/>
    <n v="10711"/>
    <n v="10000"/>
    <n v="10500"/>
    <n v="31211"/>
    <m/>
    <n v="11715"/>
    <n v="10455"/>
    <n v="10463"/>
    <n v="32633"/>
    <m/>
    <n v="10777"/>
    <n v="11100"/>
    <n v="11433"/>
    <m/>
    <m/>
    <s v="Y"/>
  </r>
  <r>
    <x v="1"/>
    <x v="3"/>
    <x v="391"/>
    <x v="753"/>
    <x v="38"/>
    <x v="694"/>
    <n v="21338"/>
    <n v="19918"/>
    <n v="20917"/>
    <n v="62173"/>
    <m/>
    <n v="23337"/>
    <n v="20824"/>
    <n v="20844"/>
    <n v="65005"/>
    <m/>
    <n v="21469"/>
    <n v="22113"/>
    <n v="22776"/>
    <m/>
    <m/>
    <s v="Y"/>
  </r>
  <r>
    <x v="1"/>
    <x v="3"/>
    <x v="391"/>
    <x v="754"/>
    <x v="38"/>
    <x v="695"/>
    <n v="3570"/>
    <n v="3334"/>
    <n v="3500"/>
    <n v="10404"/>
    <m/>
    <n v="3905"/>
    <n v="3486"/>
    <n v="3488"/>
    <n v="10879"/>
    <m/>
    <n v="3593"/>
    <n v="3701"/>
    <n v="3812"/>
    <m/>
    <m/>
    <s v="Y"/>
  </r>
  <r>
    <x v="1"/>
    <x v="3"/>
    <x v="391"/>
    <x v="755"/>
    <x v="38"/>
    <x v="696"/>
    <n v="4298"/>
    <n v="6665"/>
    <n v="0"/>
    <n v="10963"/>
    <m/>
    <n v="4701"/>
    <n v="6968"/>
    <n v="0"/>
    <n v="11669"/>
    <m/>
    <n v="0"/>
    <n v="0"/>
    <n v="0"/>
    <m/>
    <m/>
    <s v="Y"/>
  </r>
  <r>
    <x v="1"/>
    <x v="3"/>
    <x v="392"/>
    <x v="756"/>
    <x v="387"/>
    <x v="697"/>
    <n v="1701"/>
    <n v="201"/>
    <n v="201"/>
    <n v="2103"/>
    <m/>
    <n v="1860"/>
    <n v="210"/>
    <n v="200"/>
    <n v="2270"/>
    <m/>
    <n v="206"/>
    <n v="212"/>
    <n v="218"/>
    <m/>
    <m/>
    <s v="N"/>
  </r>
  <r>
    <x v="1"/>
    <x v="3"/>
    <x v="393"/>
    <x v="757"/>
    <x v="388"/>
    <x v="698"/>
    <n v="6298.4616223258308"/>
    <n v="4834.5895820137257"/>
    <n v="6847.3849443969202"/>
    <n v="17980.436148736477"/>
    <m/>
    <n v="6889"/>
    <n v="5055"/>
    <n v="6823"/>
    <n v="18767"/>
    <m/>
    <n v="7028"/>
    <n v="7239"/>
    <n v="7456"/>
    <m/>
    <m/>
    <s v="Y"/>
  </r>
  <r>
    <x v="1"/>
    <x v="3"/>
    <x v="393"/>
    <x v="758"/>
    <x v="388"/>
    <x v="699"/>
    <n v="96.604456041051492"/>
    <n v="0"/>
    <n v="0"/>
    <n v="96.604456041051492"/>
    <m/>
    <n v="106"/>
    <n v="0"/>
    <n v="0"/>
    <n v="106"/>
    <m/>
    <n v="0"/>
    <n v="0"/>
    <n v="0"/>
    <m/>
    <m/>
    <s v="N"/>
  </r>
  <r>
    <x v="1"/>
    <x v="3"/>
    <x v="393"/>
    <x v="759"/>
    <x v="388"/>
    <x v="700"/>
    <n v="626.9339216331183"/>
    <n v="2187.4104179862743"/>
    <n v="174.61505560307955"/>
    <n v="2988.9593952224723"/>
    <m/>
    <n v="686"/>
    <n v="2287"/>
    <n v="174"/>
    <n v="3147"/>
    <m/>
    <n v="179"/>
    <n v="184"/>
    <n v="190"/>
    <m/>
    <m/>
    <s v="N"/>
  </r>
  <r>
    <x v="1"/>
    <x v="3"/>
    <x v="394"/>
    <x v="760"/>
    <x v="39"/>
    <x v="701"/>
    <n v="13000"/>
    <n v="13000"/>
    <n v="10000"/>
    <n v="36000"/>
    <m/>
    <n v="14218"/>
    <n v="13592"/>
    <n v="9965"/>
    <n v="37775"/>
    <m/>
    <n v="10264"/>
    <n v="10572"/>
    <n v="10889"/>
    <m/>
    <m/>
    <s v="Y"/>
  </r>
  <r>
    <x v="1"/>
    <x v="3"/>
    <x v="395"/>
    <x v="761"/>
    <x v="40"/>
    <x v="702"/>
    <n v="8000"/>
    <n v="8000"/>
    <n v="7000"/>
    <n v="23000"/>
    <m/>
    <n v="8750"/>
    <n v="8364"/>
    <n v="6976"/>
    <n v="24090"/>
    <m/>
    <n v="7185"/>
    <n v="7401"/>
    <n v="7623"/>
    <m/>
    <m/>
    <s v="Y"/>
  </r>
  <r>
    <x v="1"/>
    <x v="3"/>
    <x v="396"/>
    <x v="762"/>
    <x v="37"/>
    <x v="703"/>
    <n v="30000"/>
    <n v="30000"/>
    <n v="26250"/>
    <n v="86250"/>
    <m/>
    <n v="32811"/>
    <n v="31365"/>
    <n v="26158"/>
    <n v="90334"/>
    <m/>
    <n v="26943"/>
    <n v="27751"/>
    <n v="28584"/>
    <m/>
    <m/>
    <s v="Y"/>
  </r>
  <r>
    <x v="1"/>
    <x v="3"/>
    <x v="396"/>
    <x v="763"/>
    <x v="37"/>
    <x v="704"/>
    <n v="10000"/>
    <n v="10000"/>
    <n v="8750"/>
    <n v="28750"/>
    <m/>
    <n v="10937"/>
    <n v="10455"/>
    <n v="8719"/>
    <n v="30111"/>
    <m/>
    <n v="8981"/>
    <n v="9250"/>
    <n v="9528"/>
    <m/>
    <m/>
    <s v="Y"/>
  </r>
  <r>
    <x v="1"/>
    <x v="3"/>
    <x v="396"/>
    <x v="764"/>
    <x v="37"/>
    <x v="705"/>
    <n v="7631"/>
    <n v="12774"/>
    <n v="632"/>
    <n v="21037"/>
    <m/>
    <n v="8346"/>
    <n v="13355"/>
    <n v="630"/>
    <n v="22331"/>
    <m/>
    <n v="649"/>
    <n v="668"/>
    <n v="688"/>
    <m/>
    <m/>
    <s v="N"/>
  </r>
  <r>
    <x v="1"/>
    <x v="3"/>
    <x v="397"/>
    <x v="765"/>
    <x v="389"/>
    <x v="706"/>
    <n v="1701"/>
    <n v="701"/>
    <n v="701"/>
    <n v="3103"/>
    <m/>
    <n v="1860"/>
    <n v="733"/>
    <n v="699"/>
    <n v="3292"/>
    <m/>
    <n v="720"/>
    <n v="742"/>
    <n v="764"/>
    <m/>
    <m/>
    <s v="Y"/>
  </r>
  <r>
    <x v="1"/>
    <x v="3"/>
    <x v="397"/>
    <x v="766"/>
    <x v="389"/>
    <x v="707"/>
    <n v="2218"/>
    <n v="2218"/>
    <n v="2218"/>
    <n v="6654"/>
    <m/>
    <n v="2426"/>
    <n v="2319"/>
    <n v="2210"/>
    <n v="6955"/>
    <m/>
    <n v="2276"/>
    <n v="2344"/>
    <n v="2414"/>
    <m/>
    <m/>
    <s v="Y"/>
  </r>
  <r>
    <x v="1"/>
    <x v="3"/>
    <x v="397"/>
    <x v="767"/>
    <x v="389"/>
    <x v="708"/>
    <n v="81"/>
    <n v="81"/>
    <n v="81"/>
    <n v="243"/>
    <m/>
    <n v="89"/>
    <n v="85"/>
    <n v="81"/>
    <n v="255"/>
    <m/>
    <n v="83"/>
    <n v="85"/>
    <n v="88"/>
    <m/>
    <m/>
    <s v="Y"/>
  </r>
  <r>
    <x v="1"/>
    <x v="3"/>
    <x v="398"/>
    <x v="768"/>
    <x v="390"/>
    <x v="709"/>
    <n v="29350"/>
    <n v="0"/>
    <n v="0"/>
    <n v="29350"/>
    <m/>
    <n v="32100"/>
    <n v="0"/>
    <n v="0"/>
    <n v="32100"/>
    <m/>
    <n v="0"/>
    <n v="0"/>
    <n v="0"/>
    <m/>
    <m/>
    <s v="Y"/>
  </r>
  <r>
    <x v="1"/>
    <x v="3"/>
    <x v="398"/>
    <x v="769"/>
    <x v="390"/>
    <x v="710"/>
    <n v="9654"/>
    <n v="370"/>
    <n v="0"/>
    <n v="10024"/>
    <m/>
    <n v="10559"/>
    <n v="387"/>
    <n v="0"/>
    <n v="10946"/>
    <m/>
    <n v="0"/>
    <n v="0"/>
    <n v="0"/>
    <m/>
    <m/>
    <s v="Y"/>
  </r>
  <r>
    <x v="1"/>
    <x v="3"/>
    <x v="399"/>
    <x v="770"/>
    <x v="391"/>
    <x v="711"/>
    <n v="2038"/>
    <n v="2038"/>
    <n v="2038"/>
    <n v="6114"/>
    <m/>
    <n v="2229"/>
    <n v="2131"/>
    <n v="2031"/>
    <n v="6391"/>
    <m/>
    <n v="2092"/>
    <n v="2155"/>
    <n v="2220"/>
    <m/>
    <m/>
    <s v="Y"/>
  </r>
  <r>
    <x v="1"/>
    <x v="3"/>
    <x v="400"/>
    <x v="771"/>
    <x v="392"/>
    <x v="712"/>
    <n v="1000"/>
    <n v="1000"/>
    <n v="1000"/>
    <n v="3000"/>
    <m/>
    <n v="1094"/>
    <n v="1046"/>
    <n v="997"/>
    <n v="3137"/>
    <m/>
    <n v="1027"/>
    <n v="1058"/>
    <n v="1090"/>
    <m/>
    <m/>
    <s v="N"/>
  </r>
  <r>
    <x v="1"/>
    <x v="3"/>
    <x v="401"/>
    <x v="772"/>
    <x v="393"/>
    <x v="713"/>
    <n v="892"/>
    <n v="892"/>
    <n v="892"/>
    <n v="2676"/>
    <m/>
    <n v="976"/>
    <n v="933"/>
    <n v="889"/>
    <n v="2798"/>
    <m/>
    <n v="916"/>
    <n v="943"/>
    <n v="971"/>
    <m/>
    <m/>
    <s v="N"/>
  </r>
  <r>
    <x v="1"/>
    <x v="4"/>
    <x v="402"/>
    <x v="773"/>
    <x v="394"/>
    <x v="714"/>
    <n v="0"/>
    <n v="80"/>
    <n v="500"/>
    <n v="580"/>
    <m/>
    <n v="0"/>
    <n v="84"/>
    <n v="498"/>
    <n v="582"/>
    <m/>
    <n v="513"/>
    <n v="528"/>
    <n v="544"/>
    <m/>
    <m/>
    <s v="N"/>
  </r>
  <r>
    <x v="1"/>
    <x v="4"/>
    <x v="403"/>
    <x v="774"/>
    <x v="395"/>
    <x v="715"/>
    <n v="361"/>
    <n v="361"/>
    <n v="361"/>
    <n v="1083"/>
    <m/>
    <n v="395"/>
    <n v="377"/>
    <n v="360"/>
    <n v="1132"/>
    <m/>
    <n v="371"/>
    <n v="382"/>
    <n v="393"/>
    <m/>
    <m/>
    <s v="N"/>
  </r>
  <r>
    <x v="1"/>
    <x v="4"/>
    <x v="404"/>
    <x v="775"/>
    <x v="396"/>
    <x v="716"/>
    <n v="1693"/>
    <n v="1693"/>
    <n v="1693"/>
    <n v="5079"/>
    <m/>
    <n v="1852"/>
    <n v="1770"/>
    <n v="1687"/>
    <n v="5309"/>
    <m/>
    <n v="1738"/>
    <n v="1790"/>
    <n v="1844"/>
    <m/>
    <m/>
    <s v="N"/>
  </r>
  <r>
    <x v="1"/>
    <x v="4"/>
    <x v="405"/>
    <x v="776"/>
    <x v="397"/>
    <x v="717"/>
    <n v="15899"/>
    <n v="15899"/>
    <n v="15899"/>
    <n v="47697"/>
    <m/>
    <n v="17389"/>
    <n v="16622"/>
    <n v="15843"/>
    <n v="49854"/>
    <m/>
    <n v="16318"/>
    <n v="16808"/>
    <n v="17312"/>
    <m/>
    <m/>
    <s v="N"/>
  </r>
  <r>
    <x v="1"/>
    <x v="5"/>
    <x v="406"/>
    <x v="777"/>
    <x v="398"/>
    <x v="718"/>
    <n v="28908.033815031009"/>
    <n v="28908.033815031009"/>
    <n v="28908.033815031009"/>
    <n v="86724.101445093023"/>
    <m/>
    <n v="31617"/>
    <n v="30223"/>
    <n v="28807"/>
    <n v="90647"/>
    <m/>
    <n v="29671"/>
    <n v="30561"/>
    <n v="31478"/>
    <m/>
    <m/>
    <s v="N"/>
  </r>
  <r>
    <x v="1"/>
    <x v="5"/>
    <x v="406"/>
    <x v="778"/>
    <x v="398"/>
    <x v="719"/>
    <n v="7226.3259995020917"/>
    <n v="7226.3259995020917"/>
    <n v="7226.3259995020917"/>
    <n v="21678.977998506274"/>
    <m/>
    <n v="7903"/>
    <n v="7555"/>
    <n v="7201"/>
    <n v="22659"/>
    <m/>
    <n v="7417"/>
    <n v="7640"/>
    <n v="7869"/>
    <m/>
    <m/>
    <s v="N"/>
  </r>
  <r>
    <x v="1"/>
    <x v="5"/>
    <x v="406"/>
    <x v="779"/>
    <x v="398"/>
    <x v="720"/>
    <n v="7108"/>
    <n v="29825"/>
    <n v="40281"/>
    <n v="77214"/>
    <m/>
    <n v="7774"/>
    <n v="31182"/>
    <n v="40140"/>
    <n v="79096"/>
    <m/>
    <n v="41344"/>
    <n v="42584"/>
    <n v="43862"/>
    <m/>
    <m/>
    <s v="N"/>
  </r>
  <r>
    <x v="1"/>
    <x v="5"/>
    <x v="406"/>
    <x v="780"/>
    <x v="398"/>
    <x v="721"/>
    <n v="5266.883868112338"/>
    <n v="5266.883868112338"/>
    <n v="5266.883868112338"/>
    <n v="15800.651604337014"/>
    <m/>
    <n v="5760"/>
    <n v="5507"/>
    <n v="5248"/>
    <n v="16515"/>
    <m/>
    <n v="5405"/>
    <n v="5567"/>
    <n v="5734"/>
    <m/>
    <m/>
    <s v="Y"/>
  </r>
  <r>
    <x v="1"/>
    <x v="5"/>
    <x v="406"/>
    <x v="781"/>
    <x v="398"/>
    <x v="722"/>
    <n v="277.40695051307711"/>
    <n v="277.40695051307711"/>
    <n v="277.40695051307711"/>
    <n v="832.22085153923126"/>
    <m/>
    <n v="303"/>
    <n v="290"/>
    <n v="276"/>
    <n v="869"/>
    <m/>
    <n v="284"/>
    <n v="293"/>
    <n v="302"/>
    <m/>
    <m/>
    <s v="Y"/>
  </r>
  <r>
    <x v="1"/>
    <x v="5"/>
    <x v="407"/>
    <x v="782"/>
    <x v="399"/>
    <x v="723"/>
    <n v="2150"/>
    <n v="2150"/>
    <n v="2150"/>
    <n v="6450"/>
    <m/>
    <n v="2351"/>
    <n v="2248"/>
    <n v="2142"/>
    <n v="6741"/>
    <m/>
    <n v="2206"/>
    <n v="2272"/>
    <n v="2340"/>
    <m/>
    <m/>
    <s v="N"/>
  </r>
  <r>
    <x v="1"/>
    <x v="5"/>
    <x v="407"/>
    <x v="783"/>
    <x v="399"/>
    <x v="724"/>
    <n v="238"/>
    <n v="238"/>
    <n v="238"/>
    <n v="714"/>
    <m/>
    <n v="260"/>
    <n v="249"/>
    <n v="237"/>
    <n v="746"/>
    <m/>
    <n v="244"/>
    <n v="251"/>
    <n v="259"/>
    <m/>
    <m/>
    <s v="N"/>
  </r>
  <r>
    <x v="1"/>
    <x v="5"/>
    <x v="408"/>
    <x v="784"/>
    <x v="400"/>
    <x v="725"/>
    <n v="3735.0557942253322"/>
    <n v="3735.0557942253322"/>
    <n v="3735.0557942253322"/>
    <n v="11205.167382675996"/>
    <m/>
    <n v="4085"/>
    <n v="3905"/>
    <n v="3722"/>
    <n v="11712"/>
    <m/>
    <n v="3834"/>
    <n v="3949"/>
    <n v="4067"/>
    <m/>
    <m/>
    <s v="N"/>
  </r>
  <r>
    <x v="1"/>
    <x v="5"/>
    <x v="408"/>
    <x v="785"/>
    <x v="400"/>
    <x v="726"/>
    <n v="1244.9442057746676"/>
    <n v="1244.9442057746676"/>
    <n v="1244.9442057746676"/>
    <n v="3734.832617324003"/>
    <m/>
    <n v="1362"/>
    <n v="1302"/>
    <n v="1241"/>
    <n v="3905"/>
    <m/>
    <n v="1278"/>
    <n v="1316"/>
    <n v="1355"/>
    <m/>
    <m/>
    <s v="N"/>
  </r>
  <r>
    <x v="1"/>
    <x v="5"/>
    <x v="408"/>
    <x v="786"/>
    <x v="400"/>
    <x v="727"/>
    <n v="4204"/>
    <n v="4204"/>
    <n v="4204"/>
    <n v="12612"/>
    <m/>
    <n v="4598"/>
    <n v="4395"/>
    <n v="4189"/>
    <n v="13182"/>
    <m/>
    <n v="4315"/>
    <n v="4444"/>
    <n v="4577"/>
    <m/>
    <m/>
    <s v="Y"/>
  </r>
  <r>
    <x v="1"/>
    <x v="5"/>
    <x v="408"/>
    <x v="787"/>
    <x v="400"/>
    <x v="728"/>
    <n v="0"/>
    <n v="0"/>
    <n v="0"/>
    <n v="0"/>
    <m/>
    <n v="0"/>
    <n v="0"/>
    <n v="0"/>
    <n v="0"/>
    <m/>
    <n v="0"/>
    <n v="0"/>
    <n v="0"/>
    <m/>
    <m/>
    <s v="N"/>
  </r>
  <r>
    <x v="1"/>
    <x v="5"/>
    <x v="409"/>
    <x v="788"/>
    <x v="401"/>
    <x v="729"/>
    <n v="556"/>
    <n v="556"/>
    <n v="556"/>
    <n v="1668"/>
    <m/>
    <n v="608"/>
    <n v="581"/>
    <n v="554"/>
    <n v="1743"/>
    <m/>
    <n v="571"/>
    <n v="588"/>
    <n v="606"/>
    <m/>
    <m/>
    <s v="N"/>
  </r>
  <r>
    <x v="1"/>
    <x v="5"/>
    <x v="409"/>
    <x v="789"/>
    <x v="401"/>
    <x v="730"/>
    <n v="1515"/>
    <n v="0"/>
    <n v="0"/>
    <n v="1515"/>
    <m/>
    <n v="1657"/>
    <n v="0"/>
    <n v="0"/>
    <n v="1657"/>
    <m/>
    <n v="0"/>
    <n v="0"/>
    <n v="0"/>
    <m/>
    <m/>
    <s v="N"/>
  </r>
  <r>
    <x v="1"/>
    <x v="5"/>
    <x v="410"/>
    <x v="790"/>
    <x v="402"/>
    <x v="731"/>
    <n v="811"/>
    <n v="0"/>
    <n v="0"/>
    <n v="811"/>
    <m/>
    <n v="887"/>
    <n v="0"/>
    <n v="0"/>
    <n v="887"/>
    <m/>
    <n v="0"/>
    <n v="0"/>
    <n v="0"/>
    <m/>
    <m/>
    <s v="N"/>
  </r>
  <r>
    <x v="1"/>
    <x v="5"/>
    <x v="410"/>
    <x v="791"/>
    <x v="402"/>
    <x v="732"/>
    <n v="367"/>
    <n v="0"/>
    <n v="0"/>
    <n v="367"/>
    <m/>
    <n v="401"/>
    <n v="0"/>
    <n v="0"/>
    <n v="401"/>
    <m/>
    <n v="0"/>
    <n v="0"/>
    <n v="0"/>
    <m/>
    <m/>
    <s v="N"/>
  </r>
  <r>
    <x v="1"/>
    <x v="5"/>
    <x v="410"/>
    <x v="792"/>
    <x v="402"/>
    <x v="733"/>
    <n v="1044"/>
    <n v="518"/>
    <n v="0"/>
    <n v="1562"/>
    <m/>
    <n v="1142"/>
    <n v="542"/>
    <n v="0"/>
    <n v="1684"/>
    <m/>
    <n v="0"/>
    <n v="0"/>
    <n v="0"/>
    <m/>
    <m/>
    <s v="N"/>
  </r>
  <r>
    <x v="1"/>
    <x v="5"/>
    <x v="410"/>
    <x v="793"/>
    <x v="402"/>
    <x v="734"/>
    <n v="0"/>
    <n v="233"/>
    <n v="507"/>
    <n v="740"/>
    <m/>
    <n v="0"/>
    <n v="244"/>
    <n v="505"/>
    <n v="749"/>
    <m/>
    <n v="520"/>
    <n v="536"/>
    <n v="552"/>
    <m/>
    <m/>
    <s v="N"/>
  </r>
  <r>
    <x v="1"/>
    <x v="5"/>
    <x v="410"/>
    <x v="794"/>
    <x v="402"/>
    <x v="735"/>
    <n v="0"/>
    <n v="0"/>
    <n v="0"/>
    <n v="0"/>
    <m/>
    <n v="0"/>
    <n v="0"/>
    <n v="0"/>
    <n v="0"/>
    <m/>
    <n v="0"/>
    <n v="0"/>
    <n v="0"/>
    <m/>
    <m/>
    <s v="N"/>
  </r>
  <r>
    <x v="1"/>
    <x v="5"/>
    <x v="410"/>
    <x v="795"/>
    <x v="402"/>
    <x v="736"/>
    <n v="0"/>
    <n v="0"/>
    <n v="0"/>
    <n v="0"/>
    <m/>
    <n v="0"/>
    <n v="0"/>
    <n v="0"/>
    <n v="0"/>
    <m/>
    <n v="0"/>
    <n v="0"/>
    <n v="0"/>
    <m/>
    <m/>
    <s v="N"/>
  </r>
  <r>
    <x v="1"/>
    <x v="5"/>
    <x v="410"/>
    <x v="796"/>
    <x v="402"/>
    <x v="737"/>
    <n v="147"/>
    <n v="147"/>
    <n v="147"/>
    <n v="441"/>
    <m/>
    <n v="161"/>
    <n v="154"/>
    <n v="146"/>
    <n v="461"/>
    <m/>
    <n v="150"/>
    <n v="155"/>
    <n v="160"/>
    <m/>
    <m/>
    <s v="N"/>
  </r>
  <r>
    <x v="1"/>
    <x v="5"/>
    <x v="411"/>
    <x v="797"/>
    <x v="403"/>
    <x v="738"/>
    <n v="0"/>
    <n v="0"/>
    <n v="0"/>
    <n v="0"/>
    <m/>
    <n v="0"/>
    <n v="0"/>
    <n v="0"/>
    <n v="0"/>
    <m/>
    <n v="0"/>
    <n v="0"/>
    <n v="0"/>
    <m/>
    <m/>
    <s v="Y"/>
  </r>
  <r>
    <x v="1"/>
    <x v="5"/>
    <x v="412"/>
    <x v="798"/>
    <x v="404"/>
    <x v="739"/>
    <n v="5227"/>
    <n v="0"/>
    <n v="0"/>
    <n v="5227"/>
    <m/>
    <n v="5717"/>
    <n v="0"/>
    <n v="0"/>
    <n v="5717"/>
    <m/>
    <n v="0"/>
    <n v="0"/>
    <n v="0"/>
    <m/>
    <m/>
    <s v="N"/>
  </r>
  <r>
    <x v="1"/>
    <x v="5"/>
    <x v="412"/>
    <x v="799"/>
    <x v="404"/>
    <x v="740"/>
    <n v="0"/>
    <n v="5129"/>
    <n v="0"/>
    <n v="5129"/>
    <m/>
    <n v="0"/>
    <n v="5362"/>
    <n v="0"/>
    <n v="5362"/>
    <m/>
    <n v="0"/>
    <n v="0"/>
    <n v="0"/>
    <m/>
    <m/>
    <s v="N"/>
  </r>
  <r>
    <x v="1"/>
    <x v="5"/>
    <x v="412"/>
    <x v="800"/>
    <x v="404"/>
    <x v="741"/>
    <n v="0"/>
    <n v="0"/>
    <n v="4484"/>
    <n v="4484"/>
    <m/>
    <n v="0"/>
    <n v="0"/>
    <n v="4468"/>
    <n v="4468"/>
    <m/>
    <n v="4602"/>
    <n v="4740"/>
    <n v="4882"/>
    <m/>
    <m/>
    <s v="N"/>
  </r>
  <r>
    <x v="1"/>
    <x v="6"/>
    <x v="413"/>
    <x v="801"/>
    <x v="405"/>
    <x v="742"/>
    <n v="68"/>
    <n v="0"/>
    <n v="0"/>
    <n v="68"/>
    <m/>
    <n v="74"/>
    <n v="0"/>
    <n v="0"/>
    <n v="74"/>
    <m/>
    <n v="0"/>
    <n v="0"/>
    <n v="0"/>
    <m/>
    <m/>
    <s v="Y"/>
  </r>
  <r>
    <x v="1"/>
    <x v="6"/>
    <x v="413"/>
    <x v="802"/>
    <x v="405"/>
    <x v="743"/>
    <n v="775"/>
    <n v="0"/>
    <n v="0"/>
    <n v="775"/>
    <m/>
    <n v="848"/>
    <n v="0"/>
    <n v="0"/>
    <n v="848"/>
    <m/>
    <n v="0"/>
    <n v="0"/>
    <n v="0"/>
    <m/>
    <m/>
    <s v="Y"/>
  </r>
  <r>
    <x v="1"/>
    <x v="6"/>
    <x v="413"/>
    <x v="803"/>
    <x v="405"/>
    <x v="744"/>
    <n v="15"/>
    <n v="0"/>
    <n v="0"/>
    <n v="15"/>
    <m/>
    <n v="16"/>
    <n v="0"/>
    <n v="0"/>
    <n v="16"/>
    <m/>
    <n v="0"/>
    <n v="0"/>
    <n v="0"/>
    <m/>
    <m/>
    <s v="Y"/>
  </r>
  <r>
    <x v="1"/>
    <x v="6"/>
    <x v="413"/>
    <x v="804"/>
    <x v="405"/>
    <x v="745"/>
    <n v="15"/>
    <n v="0"/>
    <n v="0"/>
    <n v="15"/>
    <m/>
    <n v="16"/>
    <n v="0"/>
    <n v="0"/>
    <n v="16"/>
    <m/>
    <n v="0"/>
    <n v="0"/>
    <n v="0"/>
    <m/>
    <m/>
    <s v="Y"/>
  </r>
  <r>
    <x v="1"/>
    <x v="6"/>
    <x v="414"/>
    <x v="805"/>
    <x v="406"/>
    <x v="746"/>
    <n v="506"/>
    <n v="918"/>
    <n v="471"/>
    <n v="1895"/>
    <m/>
    <n v="556"/>
    <n v="1050"/>
    <n v="556"/>
    <n v="2162"/>
    <m/>
    <n v="573"/>
    <n v="590"/>
    <n v="608"/>
    <m/>
    <m/>
    <s v="Y"/>
  </r>
  <r>
    <x v="1"/>
    <x v="6"/>
    <x v="414"/>
    <x v="806"/>
    <x v="406"/>
    <x v="747"/>
    <n v="1428"/>
    <n v="3828"/>
    <n v="3000"/>
    <n v="8256"/>
    <m/>
    <n v="1568"/>
    <n v="4377"/>
    <n v="3544"/>
    <n v="9489"/>
    <m/>
    <n v="3650"/>
    <n v="3760"/>
    <n v="3873"/>
    <m/>
    <m/>
    <s v="Y"/>
  </r>
  <r>
    <x v="1"/>
    <x v="6"/>
    <x v="415"/>
    <x v="807"/>
    <x v="407"/>
    <x v="748"/>
    <n v="0"/>
    <n v="0"/>
    <n v="1700"/>
    <n v="1700"/>
    <m/>
    <n v="0"/>
    <n v="0"/>
    <n v="2008"/>
    <n v="2008"/>
    <m/>
    <n v="2068"/>
    <n v="2130"/>
    <n v="2194"/>
    <m/>
    <m/>
    <s v="Y"/>
  </r>
  <r>
    <x v="1"/>
    <x v="6"/>
    <x v="416"/>
    <x v="808"/>
    <x v="408"/>
    <x v="749"/>
    <n v="0"/>
    <n v="0"/>
    <n v="1900"/>
    <n v="1900"/>
    <m/>
    <n v="0"/>
    <n v="0"/>
    <n v="2244"/>
    <n v="2244"/>
    <m/>
    <n v="2311"/>
    <n v="2380"/>
    <n v="2451"/>
    <m/>
    <m/>
    <s v="Y"/>
  </r>
  <r>
    <x v="1"/>
    <x v="6"/>
    <x v="417"/>
    <x v="809"/>
    <x v="409"/>
    <x v="750"/>
    <n v="88"/>
    <n v="0"/>
    <n v="588"/>
    <n v="676"/>
    <m/>
    <n v="97"/>
    <n v="0"/>
    <n v="695"/>
    <n v="792"/>
    <m/>
    <n v="716"/>
    <n v="737"/>
    <n v="759"/>
    <m/>
    <m/>
    <s v="Y"/>
  </r>
  <r>
    <x v="1"/>
    <x v="6"/>
    <x v="417"/>
    <x v="810"/>
    <x v="409"/>
    <x v="751"/>
    <n v="2056"/>
    <n v="0"/>
    <n v="0"/>
    <n v="2056"/>
    <m/>
    <n v="2257"/>
    <n v="0"/>
    <n v="0"/>
    <n v="2257"/>
    <m/>
    <n v="0"/>
    <n v="0"/>
    <n v="0"/>
    <m/>
    <m/>
    <s v="Y"/>
  </r>
  <r>
    <x v="1"/>
    <x v="6"/>
    <x v="417"/>
    <x v="811"/>
    <x v="409"/>
    <x v="752"/>
    <n v="44"/>
    <n v="0"/>
    <n v="4000"/>
    <n v="4044"/>
    <m/>
    <n v="48"/>
    <n v="0"/>
    <n v="4725"/>
    <n v="4773"/>
    <m/>
    <n v="4867"/>
    <n v="5013"/>
    <n v="5163"/>
    <m/>
    <m/>
    <s v="Y"/>
  </r>
  <r>
    <x v="1"/>
    <x v="6"/>
    <x v="417"/>
    <x v="812"/>
    <x v="409"/>
    <x v="753"/>
    <n v="6"/>
    <n v="0"/>
    <n v="0"/>
    <n v="6"/>
    <m/>
    <n v="7"/>
    <n v="0"/>
    <n v="0"/>
    <n v="7"/>
    <m/>
    <n v="0"/>
    <n v="0"/>
    <n v="0"/>
    <m/>
    <m/>
    <s v="Y"/>
  </r>
  <r>
    <x v="1"/>
    <x v="6"/>
    <x v="418"/>
    <x v="813"/>
    <x v="410"/>
    <x v="754"/>
    <n v="0"/>
    <n v="60"/>
    <n v="0"/>
    <n v="60"/>
    <m/>
    <n v="0"/>
    <n v="69"/>
    <n v="0"/>
    <n v="69"/>
    <m/>
    <n v="0"/>
    <n v="0"/>
    <n v="0"/>
    <m/>
    <m/>
    <s v="Y"/>
  </r>
  <r>
    <x v="1"/>
    <x v="6"/>
    <x v="418"/>
    <x v="814"/>
    <x v="410"/>
    <x v="755"/>
    <n v="0"/>
    <n v="296"/>
    <n v="0"/>
    <n v="296"/>
    <m/>
    <n v="0"/>
    <n v="338"/>
    <n v="0"/>
    <n v="338"/>
    <m/>
    <n v="0"/>
    <n v="0"/>
    <n v="0"/>
    <m/>
    <m/>
    <s v="Y"/>
  </r>
  <r>
    <x v="1"/>
    <x v="6"/>
    <x v="418"/>
    <x v="815"/>
    <x v="410"/>
    <x v="756"/>
    <n v="0"/>
    <n v="2230"/>
    <n v="0"/>
    <n v="2230"/>
    <m/>
    <n v="0"/>
    <n v="2550"/>
    <n v="0"/>
    <n v="2550"/>
    <m/>
    <n v="0"/>
    <n v="0"/>
    <n v="0"/>
    <m/>
    <m/>
    <s v="Y"/>
  </r>
  <r>
    <x v="1"/>
    <x v="6"/>
    <x v="418"/>
    <x v="816"/>
    <x v="410"/>
    <x v="757"/>
    <n v="0"/>
    <n v="2295"/>
    <n v="0"/>
    <n v="2295"/>
    <m/>
    <n v="0"/>
    <n v="2624"/>
    <n v="0"/>
    <n v="2624"/>
    <m/>
    <n v="0"/>
    <n v="0"/>
    <n v="0"/>
    <m/>
    <m/>
    <s v="Y"/>
  </r>
  <r>
    <x v="1"/>
    <x v="6"/>
    <x v="418"/>
    <x v="817"/>
    <x v="410"/>
    <x v="758"/>
    <n v="0"/>
    <n v="810"/>
    <n v="0"/>
    <n v="810"/>
    <m/>
    <n v="0"/>
    <n v="926"/>
    <n v="0"/>
    <n v="926"/>
    <m/>
    <n v="0"/>
    <n v="0"/>
    <n v="0"/>
    <m/>
    <m/>
    <s v="Y"/>
  </r>
  <r>
    <x v="1"/>
    <x v="6"/>
    <x v="418"/>
    <x v="818"/>
    <x v="410"/>
    <x v="759"/>
    <n v="0"/>
    <n v="344"/>
    <n v="0"/>
    <n v="344"/>
    <m/>
    <n v="0"/>
    <n v="393"/>
    <n v="0"/>
    <n v="393"/>
    <m/>
    <n v="0"/>
    <n v="0"/>
    <n v="0"/>
    <m/>
    <m/>
    <s v="Y"/>
  </r>
  <r>
    <x v="1"/>
    <x v="6"/>
    <x v="419"/>
    <x v="819"/>
    <x v="411"/>
    <x v="760"/>
    <n v="400"/>
    <n v="200"/>
    <n v="0"/>
    <n v="600"/>
    <m/>
    <n v="439"/>
    <n v="229"/>
    <n v="0"/>
    <n v="668"/>
    <m/>
    <n v="0"/>
    <n v="0"/>
    <n v="0"/>
    <m/>
    <m/>
    <s v="Y"/>
  </r>
  <r>
    <x v="1"/>
    <x v="6"/>
    <x v="419"/>
    <x v="820"/>
    <x v="411"/>
    <x v="761"/>
    <n v="1000"/>
    <n v="0"/>
    <n v="0"/>
    <n v="1000"/>
    <m/>
    <n v="1098"/>
    <n v="0"/>
    <n v="0"/>
    <n v="1098"/>
    <m/>
    <n v="0"/>
    <n v="0"/>
    <n v="0"/>
    <m/>
    <m/>
    <s v="Y"/>
  </r>
  <r>
    <x v="1"/>
    <x v="6"/>
    <x v="419"/>
    <x v="821"/>
    <x v="411"/>
    <x v="762"/>
    <n v="2200"/>
    <n v="2800"/>
    <n v="0"/>
    <n v="5000"/>
    <m/>
    <n v="2416"/>
    <n v="3201"/>
    <n v="0"/>
    <n v="5617"/>
    <m/>
    <n v="0"/>
    <n v="0"/>
    <n v="0"/>
    <m/>
    <m/>
    <s v="Y"/>
  </r>
  <r>
    <x v="1"/>
    <x v="6"/>
    <x v="419"/>
    <x v="822"/>
    <x v="411"/>
    <x v="763"/>
    <n v="0"/>
    <n v="900"/>
    <n v="0"/>
    <n v="900"/>
    <m/>
    <n v="0"/>
    <n v="1029"/>
    <n v="0"/>
    <n v="1029"/>
    <m/>
    <n v="0"/>
    <n v="0"/>
    <n v="0"/>
    <m/>
    <m/>
    <s v="Y"/>
  </r>
  <r>
    <x v="1"/>
    <x v="6"/>
    <x v="419"/>
    <x v="823"/>
    <x v="411"/>
    <x v="764"/>
    <n v="300"/>
    <n v="0"/>
    <n v="0"/>
    <n v="300"/>
    <m/>
    <n v="329"/>
    <n v="0"/>
    <n v="0"/>
    <n v="329"/>
    <m/>
    <n v="0"/>
    <n v="0"/>
    <n v="0"/>
    <m/>
    <m/>
    <s v="Y"/>
  </r>
  <r>
    <x v="1"/>
    <x v="6"/>
    <x v="420"/>
    <x v="824"/>
    <x v="412"/>
    <x v="765"/>
    <n v="146"/>
    <n v="0"/>
    <n v="0"/>
    <n v="146"/>
    <m/>
    <n v="160"/>
    <n v="0"/>
    <n v="0"/>
    <n v="160"/>
    <m/>
    <n v="0"/>
    <n v="0"/>
    <n v="0"/>
    <m/>
    <m/>
    <s v="N"/>
  </r>
  <r>
    <x v="1"/>
    <x v="6"/>
    <x v="420"/>
    <x v="825"/>
    <x v="412"/>
    <x v="766"/>
    <n v="303"/>
    <n v="0"/>
    <n v="0"/>
    <n v="303"/>
    <m/>
    <n v="333"/>
    <n v="0"/>
    <n v="0"/>
    <n v="333"/>
    <m/>
    <n v="0"/>
    <n v="0"/>
    <n v="0"/>
    <m/>
    <m/>
    <s v="N"/>
  </r>
  <r>
    <x v="1"/>
    <x v="6"/>
    <x v="420"/>
    <x v="826"/>
    <x v="412"/>
    <x v="767"/>
    <n v="783"/>
    <n v="0"/>
    <n v="0"/>
    <n v="783"/>
    <m/>
    <n v="860"/>
    <n v="0"/>
    <n v="0"/>
    <n v="860"/>
    <m/>
    <n v="0"/>
    <n v="0"/>
    <n v="0"/>
    <m/>
    <m/>
    <s v="N"/>
  </r>
  <r>
    <x v="1"/>
    <x v="6"/>
    <x v="421"/>
    <x v="827"/>
    <x v="413"/>
    <x v="768"/>
    <n v="176"/>
    <n v="412"/>
    <n v="588"/>
    <n v="1176"/>
    <m/>
    <n v="193"/>
    <n v="471"/>
    <n v="695"/>
    <n v="1359"/>
    <m/>
    <n v="716"/>
    <n v="737"/>
    <n v="759"/>
    <m/>
    <m/>
    <s v="Y"/>
  </r>
  <r>
    <x v="1"/>
    <x v="6"/>
    <x v="421"/>
    <x v="828"/>
    <x v="413"/>
    <x v="769"/>
    <n v="1850"/>
    <n v="3150"/>
    <n v="1700"/>
    <n v="6700"/>
    <m/>
    <n v="2031"/>
    <n v="3601"/>
    <n v="2008"/>
    <n v="7640"/>
    <m/>
    <n v="2068"/>
    <n v="2130"/>
    <n v="2194"/>
    <m/>
    <m/>
    <s v="Y"/>
  </r>
  <r>
    <x v="1"/>
    <x v="6"/>
    <x v="421"/>
    <x v="829"/>
    <x v="413"/>
    <x v="770"/>
    <n v="0"/>
    <n v="500"/>
    <n v="1000"/>
    <n v="1500"/>
    <m/>
    <n v="0"/>
    <n v="572"/>
    <n v="1181"/>
    <n v="1753"/>
    <m/>
    <n v="1216"/>
    <n v="1252"/>
    <n v="1290"/>
    <m/>
    <m/>
    <s v="Y"/>
  </r>
  <r>
    <x v="1"/>
    <x v="6"/>
    <x v="422"/>
    <x v="830"/>
    <x v="414"/>
    <x v="771"/>
    <n v="55"/>
    <n v="0"/>
    <n v="0"/>
    <n v="55"/>
    <m/>
    <n v="60"/>
    <n v="0"/>
    <n v="0"/>
    <n v="60"/>
    <m/>
    <n v="0"/>
    <n v="0"/>
    <n v="0"/>
    <m/>
    <m/>
    <s v="N"/>
  </r>
  <r>
    <x v="1"/>
    <x v="6"/>
    <x v="422"/>
    <x v="831"/>
    <x v="414"/>
    <x v="772"/>
    <n v="690"/>
    <n v="0"/>
    <n v="0"/>
    <n v="690"/>
    <m/>
    <n v="758"/>
    <n v="0"/>
    <n v="0"/>
    <n v="758"/>
    <m/>
    <n v="0"/>
    <n v="0"/>
    <n v="0"/>
    <m/>
    <m/>
    <s v="N"/>
  </r>
  <r>
    <x v="1"/>
    <x v="6"/>
    <x v="422"/>
    <x v="832"/>
    <x v="414"/>
    <x v="773"/>
    <n v="372"/>
    <n v="0"/>
    <n v="0"/>
    <n v="372"/>
    <m/>
    <n v="408"/>
    <n v="0"/>
    <n v="0"/>
    <n v="408"/>
    <m/>
    <n v="0"/>
    <n v="0"/>
    <n v="0"/>
    <m/>
    <m/>
    <s v="N"/>
  </r>
  <r>
    <x v="1"/>
    <x v="6"/>
    <x v="422"/>
    <x v="833"/>
    <x v="414"/>
    <x v="774"/>
    <n v="2295"/>
    <n v="0"/>
    <n v="0"/>
    <n v="2295"/>
    <m/>
    <n v="2520"/>
    <n v="0"/>
    <n v="0"/>
    <n v="2520"/>
    <m/>
    <n v="0"/>
    <n v="0"/>
    <n v="0"/>
    <m/>
    <m/>
    <s v="N"/>
  </r>
  <r>
    <x v="1"/>
    <x v="6"/>
    <x v="422"/>
    <x v="834"/>
    <x v="414"/>
    <x v="775"/>
    <n v="0"/>
    <n v="710"/>
    <n v="0"/>
    <n v="710"/>
    <m/>
    <n v="0"/>
    <n v="812"/>
    <n v="0"/>
    <n v="812"/>
    <m/>
    <n v="0"/>
    <n v="0"/>
    <n v="0"/>
    <m/>
    <m/>
    <s v="N"/>
  </r>
  <r>
    <x v="1"/>
    <x v="6"/>
    <x v="422"/>
    <x v="835"/>
    <x v="414"/>
    <x v="776"/>
    <n v="0"/>
    <n v="84"/>
    <n v="0"/>
    <n v="84"/>
    <m/>
    <n v="0"/>
    <n v="96"/>
    <n v="0"/>
    <n v="96"/>
    <m/>
    <n v="0"/>
    <n v="0"/>
    <n v="0"/>
    <m/>
    <m/>
    <s v="N"/>
  </r>
  <r>
    <x v="1"/>
    <x v="6"/>
    <x v="422"/>
    <x v="836"/>
    <x v="414"/>
    <x v="777"/>
    <n v="767"/>
    <n v="0"/>
    <n v="0"/>
    <n v="767"/>
    <m/>
    <n v="842"/>
    <n v="0"/>
    <n v="0"/>
    <n v="842"/>
    <m/>
    <n v="0"/>
    <n v="0"/>
    <n v="0"/>
    <m/>
    <m/>
    <s v="N"/>
  </r>
  <r>
    <x v="1"/>
    <x v="6"/>
    <x v="423"/>
    <x v="837"/>
    <x v="415"/>
    <x v="778"/>
    <n v="300"/>
    <n v="300"/>
    <n v="300"/>
    <n v="900"/>
    <m/>
    <n v="328"/>
    <n v="314"/>
    <n v="299"/>
    <n v="941"/>
    <m/>
    <n v="308"/>
    <n v="317"/>
    <n v="327"/>
    <m/>
    <m/>
    <s v="N"/>
  </r>
  <r>
    <x v="1"/>
    <x v="6"/>
    <x v="424"/>
    <x v="838"/>
    <x v="416"/>
    <x v="779"/>
    <n v="412"/>
    <n v="412"/>
    <n v="412"/>
    <n v="1236"/>
    <m/>
    <n v="452"/>
    <n v="471"/>
    <n v="487"/>
    <n v="1410"/>
    <m/>
    <n v="502"/>
    <n v="517"/>
    <n v="533"/>
    <m/>
    <m/>
    <s v="Y"/>
  </r>
  <r>
    <x v="1"/>
    <x v="6"/>
    <x v="424"/>
    <x v="839"/>
    <x v="416"/>
    <x v="780"/>
    <n v="5150"/>
    <n v="5150"/>
    <n v="5150"/>
    <n v="15450"/>
    <m/>
    <n v="5655"/>
    <n v="5888"/>
    <n v="6084"/>
    <n v="17627"/>
    <m/>
    <n v="6267"/>
    <n v="6455"/>
    <n v="6649"/>
    <m/>
    <m/>
    <s v="Y"/>
  </r>
  <r>
    <x v="1"/>
    <x v="6"/>
    <x v="425"/>
    <x v="840"/>
    <x v="417"/>
    <x v="781"/>
    <n v="19"/>
    <n v="0"/>
    <n v="0"/>
    <n v="19"/>
    <m/>
    <n v="21"/>
    <n v="0"/>
    <n v="0"/>
    <n v="21"/>
    <m/>
    <n v="0"/>
    <n v="0"/>
    <n v="0"/>
    <m/>
    <m/>
    <s v="Y"/>
  </r>
  <r>
    <x v="1"/>
    <x v="6"/>
    <x v="425"/>
    <x v="841"/>
    <x v="417"/>
    <x v="782"/>
    <n v="35"/>
    <n v="0"/>
    <n v="0"/>
    <n v="35"/>
    <m/>
    <n v="38"/>
    <n v="0"/>
    <n v="0"/>
    <n v="38"/>
    <m/>
    <n v="0"/>
    <n v="0"/>
    <n v="0"/>
    <m/>
    <m/>
    <s v="Y"/>
  </r>
  <r>
    <x v="1"/>
    <x v="6"/>
    <x v="426"/>
    <x v="842"/>
    <x v="418"/>
    <x v="783"/>
    <n v="29"/>
    <n v="0"/>
    <n v="0"/>
    <n v="29"/>
    <m/>
    <n v="32"/>
    <n v="0"/>
    <n v="0"/>
    <n v="32"/>
    <m/>
    <n v="0"/>
    <n v="0"/>
    <n v="0"/>
    <m/>
    <m/>
    <s v="Y"/>
  </r>
  <r>
    <x v="1"/>
    <x v="6"/>
    <x v="426"/>
    <x v="843"/>
    <x v="418"/>
    <x v="784"/>
    <n v="966"/>
    <n v="0"/>
    <n v="0"/>
    <n v="966"/>
    <m/>
    <n v="1061"/>
    <n v="0"/>
    <n v="0"/>
    <n v="1061"/>
    <m/>
    <n v="0"/>
    <n v="0"/>
    <n v="0"/>
    <m/>
    <m/>
    <s v="Y"/>
  </r>
  <r>
    <x v="1"/>
    <x v="6"/>
    <x v="426"/>
    <x v="844"/>
    <x v="418"/>
    <x v="785"/>
    <n v="80"/>
    <n v="0"/>
    <n v="0"/>
    <n v="80"/>
    <m/>
    <n v="88"/>
    <n v="0"/>
    <n v="0"/>
    <n v="88"/>
    <m/>
    <n v="0"/>
    <n v="0"/>
    <n v="0"/>
    <m/>
    <m/>
    <s v="Y"/>
  </r>
  <r>
    <x v="1"/>
    <x v="6"/>
    <x v="426"/>
    <x v="845"/>
    <x v="418"/>
    <x v="786"/>
    <n v="63"/>
    <n v="0"/>
    <n v="0"/>
    <n v="63"/>
    <m/>
    <n v="69"/>
    <n v="0"/>
    <n v="0"/>
    <n v="69"/>
    <m/>
    <n v="0"/>
    <n v="0"/>
    <n v="0"/>
    <m/>
    <m/>
    <s v="Y"/>
  </r>
  <r>
    <x v="1"/>
    <x v="6"/>
    <x v="427"/>
    <x v="846"/>
    <x v="419"/>
    <x v="787"/>
    <n v="0"/>
    <n v="29"/>
    <n v="0"/>
    <n v="29"/>
    <m/>
    <n v="0"/>
    <n v="33"/>
    <n v="0"/>
    <n v="33"/>
    <m/>
    <n v="0"/>
    <n v="0"/>
    <n v="0"/>
    <m/>
    <m/>
    <s v="Y"/>
  </r>
  <r>
    <x v="1"/>
    <x v="6"/>
    <x v="427"/>
    <x v="847"/>
    <x v="419"/>
    <x v="788"/>
    <n v="0"/>
    <n v="914"/>
    <n v="0"/>
    <n v="914"/>
    <m/>
    <n v="0"/>
    <n v="1045"/>
    <n v="0"/>
    <n v="1045"/>
    <m/>
    <n v="0"/>
    <n v="0"/>
    <n v="0"/>
    <m/>
    <m/>
    <s v="Y"/>
  </r>
  <r>
    <x v="1"/>
    <x v="6"/>
    <x v="427"/>
    <x v="848"/>
    <x v="419"/>
    <x v="789"/>
    <n v="0"/>
    <n v="10"/>
    <n v="0"/>
    <n v="10"/>
    <m/>
    <n v="0"/>
    <n v="11"/>
    <n v="0"/>
    <n v="11"/>
    <m/>
    <n v="0"/>
    <n v="0"/>
    <n v="0"/>
    <m/>
    <m/>
    <s v="Y"/>
  </r>
  <r>
    <x v="1"/>
    <x v="6"/>
    <x v="427"/>
    <x v="849"/>
    <x v="419"/>
    <x v="790"/>
    <n v="0"/>
    <n v="90"/>
    <n v="0"/>
    <n v="90"/>
    <m/>
    <n v="0"/>
    <n v="103"/>
    <n v="0"/>
    <n v="103"/>
    <m/>
    <n v="0"/>
    <n v="0"/>
    <n v="0"/>
    <m/>
    <m/>
    <s v="Y"/>
  </r>
  <r>
    <x v="1"/>
    <x v="6"/>
    <x v="427"/>
    <x v="850"/>
    <x v="419"/>
    <x v="791"/>
    <n v="0"/>
    <n v="63"/>
    <n v="0"/>
    <n v="63"/>
    <m/>
    <n v="0"/>
    <n v="72"/>
    <n v="0"/>
    <n v="72"/>
    <m/>
    <n v="0"/>
    <n v="0"/>
    <n v="0"/>
    <m/>
    <m/>
    <s v="Y"/>
  </r>
  <r>
    <x v="1"/>
    <x v="6"/>
    <x v="428"/>
    <x v="851"/>
    <x v="420"/>
    <x v="792"/>
    <n v="426"/>
    <n v="0"/>
    <n v="0"/>
    <n v="426"/>
    <m/>
    <n v="466"/>
    <n v="0"/>
    <n v="0"/>
    <n v="466"/>
    <m/>
    <n v="0"/>
    <n v="0"/>
    <n v="0"/>
    <m/>
    <m/>
    <s v="Y"/>
  </r>
  <r>
    <x v="1"/>
    <x v="6"/>
    <x v="428"/>
    <x v="852"/>
    <x v="420"/>
    <x v="793"/>
    <n v="5060"/>
    <n v="0"/>
    <n v="0"/>
    <n v="5060"/>
    <m/>
    <n v="5534"/>
    <n v="0"/>
    <n v="0"/>
    <n v="5534"/>
    <m/>
    <n v="0"/>
    <n v="0"/>
    <n v="0"/>
    <m/>
    <m/>
    <s v="Y"/>
  </r>
  <r>
    <x v="1"/>
    <x v="6"/>
    <x v="428"/>
    <x v="853"/>
    <x v="420"/>
    <x v="794"/>
    <n v="11500"/>
    <n v="0"/>
    <n v="0"/>
    <n v="11500"/>
    <m/>
    <n v="12578"/>
    <n v="0"/>
    <n v="0"/>
    <n v="12578"/>
    <m/>
    <n v="0"/>
    <n v="0"/>
    <n v="0"/>
    <m/>
    <m/>
    <s v="Y"/>
  </r>
  <r>
    <x v="1"/>
    <x v="6"/>
    <x v="428"/>
    <x v="854"/>
    <x v="420"/>
    <x v="795"/>
    <n v="40"/>
    <n v="0"/>
    <n v="0"/>
    <n v="40"/>
    <m/>
    <n v="44"/>
    <n v="0"/>
    <n v="0"/>
    <n v="44"/>
    <m/>
    <n v="0"/>
    <n v="0"/>
    <n v="0"/>
    <m/>
    <m/>
    <s v="Y"/>
  </r>
  <r>
    <x v="1"/>
    <x v="6"/>
    <x v="428"/>
    <x v="855"/>
    <x v="420"/>
    <x v="796"/>
    <n v="2700"/>
    <n v="0"/>
    <n v="0"/>
    <n v="2700"/>
    <m/>
    <n v="2953"/>
    <n v="0"/>
    <n v="0"/>
    <n v="2953"/>
    <m/>
    <n v="0"/>
    <n v="0"/>
    <n v="0"/>
    <m/>
    <m/>
    <s v="Y"/>
  </r>
  <r>
    <x v="1"/>
    <x v="6"/>
    <x v="428"/>
    <x v="856"/>
    <x v="420"/>
    <x v="797"/>
    <n v="12"/>
    <n v="0"/>
    <n v="0"/>
    <n v="12"/>
    <m/>
    <n v="13"/>
    <n v="0"/>
    <n v="0"/>
    <n v="13"/>
    <m/>
    <n v="0"/>
    <n v="0"/>
    <n v="0"/>
    <m/>
    <m/>
    <s v="Y"/>
  </r>
  <r>
    <x v="1"/>
    <x v="6"/>
    <x v="429"/>
    <x v="857"/>
    <x v="421"/>
    <x v="798"/>
    <n v="0"/>
    <n v="29"/>
    <n v="0"/>
    <n v="29"/>
    <m/>
    <n v="0"/>
    <n v="33"/>
    <n v="0"/>
    <n v="33"/>
    <m/>
    <n v="0"/>
    <n v="0"/>
    <n v="0"/>
    <m/>
    <m/>
    <s v="Y"/>
  </r>
  <r>
    <x v="1"/>
    <x v="6"/>
    <x v="429"/>
    <x v="858"/>
    <x v="421"/>
    <x v="799"/>
    <n v="0"/>
    <n v="59"/>
    <n v="0"/>
    <n v="59"/>
    <m/>
    <n v="0"/>
    <n v="67"/>
    <n v="0"/>
    <n v="67"/>
    <m/>
    <n v="0"/>
    <n v="0"/>
    <n v="0"/>
    <m/>
    <m/>
    <s v="Y"/>
  </r>
  <r>
    <x v="1"/>
    <x v="6"/>
    <x v="429"/>
    <x v="859"/>
    <x v="421"/>
    <x v="800"/>
    <n v="0"/>
    <n v="105"/>
    <n v="0"/>
    <n v="105"/>
    <m/>
    <n v="0"/>
    <n v="120"/>
    <n v="0"/>
    <n v="120"/>
    <m/>
    <n v="0"/>
    <n v="0"/>
    <n v="0"/>
    <m/>
    <m/>
    <s v="Y"/>
  </r>
  <r>
    <x v="1"/>
    <x v="6"/>
    <x v="429"/>
    <x v="860"/>
    <x v="421"/>
    <x v="801"/>
    <n v="0"/>
    <n v="84"/>
    <n v="0"/>
    <n v="84"/>
    <m/>
    <n v="0"/>
    <n v="96"/>
    <n v="0"/>
    <n v="96"/>
    <m/>
    <n v="0"/>
    <n v="0"/>
    <n v="0"/>
    <m/>
    <m/>
    <s v="Y"/>
  </r>
  <r>
    <x v="1"/>
    <x v="6"/>
    <x v="429"/>
    <x v="861"/>
    <x v="421"/>
    <x v="802"/>
    <n v="0"/>
    <n v="6"/>
    <n v="0"/>
    <n v="6"/>
    <m/>
    <n v="0"/>
    <n v="7"/>
    <n v="0"/>
    <n v="7"/>
    <m/>
    <n v="0"/>
    <n v="0"/>
    <n v="0"/>
    <m/>
    <m/>
    <s v="Y"/>
  </r>
  <r>
    <x v="1"/>
    <x v="6"/>
    <x v="429"/>
    <x v="862"/>
    <x v="421"/>
    <x v="803"/>
    <n v="0"/>
    <n v="15"/>
    <n v="0"/>
    <n v="15"/>
    <m/>
    <n v="0"/>
    <n v="17"/>
    <n v="0"/>
    <n v="17"/>
    <m/>
    <n v="0"/>
    <n v="0"/>
    <n v="0"/>
    <m/>
    <m/>
    <s v="Y"/>
  </r>
  <r>
    <x v="1"/>
    <x v="6"/>
    <x v="429"/>
    <x v="863"/>
    <x v="421"/>
    <x v="804"/>
    <n v="0"/>
    <n v="12"/>
    <n v="0"/>
    <n v="12"/>
    <m/>
    <n v="0"/>
    <n v="14"/>
    <n v="0"/>
    <n v="14"/>
    <m/>
    <n v="0"/>
    <n v="0"/>
    <n v="0"/>
    <m/>
    <m/>
    <s v="Y"/>
  </r>
  <r>
    <x v="1"/>
    <x v="6"/>
    <x v="430"/>
    <x v="864"/>
    <x v="422"/>
    <x v="805"/>
    <n v="0"/>
    <n v="25"/>
    <n v="0"/>
    <n v="25"/>
    <m/>
    <n v="0"/>
    <n v="29"/>
    <n v="0"/>
    <n v="29"/>
    <m/>
    <n v="0"/>
    <n v="0"/>
    <n v="0"/>
    <m/>
    <m/>
    <s v="Y"/>
  </r>
  <r>
    <x v="1"/>
    <x v="6"/>
    <x v="430"/>
    <x v="865"/>
    <x v="422"/>
    <x v="806"/>
    <n v="0"/>
    <n v="3442"/>
    <n v="0"/>
    <n v="3442"/>
    <m/>
    <n v="0"/>
    <n v="3935"/>
    <n v="0"/>
    <n v="3935"/>
    <m/>
    <n v="0"/>
    <n v="0"/>
    <n v="0"/>
    <m/>
    <m/>
    <s v="Y"/>
  </r>
  <r>
    <x v="1"/>
    <x v="6"/>
    <x v="431"/>
    <x v="866"/>
    <x v="423"/>
    <x v="807"/>
    <n v="98"/>
    <n v="0"/>
    <n v="0"/>
    <n v="98"/>
    <m/>
    <n v="108"/>
    <n v="0"/>
    <n v="0"/>
    <n v="108"/>
    <m/>
    <n v="0"/>
    <n v="0"/>
    <n v="0"/>
    <m/>
    <m/>
    <s v="Y"/>
  </r>
  <r>
    <x v="1"/>
    <x v="6"/>
    <x v="431"/>
    <x v="867"/>
    <x v="423"/>
    <x v="808"/>
    <n v="989"/>
    <n v="0"/>
    <n v="0"/>
    <n v="989"/>
    <m/>
    <n v="1086"/>
    <n v="0"/>
    <n v="0"/>
    <n v="1086"/>
    <m/>
    <n v="0"/>
    <n v="0"/>
    <n v="0"/>
    <m/>
    <m/>
    <s v="Y"/>
  </r>
  <r>
    <x v="1"/>
    <x v="6"/>
    <x v="431"/>
    <x v="868"/>
    <x v="423"/>
    <x v="809"/>
    <n v="850"/>
    <n v="0"/>
    <n v="0"/>
    <n v="850"/>
    <m/>
    <n v="933"/>
    <n v="0"/>
    <n v="0"/>
    <n v="933"/>
    <m/>
    <n v="0"/>
    <n v="0"/>
    <n v="0"/>
    <m/>
    <m/>
    <s v="Y"/>
  </r>
  <r>
    <x v="1"/>
    <x v="6"/>
    <x v="431"/>
    <x v="869"/>
    <x v="423"/>
    <x v="810"/>
    <n v="445"/>
    <n v="0"/>
    <n v="0"/>
    <n v="445"/>
    <m/>
    <n v="489"/>
    <n v="0"/>
    <n v="0"/>
    <n v="489"/>
    <m/>
    <n v="0"/>
    <n v="0"/>
    <n v="0"/>
    <m/>
    <m/>
    <s v="Y"/>
  </r>
  <r>
    <x v="1"/>
    <x v="6"/>
    <x v="431"/>
    <x v="870"/>
    <x v="423"/>
    <x v="811"/>
    <n v="67"/>
    <n v="0"/>
    <n v="0"/>
    <n v="67"/>
    <m/>
    <n v="74"/>
    <n v="0"/>
    <n v="0"/>
    <n v="74"/>
    <m/>
    <n v="0"/>
    <n v="0"/>
    <n v="0"/>
    <m/>
    <m/>
    <s v="Y"/>
  </r>
  <r>
    <x v="1"/>
    <x v="6"/>
    <x v="431"/>
    <x v="871"/>
    <x v="423"/>
    <x v="812"/>
    <n v="692"/>
    <n v="0"/>
    <n v="0"/>
    <n v="692"/>
    <m/>
    <n v="760"/>
    <n v="0"/>
    <n v="0"/>
    <n v="760"/>
    <m/>
    <n v="0"/>
    <n v="0"/>
    <n v="0"/>
    <m/>
    <m/>
    <s v="Y"/>
  </r>
  <r>
    <x v="1"/>
    <x v="6"/>
    <x v="432"/>
    <x v="872"/>
    <x v="424"/>
    <x v="813"/>
    <n v="588"/>
    <n v="0"/>
    <n v="0"/>
    <n v="588"/>
    <m/>
    <n v="646"/>
    <n v="0"/>
    <n v="0"/>
    <n v="646"/>
    <m/>
    <n v="0"/>
    <n v="0"/>
    <n v="0"/>
    <m/>
    <m/>
    <s v="N"/>
  </r>
  <r>
    <x v="1"/>
    <x v="6"/>
    <x v="432"/>
    <x v="873"/>
    <x v="424"/>
    <x v="814"/>
    <n v="700"/>
    <n v="0"/>
    <n v="0"/>
    <n v="700"/>
    <m/>
    <n v="769"/>
    <n v="0"/>
    <n v="0"/>
    <n v="769"/>
    <m/>
    <n v="0"/>
    <n v="0"/>
    <n v="0"/>
    <m/>
    <m/>
    <s v="N"/>
  </r>
  <r>
    <x v="1"/>
    <x v="6"/>
    <x v="432"/>
    <x v="874"/>
    <x v="424"/>
    <x v="815"/>
    <n v="4500"/>
    <n v="0"/>
    <n v="0"/>
    <n v="4500"/>
    <m/>
    <n v="4941"/>
    <n v="0"/>
    <n v="0"/>
    <n v="4941"/>
    <m/>
    <n v="0"/>
    <n v="0"/>
    <n v="0"/>
    <m/>
    <m/>
    <s v="N"/>
  </r>
  <r>
    <x v="1"/>
    <x v="6"/>
    <x v="432"/>
    <x v="875"/>
    <x v="424"/>
    <x v="816"/>
    <n v="600"/>
    <n v="0"/>
    <n v="0"/>
    <n v="600"/>
    <m/>
    <n v="659"/>
    <n v="0"/>
    <n v="0"/>
    <n v="659"/>
    <m/>
    <n v="0"/>
    <n v="0"/>
    <n v="0"/>
    <m/>
    <m/>
    <s v="N"/>
  </r>
  <r>
    <x v="1"/>
    <x v="6"/>
    <x v="433"/>
    <x v="876"/>
    <x v="425"/>
    <x v="817"/>
    <n v="574"/>
    <n v="805"/>
    <n v="205"/>
    <n v="1584"/>
    <m/>
    <n v="630"/>
    <n v="920"/>
    <n v="242"/>
    <n v="1792"/>
    <m/>
    <n v="249"/>
    <n v="256"/>
    <n v="264"/>
    <m/>
    <m/>
    <s v="Y"/>
  </r>
  <r>
    <x v="1"/>
    <x v="6"/>
    <x v="433"/>
    <x v="877"/>
    <x v="425"/>
    <x v="818"/>
    <n v="918"/>
    <n v="1372"/>
    <n v="0"/>
    <n v="2290"/>
    <m/>
    <n v="1008"/>
    <n v="1569"/>
    <n v="0"/>
    <n v="2577"/>
    <m/>
    <n v="0"/>
    <n v="0"/>
    <n v="0"/>
    <m/>
    <m/>
    <s v="Y"/>
  </r>
  <r>
    <x v="1"/>
    <x v="6"/>
    <x v="433"/>
    <x v="878"/>
    <x v="425"/>
    <x v="819"/>
    <n v="300"/>
    <n v="600"/>
    <n v="0"/>
    <n v="900"/>
    <m/>
    <n v="329"/>
    <n v="686"/>
    <n v="0"/>
    <n v="1015"/>
    <m/>
    <n v="0"/>
    <n v="0"/>
    <n v="0"/>
    <m/>
    <m/>
    <s v="Y"/>
  </r>
  <r>
    <x v="1"/>
    <x v="6"/>
    <x v="433"/>
    <x v="879"/>
    <x v="425"/>
    <x v="820"/>
    <n v="135"/>
    <n v="0"/>
    <n v="0"/>
    <n v="135"/>
    <m/>
    <n v="148"/>
    <n v="0"/>
    <n v="0"/>
    <n v="148"/>
    <m/>
    <n v="0"/>
    <n v="0"/>
    <n v="0"/>
    <m/>
    <m/>
    <s v="Y"/>
  </r>
  <r>
    <x v="1"/>
    <x v="6"/>
    <x v="434"/>
    <x v="880"/>
    <x v="426"/>
    <x v="821"/>
    <n v="0"/>
    <n v="74"/>
    <n v="0"/>
    <n v="74"/>
    <m/>
    <n v="0"/>
    <n v="85"/>
    <n v="0"/>
    <n v="85"/>
    <m/>
    <n v="0"/>
    <n v="0"/>
    <n v="0"/>
    <m/>
    <m/>
    <s v="Y"/>
  </r>
  <r>
    <x v="1"/>
    <x v="6"/>
    <x v="434"/>
    <x v="881"/>
    <x v="426"/>
    <x v="822"/>
    <n v="0"/>
    <n v="360"/>
    <n v="0"/>
    <n v="360"/>
    <m/>
    <n v="0"/>
    <n v="412"/>
    <n v="0"/>
    <n v="412"/>
    <m/>
    <n v="0"/>
    <n v="0"/>
    <n v="0"/>
    <m/>
    <m/>
    <s v="Y"/>
  </r>
  <r>
    <x v="1"/>
    <x v="6"/>
    <x v="434"/>
    <x v="882"/>
    <x v="426"/>
    <x v="823"/>
    <n v="0"/>
    <n v="1615"/>
    <n v="0"/>
    <n v="1615"/>
    <m/>
    <n v="0"/>
    <n v="1846"/>
    <n v="0"/>
    <n v="1846"/>
    <m/>
    <n v="0"/>
    <n v="0"/>
    <n v="0"/>
    <m/>
    <m/>
    <s v="Y"/>
  </r>
  <r>
    <x v="1"/>
    <x v="6"/>
    <x v="434"/>
    <x v="883"/>
    <x v="426"/>
    <x v="824"/>
    <n v="0"/>
    <n v="285"/>
    <n v="0"/>
    <n v="285"/>
    <m/>
    <n v="0"/>
    <n v="326"/>
    <n v="0"/>
    <n v="326"/>
    <m/>
    <n v="0"/>
    <n v="0"/>
    <n v="0"/>
    <m/>
    <m/>
    <s v="Y"/>
  </r>
  <r>
    <x v="1"/>
    <x v="6"/>
    <x v="435"/>
    <x v="884"/>
    <x v="427"/>
    <x v="825"/>
    <n v="0"/>
    <n v="0"/>
    <n v="35"/>
    <n v="35"/>
    <m/>
    <n v="0"/>
    <n v="0"/>
    <n v="41"/>
    <n v="41"/>
    <m/>
    <n v="42"/>
    <n v="43"/>
    <n v="44"/>
    <m/>
    <m/>
    <s v="Y"/>
  </r>
  <r>
    <x v="1"/>
    <x v="6"/>
    <x v="435"/>
    <x v="885"/>
    <x v="427"/>
    <x v="826"/>
    <n v="0"/>
    <n v="0"/>
    <n v="64"/>
    <n v="64"/>
    <m/>
    <n v="0"/>
    <n v="0"/>
    <n v="76"/>
    <n v="76"/>
    <m/>
    <n v="78"/>
    <n v="80"/>
    <n v="82"/>
    <m/>
    <m/>
    <s v="Y"/>
  </r>
  <r>
    <x v="1"/>
    <x v="6"/>
    <x v="435"/>
    <x v="886"/>
    <x v="427"/>
    <x v="827"/>
    <n v="0"/>
    <n v="0"/>
    <n v="510"/>
    <n v="510"/>
    <m/>
    <n v="0"/>
    <n v="0"/>
    <n v="602"/>
    <n v="602"/>
    <m/>
    <n v="620"/>
    <n v="639"/>
    <n v="658"/>
    <m/>
    <m/>
    <s v="Y"/>
  </r>
  <r>
    <x v="1"/>
    <x v="6"/>
    <x v="435"/>
    <x v="887"/>
    <x v="427"/>
    <x v="828"/>
    <n v="0"/>
    <n v="0"/>
    <n v="340"/>
    <n v="340"/>
    <m/>
    <n v="0"/>
    <n v="0"/>
    <n v="402"/>
    <n v="402"/>
    <m/>
    <n v="414"/>
    <n v="426"/>
    <n v="439"/>
    <m/>
    <m/>
    <s v="Y"/>
  </r>
  <r>
    <x v="1"/>
    <x v="6"/>
    <x v="435"/>
    <x v="888"/>
    <x v="427"/>
    <x v="829"/>
    <n v="0"/>
    <n v="0"/>
    <n v="10"/>
    <n v="10"/>
    <m/>
    <n v="0"/>
    <n v="0"/>
    <n v="12"/>
    <n v="12"/>
    <m/>
    <n v="12"/>
    <n v="12"/>
    <n v="12"/>
    <m/>
    <m/>
    <s v="Y"/>
  </r>
  <r>
    <x v="1"/>
    <x v="6"/>
    <x v="435"/>
    <x v="889"/>
    <x v="427"/>
    <x v="830"/>
    <n v="0"/>
    <n v="0"/>
    <n v="90"/>
    <n v="90"/>
    <m/>
    <n v="0"/>
    <n v="0"/>
    <n v="106"/>
    <n v="106"/>
    <m/>
    <n v="109"/>
    <n v="112"/>
    <n v="115"/>
    <m/>
    <m/>
    <s v="Y"/>
  </r>
  <r>
    <x v="1"/>
    <x v="6"/>
    <x v="435"/>
    <x v="890"/>
    <x v="427"/>
    <x v="831"/>
    <n v="0"/>
    <n v="0"/>
    <n v="63"/>
    <n v="63"/>
    <m/>
    <n v="0"/>
    <n v="0"/>
    <n v="74"/>
    <n v="74"/>
    <m/>
    <n v="76"/>
    <n v="78"/>
    <n v="80"/>
    <m/>
    <m/>
    <s v="Y"/>
  </r>
  <r>
    <x v="1"/>
    <x v="6"/>
    <x v="436"/>
    <x v="891"/>
    <x v="428"/>
    <x v="832"/>
    <n v="0"/>
    <n v="0"/>
    <n v="18"/>
    <n v="18"/>
    <m/>
    <n v="0"/>
    <n v="0"/>
    <n v="21"/>
    <n v="21"/>
    <m/>
    <n v="22"/>
    <n v="23"/>
    <n v="24"/>
    <m/>
    <m/>
    <s v="Y"/>
  </r>
  <r>
    <x v="1"/>
    <x v="6"/>
    <x v="436"/>
    <x v="892"/>
    <x v="428"/>
    <x v="833"/>
    <n v="0"/>
    <n v="0"/>
    <n v="64"/>
    <n v="64"/>
    <m/>
    <n v="0"/>
    <n v="0"/>
    <n v="76"/>
    <n v="76"/>
    <m/>
    <n v="78"/>
    <n v="80"/>
    <n v="82"/>
    <m/>
    <m/>
    <s v="Y"/>
  </r>
  <r>
    <x v="1"/>
    <x v="6"/>
    <x v="436"/>
    <x v="893"/>
    <x v="428"/>
    <x v="834"/>
    <n v="0"/>
    <n v="0"/>
    <n v="100"/>
    <n v="100"/>
    <m/>
    <n v="0"/>
    <n v="0"/>
    <n v="118"/>
    <n v="118"/>
    <m/>
    <n v="122"/>
    <n v="126"/>
    <n v="130"/>
    <m/>
    <m/>
    <s v="Y"/>
  </r>
  <r>
    <x v="1"/>
    <x v="6"/>
    <x v="436"/>
    <x v="894"/>
    <x v="428"/>
    <x v="835"/>
    <n v="0"/>
    <n v="0"/>
    <n v="80"/>
    <n v="80"/>
    <m/>
    <n v="0"/>
    <n v="0"/>
    <n v="95"/>
    <n v="95"/>
    <m/>
    <n v="98"/>
    <n v="101"/>
    <n v="104"/>
    <m/>
    <m/>
    <s v="Y"/>
  </r>
  <r>
    <x v="1"/>
    <x v="6"/>
    <x v="436"/>
    <x v="895"/>
    <x v="428"/>
    <x v="836"/>
    <n v="0"/>
    <n v="0"/>
    <n v="6"/>
    <n v="6"/>
    <m/>
    <n v="0"/>
    <n v="0"/>
    <n v="7"/>
    <n v="7"/>
    <m/>
    <n v="7"/>
    <n v="7"/>
    <n v="7"/>
    <m/>
    <m/>
    <s v="Y"/>
  </r>
  <r>
    <x v="1"/>
    <x v="6"/>
    <x v="436"/>
    <x v="896"/>
    <x v="428"/>
    <x v="837"/>
    <n v="0"/>
    <n v="0"/>
    <n v="15"/>
    <n v="15"/>
    <m/>
    <n v="0"/>
    <n v="0"/>
    <n v="18"/>
    <n v="18"/>
    <m/>
    <n v="19"/>
    <n v="20"/>
    <n v="21"/>
    <m/>
    <m/>
    <s v="Y"/>
  </r>
  <r>
    <x v="1"/>
    <x v="6"/>
    <x v="436"/>
    <x v="897"/>
    <x v="428"/>
    <x v="838"/>
    <n v="0"/>
    <n v="0"/>
    <n v="12"/>
    <n v="12"/>
    <m/>
    <n v="0"/>
    <n v="0"/>
    <n v="14"/>
    <n v="14"/>
    <m/>
    <n v="14"/>
    <n v="14"/>
    <n v="14"/>
    <m/>
    <m/>
    <s v="Y"/>
  </r>
  <r>
    <x v="1"/>
    <x v="6"/>
    <x v="437"/>
    <x v="898"/>
    <x v="429"/>
    <x v="839"/>
    <n v="0"/>
    <n v="71"/>
    <n v="0"/>
    <n v="71"/>
    <m/>
    <n v="0"/>
    <n v="81"/>
    <n v="0"/>
    <n v="81"/>
    <m/>
    <n v="0"/>
    <n v="0"/>
    <n v="0"/>
    <m/>
    <m/>
    <s v="Y"/>
  </r>
  <r>
    <x v="1"/>
    <x v="6"/>
    <x v="437"/>
    <x v="899"/>
    <x v="429"/>
    <x v="840"/>
    <n v="0"/>
    <n v="231"/>
    <n v="0"/>
    <n v="231"/>
    <m/>
    <n v="0"/>
    <n v="264"/>
    <n v="0"/>
    <n v="264"/>
    <m/>
    <n v="0"/>
    <n v="0"/>
    <n v="0"/>
    <m/>
    <m/>
    <s v="Y"/>
  </r>
  <r>
    <x v="1"/>
    <x v="6"/>
    <x v="437"/>
    <x v="900"/>
    <x v="429"/>
    <x v="841"/>
    <n v="0"/>
    <n v="850"/>
    <n v="0"/>
    <n v="850"/>
    <m/>
    <n v="0"/>
    <n v="972"/>
    <n v="0"/>
    <n v="972"/>
    <m/>
    <n v="0"/>
    <n v="0"/>
    <n v="0"/>
    <m/>
    <m/>
    <s v="Y"/>
  </r>
  <r>
    <x v="1"/>
    <x v="6"/>
    <x v="437"/>
    <x v="901"/>
    <x v="429"/>
    <x v="842"/>
    <n v="0"/>
    <n v="850"/>
    <n v="0"/>
    <n v="850"/>
    <m/>
    <n v="0"/>
    <n v="972"/>
    <n v="0"/>
    <n v="972"/>
    <m/>
    <n v="0"/>
    <n v="0"/>
    <n v="0"/>
    <m/>
    <m/>
    <s v="Y"/>
  </r>
  <r>
    <x v="1"/>
    <x v="6"/>
    <x v="437"/>
    <x v="902"/>
    <x v="429"/>
    <x v="843"/>
    <n v="0"/>
    <n v="128"/>
    <n v="0"/>
    <n v="128"/>
    <m/>
    <n v="0"/>
    <n v="146"/>
    <n v="0"/>
    <n v="146"/>
    <m/>
    <n v="0"/>
    <n v="0"/>
    <n v="0"/>
    <m/>
    <m/>
    <s v="Y"/>
  </r>
  <r>
    <x v="1"/>
    <x v="6"/>
    <x v="438"/>
    <x v="903"/>
    <x v="430"/>
    <x v="844"/>
    <n v="0"/>
    <n v="0"/>
    <n v="314"/>
    <n v="314"/>
    <m/>
    <n v="0"/>
    <n v="0"/>
    <n v="371"/>
    <n v="371"/>
    <m/>
    <n v="382"/>
    <n v="393"/>
    <n v="405"/>
    <m/>
    <m/>
    <s v="Y"/>
  </r>
  <r>
    <x v="1"/>
    <x v="6"/>
    <x v="438"/>
    <x v="904"/>
    <x v="430"/>
    <x v="845"/>
    <n v="0"/>
    <n v="0"/>
    <n v="948"/>
    <n v="948"/>
    <m/>
    <n v="0"/>
    <n v="0"/>
    <n v="1120"/>
    <n v="1120"/>
    <m/>
    <n v="1154"/>
    <n v="1189"/>
    <n v="1225"/>
    <m/>
    <m/>
    <s v="Y"/>
  </r>
  <r>
    <x v="1"/>
    <x v="6"/>
    <x v="438"/>
    <x v="905"/>
    <x v="430"/>
    <x v="846"/>
    <n v="0"/>
    <n v="0"/>
    <n v="3188"/>
    <n v="3188"/>
    <m/>
    <n v="0"/>
    <n v="0"/>
    <n v="3766"/>
    <n v="3766"/>
    <m/>
    <n v="3879"/>
    <n v="3995"/>
    <n v="4115"/>
    <m/>
    <m/>
    <s v="Y"/>
  </r>
  <r>
    <x v="1"/>
    <x v="6"/>
    <x v="438"/>
    <x v="906"/>
    <x v="430"/>
    <x v="847"/>
    <n v="0"/>
    <n v="0"/>
    <n v="40"/>
    <n v="40"/>
    <m/>
    <n v="0"/>
    <n v="0"/>
    <n v="47"/>
    <n v="47"/>
    <m/>
    <n v="48"/>
    <n v="49"/>
    <n v="50"/>
    <m/>
    <m/>
    <s v="Y"/>
  </r>
  <r>
    <x v="1"/>
    <x v="6"/>
    <x v="438"/>
    <x v="907"/>
    <x v="430"/>
    <x v="848"/>
    <n v="0"/>
    <n v="0"/>
    <n v="3750"/>
    <n v="3750"/>
    <m/>
    <n v="0"/>
    <n v="0"/>
    <n v="4430"/>
    <n v="4430"/>
    <m/>
    <n v="4563"/>
    <n v="4700"/>
    <n v="4841"/>
    <m/>
    <m/>
    <s v="Y"/>
  </r>
  <r>
    <x v="1"/>
    <x v="6"/>
    <x v="438"/>
    <x v="908"/>
    <x v="430"/>
    <x v="849"/>
    <n v="0"/>
    <n v="0"/>
    <n v="150"/>
    <n v="150"/>
    <m/>
    <n v="0"/>
    <n v="0"/>
    <n v="177"/>
    <n v="177"/>
    <m/>
    <n v="182"/>
    <n v="187"/>
    <n v="193"/>
    <m/>
    <m/>
    <s v="Y"/>
  </r>
  <r>
    <x v="1"/>
    <x v="6"/>
    <x v="439"/>
    <x v="909"/>
    <x v="431"/>
    <x v="850"/>
    <n v="0"/>
    <n v="0"/>
    <n v="235"/>
    <n v="235"/>
    <m/>
    <n v="0"/>
    <n v="0"/>
    <n v="278"/>
    <n v="278"/>
    <m/>
    <n v="286"/>
    <n v="295"/>
    <n v="304"/>
    <m/>
    <m/>
    <s v="Y"/>
  </r>
  <r>
    <x v="1"/>
    <x v="6"/>
    <x v="439"/>
    <x v="910"/>
    <x v="431"/>
    <x v="851"/>
    <n v="0"/>
    <n v="0"/>
    <n v="900"/>
    <n v="900"/>
    <m/>
    <n v="0"/>
    <n v="0"/>
    <n v="1063"/>
    <n v="1063"/>
    <m/>
    <n v="1095"/>
    <n v="1128"/>
    <n v="1162"/>
    <m/>
    <m/>
    <s v="Y"/>
  </r>
  <r>
    <x v="1"/>
    <x v="6"/>
    <x v="439"/>
    <x v="911"/>
    <x v="431"/>
    <x v="852"/>
    <n v="0"/>
    <n v="0"/>
    <n v="100"/>
    <n v="100"/>
    <m/>
    <n v="0"/>
    <n v="0"/>
    <n v="118"/>
    <n v="118"/>
    <m/>
    <n v="122"/>
    <n v="126"/>
    <n v="130"/>
    <m/>
    <m/>
    <s v="Y"/>
  </r>
  <r>
    <x v="1"/>
    <x v="6"/>
    <x v="439"/>
    <x v="912"/>
    <x v="431"/>
    <x v="853"/>
    <n v="0"/>
    <n v="0"/>
    <n v="15"/>
    <n v="15"/>
    <m/>
    <n v="0"/>
    <n v="0"/>
    <n v="18"/>
    <n v="18"/>
    <m/>
    <n v="19"/>
    <n v="20"/>
    <n v="21"/>
    <m/>
    <m/>
    <s v="Y"/>
  </r>
  <r>
    <x v="1"/>
    <x v="6"/>
    <x v="440"/>
    <x v="913"/>
    <x v="432"/>
    <x v="854"/>
    <n v="776"/>
    <n v="847"/>
    <n v="847"/>
    <n v="2470"/>
    <m/>
    <n v="852"/>
    <n v="968"/>
    <n v="1001"/>
    <n v="2821"/>
    <m/>
    <n v="1031"/>
    <n v="1062"/>
    <n v="1094"/>
    <m/>
    <m/>
    <s v="Y"/>
  </r>
  <r>
    <x v="1"/>
    <x v="6"/>
    <x v="440"/>
    <x v="914"/>
    <x v="432"/>
    <x v="855"/>
    <n v="1533"/>
    <n v="2600"/>
    <n v="1300"/>
    <n v="5433"/>
    <m/>
    <n v="1683"/>
    <n v="2973"/>
    <n v="1536"/>
    <n v="6192"/>
    <m/>
    <n v="1582"/>
    <n v="1629"/>
    <n v="1678"/>
    <m/>
    <m/>
    <s v="Y"/>
  </r>
  <r>
    <x v="1"/>
    <x v="6"/>
    <x v="440"/>
    <x v="915"/>
    <x v="432"/>
    <x v="856"/>
    <n v="25"/>
    <n v="0"/>
    <n v="0"/>
    <n v="25"/>
    <m/>
    <n v="27"/>
    <n v="0"/>
    <n v="0"/>
    <n v="27"/>
    <m/>
    <n v="0"/>
    <n v="0"/>
    <n v="0"/>
    <m/>
    <m/>
    <s v="Y"/>
  </r>
  <r>
    <x v="1"/>
    <x v="6"/>
    <x v="440"/>
    <x v="916"/>
    <x v="432"/>
    <x v="857"/>
    <n v="250"/>
    <n v="0"/>
    <n v="0"/>
    <n v="250"/>
    <m/>
    <n v="275"/>
    <n v="0"/>
    <n v="0"/>
    <n v="275"/>
    <m/>
    <n v="0"/>
    <n v="0"/>
    <n v="0"/>
    <m/>
    <m/>
    <s v="Y"/>
  </r>
  <r>
    <x v="1"/>
    <x v="6"/>
    <x v="441"/>
    <x v="917"/>
    <x v="433"/>
    <x v="858"/>
    <n v="0"/>
    <n v="0"/>
    <n v="118"/>
    <n v="118"/>
    <m/>
    <n v="0"/>
    <n v="0"/>
    <n v="139"/>
    <n v="139"/>
    <m/>
    <n v="143"/>
    <n v="147"/>
    <n v="151"/>
    <m/>
    <m/>
    <s v="Y"/>
  </r>
  <r>
    <x v="1"/>
    <x v="6"/>
    <x v="441"/>
    <x v="918"/>
    <x v="433"/>
    <x v="859"/>
    <n v="0"/>
    <n v="0"/>
    <n v="300"/>
    <n v="300"/>
    <m/>
    <n v="0"/>
    <n v="0"/>
    <n v="354"/>
    <n v="354"/>
    <m/>
    <n v="365"/>
    <n v="376"/>
    <n v="387"/>
    <m/>
    <m/>
    <s v="Y"/>
  </r>
  <r>
    <x v="1"/>
    <x v="6"/>
    <x v="442"/>
    <x v="919"/>
    <x v="434"/>
    <x v="860"/>
    <n v="175"/>
    <n v="0"/>
    <n v="0"/>
    <n v="175"/>
    <m/>
    <n v="192"/>
    <n v="0"/>
    <n v="0"/>
    <n v="192"/>
    <m/>
    <n v="0"/>
    <n v="0"/>
    <n v="0"/>
    <m/>
    <m/>
    <s v="Y"/>
  </r>
  <r>
    <x v="1"/>
    <x v="6"/>
    <x v="442"/>
    <x v="920"/>
    <x v="434"/>
    <x v="861"/>
    <n v="164"/>
    <n v="0"/>
    <n v="0"/>
    <n v="164"/>
    <m/>
    <n v="180"/>
    <n v="0"/>
    <n v="0"/>
    <n v="180"/>
    <m/>
    <n v="0"/>
    <n v="0"/>
    <n v="0"/>
    <m/>
    <m/>
    <s v="Y"/>
  </r>
  <r>
    <x v="1"/>
    <x v="6"/>
    <x v="442"/>
    <x v="921"/>
    <x v="434"/>
    <x v="862"/>
    <n v="4500"/>
    <n v="0"/>
    <n v="0"/>
    <n v="4500"/>
    <m/>
    <n v="4941"/>
    <n v="0"/>
    <n v="0"/>
    <n v="4941"/>
    <m/>
    <n v="0"/>
    <n v="0"/>
    <n v="0"/>
    <m/>
    <m/>
    <s v="Y"/>
  </r>
  <r>
    <x v="1"/>
    <x v="6"/>
    <x v="442"/>
    <x v="922"/>
    <x v="434"/>
    <x v="863"/>
    <n v="2479"/>
    <n v="0"/>
    <n v="0"/>
    <n v="2479"/>
    <m/>
    <n v="2722"/>
    <n v="0"/>
    <n v="0"/>
    <n v="2722"/>
    <m/>
    <n v="0"/>
    <n v="0"/>
    <n v="0"/>
    <m/>
    <m/>
    <s v="Y"/>
  </r>
  <r>
    <x v="1"/>
    <x v="6"/>
    <x v="443"/>
    <x v="923"/>
    <x v="435"/>
    <x v="864"/>
    <n v="355"/>
    <n v="0"/>
    <n v="0"/>
    <n v="355"/>
    <m/>
    <n v="390"/>
    <n v="0"/>
    <n v="0"/>
    <n v="390"/>
    <m/>
    <n v="0"/>
    <n v="0"/>
    <n v="0"/>
    <m/>
    <m/>
    <s v="Y"/>
  </r>
  <r>
    <x v="1"/>
    <x v="6"/>
    <x v="443"/>
    <x v="924"/>
    <x v="435"/>
    <x v="865"/>
    <n v="49"/>
    <n v="0"/>
    <n v="0"/>
    <n v="49"/>
    <m/>
    <n v="54"/>
    <n v="0"/>
    <n v="0"/>
    <n v="54"/>
    <m/>
    <n v="0"/>
    <n v="0"/>
    <n v="0"/>
    <m/>
    <m/>
    <s v="Y"/>
  </r>
  <r>
    <x v="1"/>
    <x v="6"/>
    <x v="443"/>
    <x v="925"/>
    <x v="435"/>
    <x v="866"/>
    <n v="2121"/>
    <n v="0"/>
    <n v="0"/>
    <n v="2121"/>
    <m/>
    <n v="2329"/>
    <n v="0"/>
    <n v="0"/>
    <n v="2329"/>
    <m/>
    <n v="0"/>
    <n v="0"/>
    <n v="0"/>
    <m/>
    <m/>
    <s v="Y"/>
  </r>
  <r>
    <x v="1"/>
    <x v="6"/>
    <x v="443"/>
    <x v="926"/>
    <x v="435"/>
    <x v="867"/>
    <n v="108"/>
    <n v="0"/>
    <n v="0"/>
    <n v="108"/>
    <m/>
    <n v="119"/>
    <n v="0"/>
    <n v="0"/>
    <n v="119"/>
    <m/>
    <n v="0"/>
    <n v="0"/>
    <n v="0"/>
    <m/>
    <m/>
    <s v="Y"/>
  </r>
  <r>
    <x v="1"/>
    <x v="6"/>
    <x v="443"/>
    <x v="927"/>
    <x v="435"/>
    <x v="868"/>
    <n v="332"/>
    <n v="0"/>
    <n v="0"/>
    <n v="332"/>
    <m/>
    <n v="365"/>
    <n v="0"/>
    <n v="0"/>
    <n v="365"/>
    <m/>
    <n v="0"/>
    <n v="0"/>
    <n v="0"/>
    <m/>
    <m/>
    <s v="Y"/>
  </r>
  <r>
    <x v="1"/>
    <x v="6"/>
    <x v="444"/>
    <x v="928"/>
    <x v="436"/>
    <x v="869"/>
    <n v="0"/>
    <n v="394"/>
    <n v="0"/>
    <n v="394"/>
    <m/>
    <n v="0"/>
    <n v="450"/>
    <n v="0"/>
    <n v="450"/>
    <m/>
    <n v="0"/>
    <n v="0"/>
    <n v="0"/>
    <m/>
    <m/>
    <s v="Y"/>
  </r>
  <r>
    <x v="1"/>
    <x v="6"/>
    <x v="444"/>
    <x v="929"/>
    <x v="436"/>
    <x v="870"/>
    <n v="0"/>
    <n v="2650"/>
    <n v="0"/>
    <n v="2650"/>
    <m/>
    <n v="0"/>
    <n v="3030"/>
    <n v="0"/>
    <n v="3030"/>
    <m/>
    <n v="0"/>
    <n v="0"/>
    <n v="0"/>
    <m/>
    <m/>
    <s v="Y"/>
  </r>
  <r>
    <x v="1"/>
    <x v="6"/>
    <x v="445"/>
    <x v="930"/>
    <x v="437"/>
    <x v="871"/>
    <n v="176"/>
    <n v="218"/>
    <n v="225"/>
    <n v="619"/>
    <m/>
    <n v="192"/>
    <n v="228"/>
    <n v="224"/>
    <n v="644"/>
    <m/>
    <n v="231"/>
    <n v="238"/>
    <n v="245"/>
    <m/>
    <m/>
    <s v="Y"/>
  </r>
  <r>
    <x v="1"/>
    <x v="6"/>
    <x v="445"/>
    <x v="931"/>
    <x v="437"/>
    <x v="872"/>
    <n v="2500"/>
    <n v="1000"/>
    <n v="1750"/>
    <n v="5250"/>
    <m/>
    <n v="2734"/>
    <n v="1046"/>
    <n v="1744"/>
    <n v="5524"/>
    <m/>
    <n v="1796"/>
    <n v="1850"/>
    <n v="1906"/>
    <m/>
    <m/>
    <s v="Y"/>
  </r>
  <r>
    <x v="1"/>
    <x v="6"/>
    <x v="445"/>
    <x v="932"/>
    <x v="437"/>
    <x v="873"/>
    <n v="0"/>
    <n v="500"/>
    <n v="500"/>
    <n v="1000"/>
    <m/>
    <n v="0"/>
    <n v="523"/>
    <n v="498"/>
    <n v="1021"/>
    <m/>
    <n v="513"/>
    <n v="528"/>
    <n v="544"/>
    <m/>
    <m/>
    <s v="Y"/>
  </r>
  <r>
    <x v="1"/>
    <x v="6"/>
    <x v="445"/>
    <x v="933"/>
    <x v="437"/>
    <x v="874"/>
    <n v="15"/>
    <n v="0"/>
    <n v="0"/>
    <n v="15"/>
    <m/>
    <n v="16"/>
    <n v="0"/>
    <n v="0"/>
    <n v="16"/>
    <m/>
    <n v="0"/>
    <n v="0"/>
    <n v="0"/>
    <m/>
    <m/>
    <s v="Y"/>
  </r>
  <r>
    <x v="1"/>
    <x v="6"/>
    <x v="446"/>
    <x v="934"/>
    <x v="438"/>
    <x v="875"/>
    <n v="1145"/>
    <n v="1078"/>
    <n v="1087"/>
    <n v="3310"/>
    <m/>
    <n v="1257"/>
    <n v="1232"/>
    <n v="1284"/>
    <n v="3773"/>
    <m/>
    <n v="1323"/>
    <n v="1363"/>
    <n v="1404"/>
    <m/>
    <m/>
    <s v="Y"/>
  </r>
  <r>
    <x v="1"/>
    <x v="6"/>
    <x v="446"/>
    <x v="935"/>
    <x v="438"/>
    <x v="876"/>
    <n v="4309"/>
    <n v="4176"/>
    <n v="3950"/>
    <n v="12435"/>
    <m/>
    <n v="4731"/>
    <n v="4774"/>
    <n v="4666"/>
    <n v="14171"/>
    <m/>
    <n v="4806"/>
    <n v="4950"/>
    <n v="5099"/>
    <m/>
    <m/>
    <s v="Y"/>
  </r>
  <r>
    <x v="1"/>
    <x v="6"/>
    <x v="446"/>
    <x v="936"/>
    <x v="438"/>
    <x v="877"/>
    <n v="414"/>
    <n v="800"/>
    <n v="1100"/>
    <n v="2314"/>
    <m/>
    <n v="455"/>
    <n v="915"/>
    <n v="1299"/>
    <n v="2669"/>
    <m/>
    <n v="1338"/>
    <n v="1378"/>
    <n v="1419"/>
    <m/>
    <m/>
    <s v="Y"/>
  </r>
  <r>
    <x v="1"/>
    <x v="6"/>
    <x v="446"/>
    <x v="937"/>
    <x v="438"/>
    <x v="878"/>
    <n v="77"/>
    <n v="0"/>
    <n v="0"/>
    <n v="77"/>
    <m/>
    <n v="85"/>
    <n v="0"/>
    <n v="0"/>
    <n v="85"/>
    <m/>
    <n v="0"/>
    <n v="0"/>
    <n v="0"/>
    <m/>
    <m/>
    <s v="Y"/>
  </r>
  <r>
    <x v="1"/>
    <x v="6"/>
    <x v="446"/>
    <x v="938"/>
    <x v="438"/>
    <x v="879"/>
    <n v="735"/>
    <n v="0"/>
    <n v="0"/>
    <n v="735"/>
    <m/>
    <n v="807"/>
    <n v="0"/>
    <n v="0"/>
    <n v="807"/>
    <m/>
    <n v="0"/>
    <n v="0"/>
    <n v="0"/>
    <m/>
    <m/>
    <s v="Y"/>
  </r>
  <r>
    <x v="1"/>
    <x v="6"/>
    <x v="447"/>
    <x v="939"/>
    <x v="439"/>
    <x v="880"/>
    <n v="160"/>
    <n v="125"/>
    <n v="0"/>
    <n v="285"/>
    <m/>
    <n v="175"/>
    <n v="131"/>
    <n v="0"/>
    <n v="306"/>
    <m/>
    <n v="0"/>
    <n v="0"/>
    <n v="0"/>
    <m/>
    <m/>
    <s v="Y"/>
  </r>
  <r>
    <x v="1"/>
    <x v="6"/>
    <x v="447"/>
    <x v="940"/>
    <x v="439"/>
    <x v="881"/>
    <n v="3460"/>
    <n v="0"/>
    <n v="0"/>
    <n v="3460"/>
    <m/>
    <n v="3784"/>
    <n v="0"/>
    <n v="0"/>
    <n v="3784"/>
    <m/>
    <n v="0"/>
    <n v="0"/>
    <n v="0"/>
    <m/>
    <m/>
    <s v="Y"/>
  </r>
  <r>
    <x v="1"/>
    <x v="6"/>
    <x v="447"/>
    <x v="941"/>
    <x v="439"/>
    <x v="882"/>
    <n v="119"/>
    <n v="0"/>
    <n v="0"/>
    <n v="119"/>
    <m/>
    <n v="130"/>
    <n v="0"/>
    <n v="0"/>
    <n v="130"/>
    <m/>
    <n v="0"/>
    <n v="0"/>
    <n v="0"/>
    <m/>
    <m/>
    <s v="Y"/>
  </r>
  <r>
    <x v="1"/>
    <x v="6"/>
    <x v="448"/>
    <x v="942"/>
    <x v="440"/>
    <x v="883"/>
    <n v="287"/>
    <n v="0"/>
    <n v="0"/>
    <n v="287"/>
    <m/>
    <n v="315"/>
    <n v="0"/>
    <n v="0"/>
    <n v="315"/>
    <m/>
    <n v="0"/>
    <n v="0"/>
    <n v="0"/>
    <m/>
    <m/>
    <s v="Y"/>
  </r>
  <r>
    <x v="1"/>
    <x v="6"/>
    <x v="448"/>
    <x v="943"/>
    <x v="440"/>
    <x v="884"/>
    <n v="45"/>
    <n v="0"/>
    <n v="1"/>
    <n v="46"/>
    <m/>
    <n v="49"/>
    <n v="0"/>
    <n v="1"/>
    <n v="50"/>
    <m/>
    <n v="1"/>
    <n v="1"/>
    <n v="1"/>
    <m/>
    <m/>
    <s v="Y"/>
  </r>
  <r>
    <x v="1"/>
    <x v="6"/>
    <x v="449"/>
    <x v="944"/>
    <x v="441"/>
    <x v="885"/>
    <n v="41"/>
    <n v="0"/>
    <n v="0"/>
    <n v="41"/>
    <m/>
    <n v="45"/>
    <n v="0"/>
    <n v="0"/>
    <n v="45"/>
    <m/>
    <n v="0"/>
    <n v="0"/>
    <n v="0"/>
    <m/>
    <m/>
    <s v="Y"/>
  </r>
  <r>
    <x v="1"/>
    <x v="6"/>
    <x v="449"/>
    <x v="945"/>
    <x v="441"/>
    <x v="886"/>
    <n v="375"/>
    <n v="13"/>
    <n v="0"/>
    <n v="388"/>
    <m/>
    <n v="412"/>
    <n v="15"/>
    <n v="0"/>
    <n v="427"/>
    <m/>
    <n v="0"/>
    <n v="0"/>
    <n v="0"/>
    <m/>
    <m/>
    <s v="Y"/>
  </r>
  <r>
    <x v="1"/>
    <x v="6"/>
    <x v="450"/>
    <x v="946"/>
    <x v="442"/>
    <x v="887"/>
    <n v="248"/>
    <n v="0"/>
    <n v="0"/>
    <n v="248"/>
    <m/>
    <n v="271"/>
    <n v="0"/>
    <n v="0"/>
    <n v="271"/>
    <m/>
    <n v="0"/>
    <n v="0"/>
    <n v="0"/>
    <m/>
    <m/>
    <s v="Y"/>
  </r>
  <r>
    <x v="1"/>
    <x v="6"/>
    <x v="450"/>
    <x v="947"/>
    <x v="442"/>
    <x v="888"/>
    <n v="73"/>
    <n v="0"/>
    <n v="0"/>
    <n v="73"/>
    <m/>
    <n v="80"/>
    <n v="0"/>
    <n v="0"/>
    <n v="80"/>
    <m/>
    <n v="0"/>
    <n v="0"/>
    <n v="0"/>
    <m/>
    <m/>
    <s v="Y"/>
  </r>
  <r>
    <x v="1"/>
    <x v="6"/>
    <x v="451"/>
    <x v="948"/>
    <x v="443"/>
    <x v="889"/>
    <n v="101"/>
    <n v="151"/>
    <n v="155"/>
    <n v="407"/>
    <m/>
    <n v="110"/>
    <n v="158"/>
    <n v="154"/>
    <n v="422"/>
    <m/>
    <n v="159"/>
    <n v="164"/>
    <n v="169"/>
    <m/>
    <m/>
    <s v="Y"/>
  </r>
  <r>
    <x v="1"/>
    <x v="6"/>
    <x v="451"/>
    <x v="949"/>
    <x v="443"/>
    <x v="890"/>
    <n v="582"/>
    <n v="240"/>
    <n v="240"/>
    <n v="1062"/>
    <m/>
    <n v="637"/>
    <n v="251"/>
    <n v="239"/>
    <n v="1127"/>
    <m/>
    <n v="246"/>
    <n v="253"/>
    <n v="261"/>
    <m/>
    <m/>
    <s v="Y"/>
  </r>
  <r>
    <x v="1"/>
    <x v="6"/>
    <x v="451"/>
    <x v="950"/>
    <x v="443"/>
    <x v="891"/>
    <n v="300"/>
    <n v="100"/>
    <n v="100"/>
    <n v="500"/>
    <m/>
    <n v="328"/>
    <n v="105"/>
    <n v="100"/>
    <n v="533"/>
    <m/>
    <n v="103"/>
    <n v="106"/>
    <n v="109"/>
    <m/>
    <m/>
    <s v="Y"/>
  </r>
  <r>
    <x v="1"/>
    <x v="6"/>
    <x v="451"/>
    <x v="951"/>
    <x v="443"/>
    <x v="892"/>
    <n v="95"/>
    <n v="0"/>
    <n v="0"/>
    <n v="95"/>
    <m/>
    <n v="104"/>
    <n v="0"/>
    <n v="0"/>
    <n v="104"/>
    <m/>
    <n v="0"/>
    <n v="0"/>
    <n v="0"/>
    <m/>
    <m/>
    <s v="Y"/>
  </r>
  <r>
    <x v="1"/>
    <x v="6"/>
    <x v="452"/>
    <x v="952"/>
    <x v="444"/>
    <x v="893"/>
    <n v="212"/>
    <n v="0"/>
    <n v="0"/>
    <n v="212"/>
    <m/>
    <n v="233"/>
    <n v="0"/>
    <n v="0"/>
    <n v="233"/>
    <m/>
    <n v="0"/>
    <n v="0"/>
    <n v="0"/>
    <m/>
    <m/>
    <s v="N"/>
  </r>
  <r>
    <x v="1"/>
    <x v="6"/>
    <x v="452"/>
    <x v="953"/>
    <x v="444"/>
    <x v="894"/>
    <n v="1675"/>
    <n v="0"/>
    <n v="0"/>
    <n v="1675"/>
    <m/>
    <n v="1839"/>
    <n v="0"/>
    <n v="0"/>
    <n v="1839"/>
    <m/>
    <n v="0"/>
    <n v="0"/>
    <n v="0"/>
    <m/>
    <m/>
    <s v="N"/>
  </r>
  <r>
    <x v="1"/>
    <x v="6"/>
    <x v="452"/>
    <x v="954"/>
    <x v="444"/>
    <x v="895"/>
    <n v="1843"/>
    <n v="0"/>
    <n v="0"/>
    <n v="1843"/>
    <m/>
    <n v="2024"/>
    <n v="0"/>
    <n v="0"/>
    <n v="2024"/>
    <m/>
    <n v="0"/>
    <n v="0"/>
    <n v="0"/>
    <m/>
    <m/>
    <s v="N"/>
  </r>
  <r>
    <x v="1"/>
    <x v="6"/>
    <x v="453"/>
    <x v="955"/>
    <x v="445"/>
    <x v="896"/>
    <n v="191"/>
    <n v="70"/>
    <n v="0"/>
    <n v="261"/>
    <m/>
    <n v="209"/>
    <n v="73"/>
    <n v="0"/>
    <n v="282"/>
    <m/>
    <n v="0"/>
    <n v="0"/>
    <n v="0"/>
    <m/>
    <m/>
    <s v="N"/>
  </r>
  <r>
    <x v="1"/>
    <x v="6"/>
    <x v="453"/>
    <x v="956"/>
    <x v="445"/>
    <x v="897"/>
    <n v="104"/>
    <n v="55"/>
    <n v="0"/>
    <n v="159"/>
    <m/>
    <n v="114"/>
    <n v="58"/>
    <n v="0"/>
    <n v="172"/>
    <m/>
    <n v="0"/>
    <n v="0"/>
    <n v="0"/>
    <m/>
    <m/>
    <s v="N"/>
  </r>
  <r>
    <x v="1"/>
    <x v="6"/>
    <x v="453"/>
    <x v="957"/>
    <x v="445"/>
    <x v="898"/>
    <n v="5"/>
    <n v="0"/>
    <n v="0"/>
    <n v="5"/>
    <m/>
    <n v="5"/>
    <n v="0"/>
    <n v="0"/>
    <n v="5"/>
    <m/>
    <n v="0"/>
    <n v="0"/>
    <n v="0"/>
    <m/>
    <m/>
    <s v="N"/>
  </r>
  <r>
    <x v="1"/>
    <x v="6"/>
    <x v="454"/>
    <x v="958"/>
    <x v="446"/>
    <x v="899"/>
    <n v="1618"/>
    <n v="5352"/>
    <n v="3431"/>
    <n v="10401"/>
    <m/>
    <n v="1770"/>
    <n v="5596"/>
    <n v="3419"/>
    <n v="10785"/>
    <m/>
    <n v="3522"/>
    <n v="3628"/>
    <n v="3737"/>
    <m/>
    <m/>
    <s v="Y"/>
  </r>
  <r>
    <x v="1"/>
    <x v="6"/>
    <x v="454"/>
    <x v="959"/>
    <x v="446"/>
    <x v="900"/>
    <n v="3436"/>
    <n v="6468"/>
    <n v="10307"/>
    <n v="20211"/>
    <m/>
    <n v="3758"/>
    <n v="6762"/>
    <n v="10271"/>
    <n v="20791"/>
    <m/>
    <n v="10579"/>
    <n v="10896"/>
    <n v="11223"/>
    <m/>
    <m/>
    <s v="Y"/>
  </r>
  <r>
    <x v="1"/>
    <x v="6"/>
    <x v="454"/>
    <x v="960"/>
    <x v="446"/>
    <x v="901"/>
    <n v="1900"/>
    <n v="0"/>
    <n v="0"/>
    <n v="1900"/>
    <m/>
    <n v="2078"/>
    <n v="0"/>
    <n v="0"/>
    <n v="2078"/>
    <m/>
    <n v="0"/>
    <n v="0"/>
    <n v="0"/>
    <m/>
    <m/>
    <s v="Y"/>
  </r>
  <r>
    <x v="1"/>
    <x v="6"/>
    <x v="454"/>
    <x v="961"/>
    <x v="446"/>
    <x v="902"/>
    <n v="19"/>
    <n v="38"/>
    <n v="35"/>
    <n v="92"/>
    <m/>
    <n v="21"/>
    <n v="40"/>
    <n v="35"/>
    <n v="96"/>
    <m/>
    <n v="36"/>
    <n v="37"/>
    <n v="38"/>
    <m/>
    <m/>
    <s v="Y"/>
  </r>
  <r>
    <x v="1"/>
    <x v="6"/>
    <x v="454"/>
    <x v="962"/>
    <x v="446"/>
    <x v="903"/>
    <n v="50"/>
    <n v="50"/>
    <n v="0"/>
    <n v="100"/>
    <m/>
    <n v="55"/>
    <n v="52"/>
    <n v="0"/>
    <n v="107"/>
    <m/>
    <n v="0"/>
    <n v="0"/>
    <n v="0"/>
    <m/>
    <m/>
    <s v="Y"/>
  </r>
  <r>
    <x v="1"/>
    <x v="6"/>
    <x v="455"/>
    <x v="963"/>
    <x v="447"/>
    <x v="904"/>
    <n v="482"/>
    <n v="0"/>
    <n v="0"/>
    <n v="482"/>
    <m/>
    <n v="527"/>
    <n v="0"/>
    <n v="0"/>
    <n v="527"/>
    <m/>
    <n v="0"/>
    <n v="0"/>
    <n v="0"/>
    <m/>
    <m/>
    <s v="Y"/>
  </r>
  <r>
    <x v="1"/>
    <x v="6"/>
    <x v="455"/>
    <x v="964"/>
    <x v="447"/>
    <x v="905"/>
    <n v="1060"/>
    <n v="0"/>
    <n v="0"/>
    <n v="1060"/>
    <m/>
    <n v="1159"/>
    <n v="0"/>
    <n v="0"/>
    <n v="1159"/>
    <m/>
    <n v="0"/>
    <n v="0"/>
    <n v="0"/>
    <m/>
    <m/>
    <s v="Y"/>
  </r>
  <r>
    <x v="1"/>
    <x v="6"/>
    <x v="455"/>
    <x v="965"/>
    <x v="447"/>
    <x v="906"/>
    <n v="1300"/>
    <n v="0"/>
    <n v="0"/>
    <n v="1300"/>
    <m/>
    <n v="1422"/>
    <n v="0"/>
    <n v="0"/>
    <n v="1422"/>
    <m/>
    <n v="0"/>
    <n v="0"/>
    <n v="0"/>
    <m/>
    <m/>
    <s v="Y"/>
  </r>
  <r>
    <x v="1"/>
    <x v="6"/>
    <x v="455"/>
    <x v="966"/>
    <x v="447"/>
    <x v="907"/>
    <n v="140"/>
    <n v="0"/>
    <n v="0"/>
    <n v="140"/>
    <m/>
    <n v="153"/>
    <n v="0"/>
    <n v="0"/>
    <n v="153"/>
    <m/>
    <n v="0"/>
    <n v="0"/>
    <n v="0"/>
    <m/>
    <m/>
    <s v="Y"/>
  </r>
  <r>
    <x v="1"/>
    <x v="6"/>
    <x v="456"/>
    <x v="967"/>
    <x v="448"/>
    <x v="908"/>
    <n v="697"/>
    <n v="515"/>
    <n v="0"/>
    <n v="1212"/>
    <m/>
    <n v="762"/>
    <n v="538"/>
    <n v="0"/>
    <n v="1300"/>
    <m/>
    <n v="0"/>
    <n v="0"/>
    <n v="0"/>
    <m/>
    <m/>
    <s v="N"/>
  </r>
  <r>
    <x v="1"/>
    <x v="6"/>
    <x v="456"/>
    <x v="968"/>
    <x v="448"/>
    <x v="909"/>
    <n v="800"/>
    <n v="667"/>
    <n v="0"/>
    <n v="1467"/>
    <m/>
    <n v="875"/>
    <n v="697"/>
    <n v="0"/>
    <n v="1572"/>
    <m/>
    <n v="0"/>
    <n v="0"/>
    <n v="0"/>
    <m/>
    <m/>
    <s v="N"/>
  </r>
  <r>
    <x v="1"/>
    <x v="6"/>
    <x v="457"/>
    <x v="969"/>
    <x v="449"/>
    <x v="910"/>
    <n v="191"/>
    <n v="0"/>
    <n v="0"/>
    <n v="191"/>
    <m/>
    <n v="209"/>
    <n v="0"/>
    <n v="0"/>
    <n v="209"/>
    <m/>
    <n v="0"/>
    <n v="0"/>
    <n v="0"/>
    <m/>
    <m/>
    <s v="Y"/>
  </r>
  <r>
    <x v="1"/>
    <x v="6"/>
    <x v="457"/>
    <x v="970"/>
    <x v="449"/>
    <x v="911"/>
    <n v="714"/>
    <n v="0"/>
    <n v="0"/>
    <n v="714"/>
    <m/>
    <n v="781"/>
    <n v="0"/>
    <n v="0"/>
    <n v="781"/>
    <m/>
    <n v="0"/>
    <n v="0"/>
    <n v="0"/>
    <m/>
    <m/>
    <s v="Y"/>
  </r>
  <r>
    <x v="1"/>
    <x v="6"/>
    <x v="457"/>
    <x v="971"/>
    <x v="449"/>
    <x v="912"/>
    <n v="120"/>
    <n v="0"/>
    <n v="0"/>
    <n v="120"/>
    <m/>
    <n v="131"/>
    <n v="0"/>
    <n v="0"/>
    <n v="131"/>
    <m/>
    <n v="0"/>
    <n v="0"/>
    <n v="0"/>
    <m/>
    <m/>
    <s v="Y"/>
  </r>
  <r>
    <x v="1"/>
    <x v="6"/>
    <x v="458"/>
    <x v="972"/>
    <x v="450"/>
    <x v="913"/>
    <n v="176"/>
    <n v="0"/>
    <n v="0"/>
    <n v="176"/>
    <m/>
    <n v="192"/>
    <n v="0"/>
    <n v="0"/>
    <n v="192"/>
    <m/>
    <n v="0"/>
    <n v="0"/>
    <n v="0"/>
    <m/>
    <m/>
    <s v="N"/>
  </r>
  <r>
    <x v="1"/>
    <x v="6"/>
    <x v="458"/>
    <x v="973"/>
    <x v="450"/>
    <x v="914"/>
    <n v="293"/>
    <n v="0"/>
    <n v="0"/>
    <n v="293"/>
    <m/>
    <n v="320"/>
    <n v="0"/>
    <n v="0"/>
    <n v="320"/>
    <m/>
    <n v="0"/>
    <n v="0"/>
    <n v="0"/>
    <m/>
    <m/>
    <s v="N"/>
  </r>
  <r>
    <x v="1"/>
    <x v="6"/>
    <x v="459"/>
    <x v="974"/>
    <x v="451"/>
    <x v="915"/>
    <n v="99"/>
    <n v="0"/>
    <n v="0"/>
    <n v="99"/>
    <m/>
    <n v="108"/>
    <n v="0"/>
    <n v="0"/>
    <n v="108"/>
    <m/>
    <n v="0"/>
    <n v="0"/>
    <n v="0"/>
    <m/>
    <m/>
    <s v="N"/>
  </r>
  <r>
    <x v="1"/>
    <x v="6"/>
    <x v="459"/>
    <x v="975"/>
    <x v="451"/>
    <x v="916"/>
    <n v="100"/>
    <n v="0"/>
    <n v="0"/>
    <n v="100"/>
    <m/>
    <n v="109"/>
    <n v="0"/>
    <n v="0"/>
    <n v="109"/>
    <m/>
    <n v="0"/>
    <n v="0"/>
    <n v="0"/>
    <m/>
    <m/>
    <s v="N"/>
  </r>
  <r>
    <x v="1"/>
    <x v="6"/>
    <x v="459"/>
    <x v="976"/>
    <x v="451"/>
    <x v="917"/>
    <n v="65"/>
    <n v="0"/>
    <n v="0"/>
    <n v="65"/>
    <m/>
    <n v="71"/>
    <n v="0"/>
    <n v="0"/>
    <n v="71"/>
    <m/>
    <n v="0"/>
    <n v="0"/>
    <n v="0"/>
    <m/>
    <m/>
    <s v="N"/>
  </r>
  <r>
    <x v="1"/>
    <x v="6"/>
    <x v="460"/>
    <x v="977"/>
    <x v="452"/>
    <x v="918"/>
    <n v="326"/>
    <n v="0"/>
    <n v="0"/>
    <n v="326"/>
    <m/>
    <n v="357"/>
    <n v="0"/>
    <n v="0"/>
    <n v="357"/>
    <m/>
    <n v="0"/>
    <n v="0"/>
    <n v="0"/>
    <m/>
    <m/>
    <s v="Y"/>
  </r>
  <r>
    <x v="1"/>
    <x v="6"/>
    <x v="460"/>
    <x v="978"/>
    <x v="452"/>
    <x v="919"/>
    <n v="86"/>
    <n v="0"/>
    <n v="0"/>
    <n v="86"/>
    <m/>
    <n v="94"/>
    <n v="0"/>
    <n v="0"/>
    <n v="94"/>
    <m/>
    <n v="0"/>
    <n v="0"/>
    <n v="0"/>
    <m/>
    <m/>
    <s v="Y"/>
  </r>
  <r>
    <x v="1"/>
    <x v="6"/>
    <x v="461"/>
    <x v="979"/>
    <x v="453"/>
    <x v="920"/>
    <n v="108"/>
    <n v="0"/>
    <n v="0"/>
    <n v="108"/>
    <m/>
    <n v="118"/>
    <n v="0"/>
    <n v="0"/>
    <n v="118"/>
    <m/>
    <n v="0"/>
    <n v="0"/>
    <n v="0"/>
    <m/>
    <m/>
    <s v="N"/>
  </r>
  <r>
    <x v="1"/>
    <x v="6"/>
    <x v="461"/>
    <x v="980"/>
    <x v="453"/>
    <x v="921"/>
    <n v="110"/>
    <n v="0"/>
    <n v="0"/>
    <n v="110"/>
    <m/>
    <n v="120"/>
    <n v="0"/>
    <n v="0"/>
    <n v="120"/>
    <m/>
    <n v="0"/>
    <n v="0"/>
    <n v="0"/>
    <m/>
    <m/>
    <s v="N"/>
  </r>
  <r>
    <x v="1"/>
    <x v="6"/>
    <x v="462"/>
    <x v="981"/>
    <x v="454"/>
    <x v="922"/>
    <n v="541"/>
    <n v="839"/>
    <n v="0"/>
    <n v="1380"/>
    <m/>
    <n v="594"/>
    <n v="959"/>
    <n v="0"/>
    <n v="1553"/>
    <m/>
    <n v="0"/>
    <n v="0"/>
    <n v="0"/>
    <m/>
    <m/>
    <s v="N"/>
  </r>
  <r>
    <x v="1"/>
    <x v="6"/>
    <x v="462"/>
    <x v="982"/>
    <x v="454"/>
    <x v="923"/>
    <n v="1860"/>
    <n v="4000"/>
    <n v="0"/>
    <n v="5860"/>
    <m/>
    <n v="2042"/>
    <n v="4573"/>
    <n v="0"/>
    <n v="6615"/>
    <m/>
    <n v="0"/>
    <n v="0"/>
    <n v="0"/>
    <m/>
    <m/>
    <s v="N"/>
  </r>
  <r>
    <x v="1"/>
    <x v="6"/>
    <x v="462"/>
    <x v="983"/>
    <x v="454"/>
    <x v="924"/>
    <n v="960"/>
    <n v="0"/>
    <n v="0"/>
    <n v="960"/>
    <m/>
    <n v="1054"/>
    <n v="0"/>
    <n v="0"/>
    <n v="1054"/>
    <m/>
    <n v="0"/>
    <n v="0"/>
    <n v="0"/>
    <m/>
    <m/>
    <s v="N"/>
  </r>
  <r>
    <x v="1"/>
    <x v="6"/>
    <x v="463"/>
    <x v="984"/>
    <x v="455"/>
    <x v="925"/>
    <n v="118"/>
    <n v="0"/>
    <n v="0"/>
    <n v="118"/>
    <m/>
    <n v="130"/>
    <n v="0"/>
    <n v="0"/>
    <n v="130"/>
    <m/>
    <n v="0"/>
    <n v="0"/>
    <n v="0"/>
    <m/>
    <m/>
    <s v="N"/>
  </r>
  <r>
    <x v="1"/>
    <x v="6"/>
    <x v="463"/>
    <x v="985"/>
    <x v="455"/>
    <x v="926"/>
    <n v="380"/>
    <n v="0"/>
    <n v="0"/>
    <n v="380"/>
    <m/>
    <n v="417"/>
    <n v="0"/>
    <n v="0"/>
    <n v="417"/>
    <m/>
    <n v="0"/>
    <n v="0"/>
    <n v="0"/>
    <m/>
    <m/>
    <s v="N"/>
  </r>
  <r>
    <x v="1"/>
    <x v="6"/>
    <x v="464"/>
    <x v="986"/>
    <x v="456"/>
    <x v="927"/>
    <n v="184"/>
    <n v="0"/>
    <n v="0"/>
    <n v="184"/>
    <m/>
    <n v="201"/>
    <n v="0"/>
    <n v="0"/>
    <n v="201"/>
    <m/>
    <n v="0"/>
    <n v="0"/>
    <n v="0"/>
    <m/>
    <m/>
    <s v="N"/>
  </r>
  <r>
    <x v="1"/>
    <x v="6"/>
    <x v="464"/>
    <x v="987"/>
    <x v="456"/>
    <x v="928"/>
    <n v="992"/>
    <n v="0"/>
    <n v="0"/>
    <n v="992"/>
    <m/>
    <n v="1085"/>
    <n v="0"/>
    <n v="0"/>
    <n v="1085"/>
    <m/>
    <n v="0"/>
    <n v="0"/>
    <n v="0"/>
    <m/>
    <m/>
    <s v="N"/>
  </r>
  <r>
    <x v="1"/>
    <x v="6"/>
    <x v="464"/>
    <x v="988"/>
    <x v="456"/>
    <x v="929"/>
    <n v="0"/>
    <n v="0"/>
    <n v="51"/>
    <n v="51"/>
    <m/>
    <n v="0"/>
    <n v="0"/>
    <n v="51"/>
    <n v="51"/>
    <m/>
    <n v="53"/>
    <n v="55"/>
    <n v="57"/>
    <m/>
    <m/>
    <s v="N"/>
  </r>
  <r>
    <x v="1"/>
    <x v="6"/>
    <x v="465"/>
    <x v="989"/>
    <x v="457"/>
    <x v="930"/>
    <n v="241"/>
    <n v="45"/>
    <n v="0"/>
    <n v="286"/>
    <m/>
    <n v="265"/>
    <n v="51"/>
    <n v="0"/>
    <n v="316"/>
    <m/>
    <n v="0"/>
    <n v="0"/>
    <n v="0"/>
    <m/>
    <m/>
    <s v="N"/>
  </r>
  <r>
    <x v="1"/>
    <x v="6"/>
    <x v="465"/>
    <x v="990"/>
    <x v="457"/>
    <x v="931"/>
    <n v="423"/>
    <n v="50"/>
    <n v="0"/>
    <n v="473"/>
    <m/>
    <n v="464"/>
    <n v="57"/>
    <n v="0"/>
    <n v="521"/>
    <m/>
    <n v="0"/>
    <n v="0"/>
    <n v="0"/>
    <m/>
    <m/>
    <s v="N"/>
  </r>
  <r>
    <x v="1"/>
    <x v="6"/>
    <x v="466"/>
    <x v="991"/>
    <x v="458"/>
    <x v="932"/>
    <n v="353"/>
    <n v="471"/>
    <n v="471"/>
    <n v="1295"/>
    <m/>
    <n v="386"/>
    <n v="492"/>
    <n v="469"/>
    <n v="1347"/>
    <m/>
    <n v="483"/>
    <n v="497"/>
    <n v="512"/>
    <m/>
    <m/>
    <s v="N"/>
  </r>
  <r>
    <x v="1"/>
    <x v="6"/>
    <x v="466"/>
    <x v="992"/>
    <x v="458"/>
    <x v="933"/>
    <n v="1400"/>
    <n v="900"/>
    <n v="1000"/>
    <n v="3300"/>
    <m/>
    <n v="1531"/>
    <n v="941"/>
    <n v="997"/>
    <n v="3469"/>
    <m/>
    <n v="1027"/>
    <n v="1058"/>
    <n v="1090"/>
    <m/>
    <m/>
    <s v="N"/>
  </r>
  <r>
    <x v="1"/>
    <x v="6"/>
    <x v="466"/>
    <x v="993"/>
    <x v="458"/>
    <x v="934"/>
    <n v="0"/>
    <n v="500"/>
    <n v="0"/>
    <n v="500"/>
    <m/>
    <n v="0"/>
    <n v="523"/>
    <n v="0"/>
    <n v="523"/>
    <m/>
    <n v="0"/>
    <n v="0"/>
    <n v="0"/>
    <m/>
    <m/>
    <s v="N"/>
  </r>
  <r>
    <x v="1"/>
    <x v="6"/>
    <x v="467"/>
    <x v="994"/>
    <x v="459"/>
    <x v="935"/>
    <n v="0"/>
    <n v="0"/>
    <n v="706"/>
    <n v="706"/>
    <m/>
    <n v="0"/>
    <n v="0"/>
    <n v="704"/>
    <n v="704"/>
    <m/>
    <n v="725"/>
    <n v="747"/>
    <n v="769"/>
    <m/>
    <m/>
    <s v="Y"/>
  </r>
  <r>
    <x v="1"/>
    <x v="6"/>
    <x v="467"/>
    <x v="995"/>
    <x v="459"/>
    <x v="936"/>
    <n v="0"/>
    <n v="0"/>
    <n v="1300"/>
    <n v="1300"/>
    <m/>
    <n v="0"/>
    <n v="0"/>
    <n v="1536"/>
    <n v="1536"/>
    <m/>
    <n v="1582"/>
    <n v="1629"/>
    <n v="1678"/>
    <m/>
    <m/>
    <s v="Y"/>
  </r>
  <r>
    <x v="1"/>
    <x v="6"/>
    <x v="467"/>
    <x v="996"/>
    <x v="459"/>
    <x v="937"/>
    <n v="0"/>
    <n v="0"/>
    <n v="10000"/>
    <n v="10000"/>
    <m/>
    <n v="0"/>
    <n v="0"/>
    <n v="9965"/>
    <n v="9965"/>
    <m/>
    <n v="10264"/>
    <n v="10572"/>
    <n v="10889"/>
    <m/>
    <m/>
    <s v="Y"/>
  </r>
  <r>
    <x v="1"/>
    <x v="6"/>
    <x v="468"/>
    <x v="997"/>
    <x v="460"/>
    <x v="938"/>
    <n v="353"/>
    <n v="1412"/>
    <n v="941"/>
    <n v="2706"/>
    <m/>
    <n v="388"/>
    <n v="1614"/>
    <n v="1112"/>
    <n v="3114"/>
    <m/>
    <n v="1145"/>
    <n v="1179"/>
    <n v="1214"/>
    <m/>
    <m/>
    <s v="Y"/>
  </r>
  <r>
    <x v="1"/>
    <x v="6"/>
    <x v="468"/>
    <x v="998"/>
    <x v="460"/>
    <x v="939"/>
    <n v="900"/>
    <n v="1600"/>
    <n v="1200"/>
    <n v="3700"/>
    <m/>
    <n v="988"/>
    <n v="1829"/>
    <n v="1418"/>
    <n v="4235"/>
    <m/>
    <n v="1461"/>
    <n v="1505"/>
    <n v="1550"/>
    <m/>
    <m/>
    <s v="Y"/>
  </r>
  <r>
    <x v="1"/>
    <x v="6"/>
    <x v="468"/>
    <x v="999"/>
    <x v="460"/>
    <x v="940"/>
    <n v="0"/>
    <n v="9500"/>
    <n v="0"/>
    <n v="9500"/>
    <m/>
    <n v="0"/>
    <n v="10861"/>
    <n v="0"/>
    <n v="10861"/>
    <m/>
    <n v="0"/>
    <n v="0"/>
    <n v="0"/>
    <m/>
    <m/>
    <s v="Y"/>
  </r>
  <r>
    <x v="1"/>
    <x v="6"/>
    <x v="469"/>
    <x v="1000"/>
    <x v="461"/>
    <x v="941"/>
    <n v="0"/>
    <n v="0"/>
    <n v="847"/>
    <n v="847"/>
    <m/>
    <n v="0"/>
    <n v="0"/>
    <n v="844"/>
    <n v="844"/>
    <m/>
    <n v="869"/>
    <n v="895"/>
    <n v="922"/>
    <m/>
    <m/>
    <s v="N"/>
  </r>
  <r>
    <x v="1"/>
    <x v="6"/>
    <x v="469"/>
    <x v="1001"/>
    <x v="461"/>
    <x v="942"/>
    <n v="0"/>
    <n v="0"/>
    <n v="560"/>
    <n v="560"/>
    <m/>
    <n v="0"/>
    <n v="0"/>
    <n v="558"/>
    <n v="558"/>
    <m/>
    <n v="575"/>
    <n v="592"/>
    <n v="610"/>
    <m/>
    <m/>
    <s v="N"/>
  </r>
  <r>
    <x v="1"/>
    <x v="6"/>
    <x v="469"/>
    <x v="1002"/>
    <x v="461"/>
    <x v="943"/>
    <n v="0"/>
    <n v="0"/>
    <n v="3000"/>
    <n v="3000"/>
    <m/>
    <n v="0"/>
    <n v="0"/>
    <n v="2990"/>
    <n v="2990"/>
    <m/>
    <n v="3080"/>
    <n v="3172"/>
    <n v="3267"/>
    <m/>
    <m/>
    <s v="N"/>
  </r>
  <r>
    <x v="1"/>
    <x v="6"/>
    <x v="470"/>
    <x v="1003"/>
    <x v="462"/>
    <x v="944"/>
    <n v="206"/>
    <n v="68"/>
    <n v="0"/>
    <n v="274"/>
    <m/>
    <n v="225"/>
    <n v="71"/>
    <n v="0"/>
    <n v="296"/>
    <m/>
    <n v="0"/>
    <n v="0"/>
    <n v="0"/>
    <m/>
    <m/>
    <s v="N"/>
  </r>
  <r>
    <x v="1"/>
    <x v="6"/>
    <x v="470"/>
    <x v="1004"/>
    <x v="462"/>
    <x v="945"/>
    <n v="390"/>
    <n v="230"/>
    <n v="0"/>
    <n v="620"/>
    <m/>
    <n v="427"/>
    <n v="240"/>
    <n v="0"/>
    <n v="667"/>
    <m/>
    <n v="0"/>
    <n v="0"/>
    <n v="0"/>
    <m/>
    <m/>
    <s v="N"/>
  </r>
  <r>
    <x v="1"/>
    <x v="6"/>
    <x v="471"/>
    <x v="1005"/>
    <x v="463"/>
    <x v="946"/>
    <n v="260"/>
    <n v="0"/>
    <n v="0"/>
    <n v="260"/>
    <m/>
    <n v="284"/>
    <n v="0"/>
    <n v="0"/>
    <n v="284"/>
    <m/>
    <n v="0"/>
    <n v="0"/>
    <n v="0"/>
    <m/>
    <m/>
    <s v="N"/>
  </r>
  <r>
    <x v="1"/>
    <x v="6"/>
    <x v="471"/>
    <x v="1006"/>
    <x v="463"/>
    <x v="947"/>
    <n v="654"/>
    <n v="0"/>
    <n v="0"/>
    <n v="654"/>
    <m/>
    <n v="715"/>
    <n v="0"/>
    <n v="0"/>
    <n v="715"/>
    <m/>
    <n v="0"/>
    <n v="0"/>
    <n v="0"/>
    <m/>
    <m/>
    <s v="N"/>
  </r>
  <r>
    <x v="1"/>
    <x v="6"/>
    <x v="472"/>
    <x v="1007"/>
    <x v="464"/>
    <x v="948"/>
    <n v="235"/>
    <n v="59"/>
    <n v="0"/>
    <n v="294"/>
    <m/>
    <n v="257"/>
    <n v="62"/>
    <n v="0"/>
    <n v="319"/>
    <m/>
    <n v="0"/>
    <n v="0"/>
    <n v="0"/>
    <m/>
    <m/>
    <s v="N"/>
  </r>
  <r>
    <x v="1"/>
    <x v="6"/>
    <x v="472"/>
    <x v="1008"/>
    <x v="464"/>
    <x v="949"/>
    <n v="414"/>
    <n v="100"/>
    <n v="0"/>
    <n v="514"/>
    <m/>
    <n v="453"/>
    <n v="105"/>
    <n v="0"/>
    <n v="558"/>
    <m/>
    <n v="0"/>
    <n v="0"/>
    <n v="0"/>
    <m/>
    <m/>
    <s v="N"/>
  </r>
  <r>
    <x v="1"/>
    <x v="6"/>
    <x v="473"/>
    <x v="1009"/>
    <x v="465"/>
    <x v="950"/>
    <n v="294"/>
    <n v="0"/>
    <n v="0"/>
    <n v="294"/>
    <m/>
    <n v="322"/>
    <n v="0"/>
    <n v="0"/>
    <n v="322"/>
    <m/>
    <n v="0"/>
    <n v="0"/>
    <n v="0"/>
    <m/>
    <m/>
    <s v="N"/>
  </r>
  <r>
    <x v="1"/>
    <x v="6"/>
    <x v="473"/>
    <x v="1010"/>
    <x v="465"/>
    <x v="951"/>
    <n v="696"/>
    <n v="0"/>
    <n v="0"/>
    <n v="696"/>
    <m/>
    <n v="761"/>
    <n v="0"/>
    <n v="0"/>
    <n v="761"/>
    <m/>
    <n v="0"/>
    <n v="0"/>
    <n v="0"/>
    <m/>
    <m/>
    <s v="N"/>
  </r>
  <r>
    <x v="1"/>
    <x v="6"/>
    <x v="473"/>
    <x v="1011"/>
    <x v="465"/>
    <x v="952"/>
    <n v="140"/>
    <n v="0"/>
    <n v="0"/>
    <n v="140"/>
    <m/>
    <n v="153"/>
    <n v="0"/>
    <n v="0"/>
    <n v="153"/>
    <m/>
    <n v="0"/>
    <n v="0"/>
    <n v="0"/>
    <m/>
    <m/>
    <s v="N"/>
  </r>
  <r>
    <x v="1"/>
    <x v="6"/>
    <x v="474"/>
    <x v="1012"/>
    <x v="466"/>
    <x v="953"/>
    <n v="595"/>
    <n v="774"/>
    <n v="0"/>
    <n v="1369"/>
    <m/>
    <n v="651"/>
    <n v="809"/>
    <n v="0"/>
    <n v="1460"/>
    <m/>
    <n v="0"/>
    <n v="0"/>
    <n v="0"/>
    <m/>
    <m/>
    <s v="N"/>
  </r>
  <r>
    <x v="1"/>
    <x v="6"/>
    <x v="474"/>
    <x v="1013"/>
    <x v="466"/>
    <x v="954"/>
    <n v="1226"/>
    <n v="1791"/>
    <n v="0"/>
    <n v="3017"/>
    <m/>
    <n v="1341"/>
    <n v="1872"/>
    <n v="0"/>
    <n v="3213"/>
    <m/>
    <n v="0"/>
    <n v="0"/>
    <n v="0"/>
    <m/>
    <m/>
    <s v="N"/>
  </r>
  <r>
    <x v="1"/>
    <x v="6"/>
    <x v="475"/>
    <x v="1014"/>
    <x v="467"/>
    <x v="955"/>
    <n v="36"/>
    <n v="0"/>
    <n v="0"/>
    <n v="36"/>
    <m/>
    <n v="39"/>
    <n v="0"/>
    <n v="0"/>
    <n v="39"/>
    <m/>
    <n v="0"/>
    <n v="0"/>
    <n v="0"/>
    <m/>
    <m/>
    <s v="N"/>
  </r>
  <r>
    <x v="1"/>
    <x v="6"/>
    <x v="475"/>
    <x v="1015"/>
    <x v="467"/>
    <x v="956"/>
    <n v="137"/>
    <n v="0"/>
    <n v="0"/>
    <n v="137"/>
    <m/>
    <n v="150"/>
    <n v="0"/>
    <n v="0"/>
    <n v="150"/>
    <m/>
    <n v="0"/>
    <n v="0"/>
    <n v="0"/>
    <m/>
    <m/>
    <s v="N"/>
  </r>
  <r>
    <x v="1"/>
    <x v="6"/>
    <x v="476"/>
    <x v="1016"/>
    <x v="468"/>
    <x v="957"/>
    <n v="176"/>
    <n v="0"/>
    <n v="0"/>
    <n v="176"/>
    <m/>
    <n v="192"/>
    <n v="0"/>
    <n v="0"/>
    <n v="192"/>
    <m/>
    <n v="0"/>
    <n v="0"/>
    <n v="0"/>
    <m/>
    <m/>
    <s v="N"/>
  </r>
  <r>
    <x v="1"/>
    <x v="6"/>
    <x v="476"/>
    <x v="1017"/>
    <x v="468"/>
    <x v="958"/>
    <n v="675"/>
    <n v="0"/>
    <n v="0"/>
    <n v="675"/>
    <m/>
    <n v="738"/>
    <n v="0"/>
    <n v="0"/>
    <n v="738"/>
    <m/>
    <n v="0"/>
    <n v="0"/>
    <n v="0"/>
    <m/>
    <m/>
    <s v="N"/>
  </r>
  <r>
    <x v="1"/>
    <x v="6"/>
    <x v="477"/>
    <x v="1018"/>
    <x v="469"/>
    <x v="959"/>
    <n v="76"/>
    <n v="0"/>
    <n v="0"/>
    <n v="76"/>
    <m/>
    <n v="83"/>
    <n v="0"/>
    <n v="0"/>
    <n v="83"/>
    <m/>
    <n v="0"/>
    <n v="0"/>
    <n v="0"/>
    <m/>
    <m/>
    <s v="N"/>
  </r>
  <r>
    <x v="1"/>
    <x v="6"/>
    <x v="477"/>
    <x v="1019"/>
    <x v="469"/>
    <x v="960"/>
    <n v="108"/>
    <n v="0"/>
    <n v="0"/>
    <n v="108"/>
    <m/>
    <n v="118"/>
    <n v="0"/>
    <n v="0"/>
    <n v="118"/>
    <m/>
    <n v="0"/>
    <n v="0"/>
    <n v="0"/>
    <m/>
    <m/>
    <s v="N"/>
  </r>
  <r>
    <x v="1"/>
    <x v="6"/>
    <x v="477"/>
    <x v="1020"/>
    <x v="469"/>
    <x v="961"/>
    <n v="100"/>
    <n v="0"/>
    <n v="0"/>
    <n v="100"/>
    <m/>
    <n v="109"/>
    <n v="0"/>
    <n v="0"/>
    <n v="109"/>
    <m/>
    <n v="0"/>
    <n v="0"/>
    <n v="0"/>
    <m/>
    <m/>
    <s v="N"/>
  </r>
  <r>
    <x v="1"/>
    <x v="6"/>
    <x v="478"/>
    <x v="1021"/>
    <x v="470"/>
    <x v="962"/>
    <n v="476"/>
    <n v="24"/>
    <n v="0"/>
    <n v="500"/>
    <m/>
    <n v="523"/>
    <n v="27"/>
    <n v="0"/>
    <n v="550"/>
    <m/>
    <n v="0"/>
    <n v="0"/>
    <n v="0"/>
    <m/>
    <m/>
    <s v="N"/>
  </r>
  <r>
    <x v="1"/>
    <x v="6"/>
    <x v="478"/>
    <x v="1022"/>
    <x v="470"/>
    <x v="963"/>
    <n v="741"/>
    <n v="20"/>
    <n v="0"/>
    <n v="761"/>
    <m/>
    <n v="814"/>
    <n v="23"/>
    <n v="0"/>
    <n v="837"/>
    <m/>
    <n v="0"/>
    <n v="0"/>
    <n v="0"/>
    <m/>
    <m/>
    <s v="N"/>
  </r>
  <r>
    <x v="1"/>
    <x v="6"/>
    <x v="478"/>
    <x v="1023"/>
    <x v="470"/>
    <x v="964"/>
    <n v="495"/>
    <n v="0"/>
    <n v="0"/>
    <n v="495"/>
    <m/>
    <n v="544"/>
    <n v="0"/>
    <n v="0"/>
    <n v="544"/>
    <m/>
    <n v="0"/>
    <n v="0"/>
    <n v="0"/>
    <m/>
    <m/>
    <s v="N"/>
  </r>
  <r>
    <x v="1"/>
    <x v="6"/>
    <x v="479"/>
    <x v="1024"/>
    <x v="471"/>
    <x v="965"/>
    <n v="0"/>
    <n v="162"/>
    <n v="178"/>
    <n v="340"/>
    <m/>
    <n v="0"/>
    <n v="169"/>
    <n v="177"/>
    <n v="346"/>
    <m/>
    <n v="182"/>
    <n v="187"/>
    <n v="193"/>
    <m/>
    <m/>
    <s v="N"/>
  </r>
  <r>
    <x v="1"/>
    <x v="6"/>
    <x v="479"/>
    <x v="1025"/>
    <x v="471"/>
    <x v="966"/>
    <n v="0"/>
    <n v="1219"/>
    <n v="1364"/>
    <n v="2583"/>
    <m/>
    <n v="0"/>
    <n v="1274"/>
    <n v="1359"/>
    <n v="2633"/>
    <m/>
    <n v="1400"/>
    <n v="1442"/>
    <n v="1485"/>
    <m/>
    <m/>
    <s v="N"/>
  </r>
  <r>
    <x v="1"/>
    <x v="6"/>
    <x v="480"/>
    <x v="1026"/>
    <x v="472"/>
    <x v="967"/>
    <n v="0"/>
    <n v="988"/>
    <n v="1341"/>
    <n v="2329"/>
    <m/>
    <n v="0"/>
    <n v="1130"/>
    <n v="1584"/>
    <n v="2714"/>
    <m/>
    <n v="1632"/>
    <n v="1681"/>
    <n v="1731"/>
    <m/>
    <m/>
    <s v="Y"/>
  </r>
  <r>
    <x v="1"/>
    <x v="6"/>
    <x v="480"/>
    <x v="1027"/>
    <x v="472"/>
    <x v="968"/>
    <n v="0"/>
    <n v="5280"/>
    <n v="5133"/>
    <n v="10413"/>
    <m/>
    <n v="0"/>
    <n v="6037"/>
    <n v="6064"/>
    <n v="12101"/>
    <m/>
    <n v="6246"/>
    <n v="6433"/>
    <n v="6626"/>
    <m/>
    <m/>
    <s v="Y"/>
  </r>
  <r>
    <x v="1"/>
    <x v="6"/>
    <x v="481"/>
    <x v="1028"/>
    <x v="473"/>
    <x v="969"/>
    <n v="7"/>
    <n v="0"/>
    <n v="0"/>
    <n v="7"/>
    <m/>
    <n v="8"/>
    <n v="0"/>
    <n v="0"/>
    <n v="8"/>
    <m/>
    <n v="0"/>
    <n v="0"/>
    <n v="0"/>
    <m/>
    <m/>
    <s v="Y"/>
  </r>
  <r>
    <x v="1"/>
    <x v="6"/>
    <x v="481"/>
    <x v="1029"/>
    <x v="473"/>
    <x v="970"/>
    <n v="1588"/>
    <n v="0"/>
    <n v="0"/>
    <n v="1588"/>
    <m/>
    <n v="1744"/>
    <n v="0"/>
    <n v="0"/>
    <n v="1744"/>
    <m/>
    <n v="0"/>
    <n v="0"/>
    <n v="0"/>
    <m/>
    <m/>
    <s v="Y"/>
  </r>
  <r>
    <x v="1"/>
    <x v="6"/>
    <x v="482"/>
    <x v="1030"/>
    <x v="474"/>
    <x v="971"/>
    <n v="781"/>
    <n v="722"/>
    <n v="0"/>
    <n v="1503"/>
    <m/>
    <n v="854"/>
    <n v="755"/>
    <n v="0"/>
    <n v="1609"/>
    <m/>
    <n v="0"/>
    <n v="0"/>
    <n v="0"/>
    <m/>
    <m/>
    <s v="Y"/>
  </r>
  <r>
    <x v="1"/>
    <x v="6"/>
    <x v="482"/>
    <x v="1031"/>
    <x v="474"/>
    <x v="972"/>
    <n v="1038"/>
    <n v="1002"/>
    <n v="0"/>
    <n v="2040"/>
    <m/>
    <n v="1135"/>
    <n v="1048"/>
    <n v="0"/>
    <n v="2183"/>
    <m/>
    <n v="0"/>
    <n v="0"/>
    <n v="0"/>
    <m/>
    <m/>
    <s v="Y"/>
  </r>
  <r>
    <x v="1"/>
    <x v="6"/>
    <x v="483"/>
    <x v="1032"/>
    <x v="475"/>
    <x v="973"/>
    <n v="218"/>
    <n v="139"/>
    <n v="0"/>
    <n v="357"/>
    <m/>
    <n v="239"/>
    <n v="159"/>
    <n v="0"/>
    <n v="398"/>
    <m/>
    <n v="0"/>
    <n v="0"/>
    <n v="0"/>
    <m/>
    <m/>
    <s v="Y"/>
  </r>
  <r>
    <x v="1"/>
    <x v="6"/>
    <x v="483"/>
    <x v="1033"/>
    <x v="475"/>
    <x v="974"/>
    <n v="520"/>
    <n v="600"/>
    <n v="0"/>
    <n v="1120"/>
    <m/>
    <n v="571"/>
    <n v="686"/>
    <n v="0"/>
    <n v="1257"/>
    <m/>
    <n v="0"/>
    <n v="0"/>
    <n v="0"/>
    <m/>
    <m/>
    <s v="Y"/>
  </r>
  <r>
    <x v="1"/>
    <x v="6"/>
    <x v="484"/>
    <x v="1034"/>
    <x v="476"/>
    <x v="975"/>
    <n v="528"/>
    <n v="0"/>
    <n v="0"/>
    <n v="528"/>
    <m/>
    <n v="580"/>
    <n v="0"/>
    <n v="0"/>
    <n v="580"/>
    <m/>
    <n v="0"/>
    <n v="0"/>
    <n v="0"/>
    <m/>
    <m/>
    <s v="Y"/>
  </r>
  <r>
    <x v="1"/>
    <x v="6"/>
    <x v="484"/>
    <x v="1035"/>
    <x v="476"/>
    <x v="976"/>
    <n v="2192"/>
    <n v="0"/>
    <n v="0"/>
    <n v="2192"/>
    <m/>
    <n v="2407"/>
    <n v="0"/>
    <n v="0"/>
    <n v="2407"/>
    <m/>
    <n v="0"/>
    <n v="0"/>
    <n v="0"/>
    <m/>
    <m/>
    <s v="Y"/>
  </r>
  <r>
    <x v="1"/>
    <x v="6"/>
    <x v="485"/>
    <x v="1036"/>
    <x v="477"/>
    <x v="977"/>
    <n v="64"/>
    <n v="0"/>
    <n v="0"/>
    <n v="64"/>
    <m/>
    <n v="70"/>
    <n v="0"/>
    <n v="0"/>
    <n v="70"/>
    <m/>
    <n v="0"/>
    <n v="0"/>
    <n v="0"/>
    <m/>
    <m/>
    <s v="Y"/>
  </r>
  <r>
    <x v="1"/>
    <x v="6"/>
    <x v="485"/>
    <x v="1037"/>
    <x v="477"/>
    <x v="978"/>
    <n v="666"/>
    <n v="0"/>
    <n v="0"/>
    <n v="666"/>
    <m/>
    <n v="731"/>
    <n v="0"/>
    <n v="0"/>
    <n v="731"/>
    <m/>
    <n v="0"/>
    <n v="0"/>
    <n v="0"/>
    <m/>
    <m/>
    <s v="Y"/>
  </r>
  <r>
    <x v="1"/>
    <x v="6"/>
    <x v="486"/>
    <x v="1038"/>
    <x v="478"/>
    <x v="979"/>
    <n v="700"/>
    <n v="0"/>
    <n v="0"/>
    <n v="700"/>
    <m/>
    <n v="769"/>
    <n v="0"/>
    <n v="0"/>
    <n v="769"/>
    <m/>
    <n v="0"/>
    <n v="0"/>
    <n v="0"/>
    <m/>
    <m/>
    <s v="Y"/>
  </r>
  <r>
    <x v="1"/>
    <x v="6"/>
    <x v="487"/>
    <x v="1039"/>
    <x v="479"/>
    <x v="980"/>
    <n v="564"/>
    <n v="0"/>
    <n v="0"/>
    <n v="564"/>
    <m/>
    <n v="619"/>
    <n v="0"/>
    <n v="0"/>
    <n v="619"/>
    <m/>
    <n v="0"/>
    <n v="0"/>
    <n v="0"/>
    <m/>
    <m/>
    <s v="Y"/>
  </r>
  <r>
    <x v="1"/>
    <x v="6"/>
    <x v="487"/>
    <x v="1040"/>
    <x v="479"/>
    <x v="981"/>
    <n v="329"/>
    <n v="1055"/>
    <n v="0"/>
    <n v="1384"/>
    <m/>
    <n v="361"/>
    <n v="1206"/>
    <n v="0"/>
    <n v="1567"/>
    <m/>
    <n v="0"/>
    <n v="0"/>
    <n v="0"/>
    <m/>
    <m/>
    <s v="Y"/>
  </r>
  <r>
    <x v="1"/>
    <x v="6"/>
    <x v="487"/>
    <x v="1041"/>
    <x v="479"/>
    <x v="982"/>
    <n v="107"/>
    <n v="0"/>
    <n v="0"/>
    <n v="107"/>
    <m/>
    <n v="117"/>
    <n v="0"/>
    <n v="0"/>
    <n v="117"/>
    <m/>
    <n v="0"/>
    <n v="0"/>
    <n v="0"/>
    <m/>
    <m/>
    <s v="Y"/>
  </r>
  <r>
    <x v="1"/>
    <x v="6"/>
    <x v="488"/>
    <x v="1042"/>
    <x v="480"/>
    <x v="983"/>
    <n v="59"/>
    <n v="1177"/>
    <n v="1177"/>
    <n v="2413"/>
    <m/>
    <n v="65"/>
    <n v="1231"/>
    <n v="1173"/>
    <n v="2469"/>
    <m/>
    <n v="1208"/>
    <n v="1244"/>
    <n v="1281"/>
    <m/>
    <m/>
    <s v="Y"/>
  </r>
  <r>
    <x v="1"/>
    <x v="6"/>
    <x v="488"/>
    <x v="1043"/>
    <x v="480"/>
    <x v="984"/>
    <n v="281"/>
    <n v="8000"/>
    <n v="8000"/>
    <n v="16281"/>
    <m/>
    <n v="307"/>
    <n v="8364"/>
    <n v="7972"/>
    <n v="16643"/>
    <m/>
    <n v="8211"/>
    <n v="8457"/>
    <n v="8711"/>
    <m/>
    <m/>
    <s v="Y"/>
  </r>
  <r>
    <x v="1"/>
    <x v="6"/>
    <x v="489"/>
    <x v="1044"/>
    <x v="481"/>
    <x v="985"/>
    <n v="184"/>
    <n v="0"/>
    <n v="0"/>
    <n v="184"/>
    <m/>
    <n v="201"/>
    <n v="0"/>
    <n v="0"/>
    <n v="201"/>
    <m/>
    <n v="0"/>
    <n v="0"/>
    <n v="0"/>
    <m/>
    <m/>
    <s v="Y"/>
  </r>
  <r>
    <x v="1"/>
    <x v="6"/>
    <x v="489"/>
    <x v="1045"/>
    <x v="481"/>
    <x v="986"/>
    <n v="1494"/>
    <n v="0"/>
    <n v="0"/>
    <n v="1494"/>
    <m/>
    <n v="1634"/>
    <n v="0"/>
    <n v="0"/>
    <n v="1634"/>
    <m/>
    <n v="0"/>
    <n v="0"/>
    <n v="0"/>
    <m/>
    <m/>
    <s v="Y"/>
  </r>
  <r>
    <x v="1"/>
    <x v="6"/>
    <x v="490"/>
    <x v="1046"/>
    <x v="482"/>
    <x v="987"/>
    <n v="44"/>
    <n v="0"/>
    <n v="0"/>
    <n v="44"/>
    <m/>
    <n v="48"/>
    <n v="0"/>
    <n v="0"/>
    <n v="48"/>
    <m/>
    <n v="0"/>
    <n v="0"/>
    <n v="0"/>
    <m/>
    <m/>
    <s v="Y"/>
  </r>
  <r>
    <x v="1"/>
    <x v="6"/>
    <x v="490"/>
    <x v="1047"/>
    <x v="482"/>
    <x v="988"/>
    <n v="850"/>
    <n v="0"/>
    <n v="0"/>
    <n v="850"/>
    <m/>
    <n v="933"/>
    <n v="0"/>
    <n v="0"/>
    <n v="933"/>
    <m/>
    <n v="0"/>
    <n v="0"/>
    <n v="0"/>
    <m/>
    <m/>
    <s v="Y"/>
  </r>
  <r>
    <x v="1"/>
    <x v="6"/>
    <x v="491"/>
    <x v="1048"/>
    <x v="483"/>
    <x v="989"/>
    <n v="55"/>
    <n v="0"/>
    <n v="0"/>
    <n v="55"/>
    <m/>
    <n v="60"/>
    <n v="0"/>
    <n v="0"/>
    <n v="60"/>
    <m/>
    <n v="0"/>
    <n v="0"/>
    <n v="0"/>
    <m/>
    <m/>
    <s v="Y"/>
  </r>
  <r>
    <x v="1"/>
    <x v="6"/>
    <x v="491"/>
    <x v="1049"/>
    <x v="483"/>
    <x v="990"/>
    <n v="1564"/>
    <n v="0"/>
    <n v="0"/>
    <n v="1564"/>
    <m/>
    <n v="1711"/>
    <n v="0"/>
    <n v="0"/>
    <n v="1711"/>
    <m/>
    <n v="0"/>
    <n v="0"/>
    <n v="0"/>
    <m/>
    <m/>
    <s v="Y"/>
  </r>
  <r>
    <x v="1"/>
    <x v="6"/>
    <x v="492"/>
    <x v="1050"/>
    <x v="484"/>
    <x v="991"/>
    <n v="38"/>
    <n v="0"/>
    <n v="0"/>
    <n v="38"/>
    <m/>
    <n v="42"/>
    <n v="0"/>
    <n v="0"/>
    <n v="42"/>
    <m/>
    <n v="0"/>
    <n v="0"/>
    <n v="0"/>
    <m/>
    <m/>
    <s v="Y"/>
  </r>
  <r>
    <x v="1"/>
    <x v="6"/>
    <x v="492"/>
    <x v="1051"/>
    <x v="484"/>
    <x v="992"/>
    <n v="650"/>
    <n v="0"/>
    <n v="0"/>
    <n v="650"/>
    <m/>
    <n v="711"/>
    <n v="0"/>
    <n v="0"/>
    <n v="711"/>
    <m/>
    <n v="0"/>
    <n v="0"/>
    <n v="0"/>
    <m/>
    <m/>
    <s v="Y"/>
  </r>
  <r>
    <x v="1"/>
    <x v="6"/>
    <x v="493"/>
    <x v="1052"/>
    <x v="485"/>
    <x v="993"/>
    <n v="26"/>
    <n v="0"/>
    <n v="0"/>
    <n v="26"/>
    <m/>
    <n v="28"/>
    <n v="0"/>
    <n v="0"/>
    <n v="28"/>
    <m/>
    <n v="0"/>
    <n v="0"/>
    <n v="0"/>
    <m/>
    <m/>
    <s v="Y"/>
  </r>
  <r>
    <x v="1"/>
    <x v="6"/>
    <x v="493"/>
    <x v="1053"/>
    <x v="485"/>
    <x v="994"/>
    <n v="2100"/>
    <n v="900"/>
    <n v="900"/>
    <n v="3900"/>
    <m/>
    <n v="2297"/>
    <n v="941"/>
    <n v="897"/>
    <n v="4135"/>
    <m/>
    <n v="924"/>
    <n v="952"/>
    <n v="981"/>
    <m/>
    <m/>
    <s v="Y"/>
  </r>
  <r>
    <x v="1"/>
    <x v="6"/>
    <x v="494"/>
    <x v="1054"/>
    <x v="486"/>
    <x v="995"/>
    <n v="0"/>
    <n v="265"/>
    <n v="118"/>
    <n v="383"/>
    <m/>
    <n v="0"/>
    <n v="303"/>
    <n v="139"/>
    <n v="442"/>
    <m/>
    <n v="143"/>
    <n v="147"/>
    <n v="151"/>
    <m/>
    <m/>
    <s v="Y"/>
  </r>
  <r>
    <x v="1"/>
    <x v="6"/>
    <x v="494"/>
    <x v="1055"/>
    <x v="486"/>
    <x v="996"/>
    <n v="0"/>
    <n v="800"/>
    <n v="314"/>
    <n v="1114"/>
    <m/>
    <n v="0"/>
    <n v="915"/>
    <n v="371"/>
    <n v="1286"/>
    <m/>
    <n v="382"/>
    <n v="393"/>
    <n v="405"/>
    <m/>
    <m/>
    <s v="Y"/>
  </r>
  <r>
    <x v="1"/>
    <x v="6"/>
    <x v="495"/>
    <x v="1056"/>
    <x v="487"/>
    <x v="997"/>
    <n v="0"/>
    <n v="235"/>
    <n v="235"/>
    <n v="470"/>
    <m/>
    <n v="0"/>
    <n v="246"/>
    <n v="234"/>
    <n v="480"/>
    <m/>
    <n v="241"/>
    <n v="248"/>
    <n v="255"/>
    <m/>
    <m/>
    <s v="Y"/>
  </r>
  <r>
    <x v="1"/>
    <x v="6"/>
    <x v="495"/>
    <x v="1057"/>
    <x v="487"/>
    <x v="998"/>
    <n v="0"/>
    <n v="1600"/>
    <n v="1600"/>
    <n v="3200"/>
    <m/>
    <n v="0"/>
    <n v="1673"/>
    <n v="1594"/>
    <n v="3267"/>
    <m/>
    <n v="1642"/>
    <n v="1691"/>
    <n v="1742"/>
    <m/>
    <m/>
    <s v="Y"/>
  </r>
  <r>
    <x v="1"/>
    <x v="6"/>
    <x v="496"/>
    <x v="1058"/>
    <x v="488"/>
    <x v="999"/>
    <n v="471"/>
    <n v="1177"/>
    <n v="1177"/>
    <n v="2825"/>
    <m/>
    <n v="517"/>
    <n v="1346"/>
    <n v="1390"/>
    <n v="3253"/>
    <m/>
    <n v="1432"/>
    <n v="1475"/>
    <n v="1519"/>
    <m/>
    <m/>
    <s v="N"/>
  </r>
  <r>
    <x v="1"/>
    <x v="6"/>
    <x v="496"/>
    <x v="1059"/>
    <x v="488"/>
    <x v="1000"/>
    <n v="1104"/>
    <n v="500"/>
    <n v="4000"/>
    <n v="5604"/>
    <m/>
    <n v="1212"/>
    <n v="572"/>
    <n v="4725"/>
    <n v="6509"/>
    <m/>
    <n v="4867"/>
    <n v="5013"/>
    <n v="5163"/>
    <m/>
    <m/>
    <s v="N"/>
  </r>
  <r>
    <x v="1"/>
    <x v="6"/>
    <x v="496"/>
    <x v="1060"/>
    <x v="488"/>
    <x v="1001"/>
    <n v="0"/>
    <n v="1500"/>
    <n v="0"/>
    <n v="1500"/>
    <m/>
    <n v="0"/>
    <n v="1715"/>
    <n v="0"/>
    <n v="1715"/>
    <m/>
    <n v="0"/>
    <n v="0"/>
    <n v="0"/>
    <m/>
    <m/>
    <s v="N"/>
  </r>
  <r>
    <x v="1"/>
    <x v="6"/>
    <x v="496"/>
    <x v="1061"/>
    <x v="488"/>
    <x v="1002"/>
    <n v="0"/>
    <n v="2000"/>
    <n v="0"/>
    <n v="2000"/>
    <m/>
    <n v="0"/>
    <n v="2287"/>
    <n v="0"/>
    <n v="2287"/>
    <m/>
    <n v="0"/>
    <n v="0"/>
    <n v="0"/>
    <m/>
    <m/>
    <s v="N"/>
  </r>
  <r>
    <x v="1"/>
    <x v="6"/>
    <x v="496"/>
    <x v="1062"/>
    <x v="488"/>
    <x v="1003"/>
    <n v="0"/>
    <n v="675"/>
    <n v="0"/>
    <n v="675"/>
    <m/>
    <n v="0"/>
    <n v="772"/>
    <n v="0"/>
    <n v="772"/>
    <m/>
    <n v="0"/>
    <n v="0"/>
    <n v="0"/>
    <m/>
    <m/>
    <s v="N"/>
  </r>
  <r>
    <x v="1"/>
    <x v="6"/>
    <x v="496"/>
    <x v="1063"/>
    <x v="488"/>
    <x v="1004"/>
    <n v="0"/>
    <n v="900"/>
    <n v="0"/>
    <n v="900"/>
    <m/>
    <n v="0"/>
    <n v="1029"/>
    <n v="0"/>
    <n v="1029"/>
    <m/>
    <n v="0"/>
    <n v="0"/>
    <n v="0"/>
    <m/>
    <m/>
    <s v="N"/>
  </r>
  <r>
    <x v="1"/>
    <x v="6"/>
    <x v="497"/>
    <x v="1064"/>
    <x v="489"/>
    <x v="1005"/>
    <n v="294"/>
    <n v="294"/>
    <n v="0"/>
    <n v="588"/>
    <m/>
    <n v="323"/>
    <n v="336"/>
    <n v="0"/>
    <n v="659"/>
    <m/>
    <n v="0"/>
    <n v="0"/>
    <n v="0"/>
    <m/>
    <m/>
    <s v="Y"/>
  </r>
  <r>
    <x v="1"/>
    <x v="6"/>
    <x v="497"/>
    <x v="1065"/>
    <x v="489"/>
    <x v="1006"/>
    <n v="250"/>
    <n v="1000"/>
    <n v="0"/>
    <n v="1250"/>
    <m/>
    <n v="275"/>
    <n v="1143"/>
    <n v="0"/>
    <n v="1418"/>
    <m/>
    <n v="0"/>
    <n v="0"/>
    <n v="0"/>
    <m/>
    <m/>
    <s v="Y"/>
  </r>
  <r>
    <x v="1"/>
    <x v="6"/>
    <x v="497"/>
    <x v="1066"/>
    <x v="489"/>
    <x v="1007"/>
    <n v="200"/>
    <n v="0"/>
    <n v="0"/>
    <n v="200"/>
    <m/>
    <n v="220"/>
    <n v="0"/>
    <n v="0"/>
    <n v="220"/>
    <m/>
    <n v="0"/>
    <n v="0"/>
    <n v="0"/>
    <m/>
    <m/>
    <s v="Y"/>
  </r>
  <r>
    <x v="1"/>
    <x v="6"/>
    <x v="497"/>
    <x v="1067"/>
    <x v="489"/>
    <x v="1008"/>
    <n v="50"/>
    <n v="0"/>
    <n v="0"/>
    <n v="50"/>
    <m/>
    <n v="55"/>
    <n v="0"/>
    <n v="0"/>
    <n v="55"/>
    <m/>
    <n v="0"/>
    <n v="0"/>
    <n v="0"/>
    <m/>
    <m/>
    <s v="Y"/>
  </r>
  <r>
    <x v="1"/>
    <x v="6"/>
    <x v="497"/>
    <x v="1068"/>
    <x v="489"/>
    <x v="1009"/>
    <n v="0"/>
    <n v="200"/>
    <n v="0"/>
    <n v="200"/>
    <m/>
    <n v="0"/>
    <n v="229"/>
    <n v="0"/>
    <n v="229"/>
    <m/>
    <n v="0"/>
    <n v="0"/>
    <n v="0"/>
    <m/>
    <m/>
    <s v="Y"/>
  </r>
  <r>
    <x v="1"/>
    <x v="6"/>
    <x v="498"/>
    <x v="1069"/>
    <x v="490"/>
    <x v="1010"/>
    <n v="317"/>
    <n v="593"/>
    <n v="137"/>
    <n v="1047"/>
    <m/>
    <n v="347"/>
    <n v="620"/>
    <n v="137"/>
    <n v="1104"/>
    <m/>
    <n v="141"/>
    <n v="145"/>
    <n v="149"/>
    <m/>
    <m/>
    <s v="Y"/>
  </r>
  <r>
    <x v="1"/>
    <x v="6"/>
    <x v="498"/>
    <x v="1070"/>
    <x v="490"/>
    <x v="1011"/>
    <n v="1102"/>
    <n v="2145"/>
    <n v="1125"/>
    <n v="4372"/>
    <m/>
    <n v="1205"/>
    <n v="2243"/>
    <n v="1121"/>
    <n v="4569"/>
    <m/>
    <n v="1155"/>
    <n v="1190"/>
    <n v="1226"/>
    <m/>
    <m/>
    <s v="Y"/>
  </r>
  <r>
    <x v="1"/>
    <x v="6"/>
    <x v="498"/>
    <x v="1071"/>
    <x v="490"/>
    <x v="1012"/>
    <n v="1500"/>
    <n v="0"/>
    <n v="0"/>
    <n v="1500"/>
    <m/>
    <n v="1641"/>
    <n v="0"/>
    <n v="0"/>
    <n v="1641"/>
    <m/>
    <n v="0"/>
    <n v="0"/>
    <n v="0"/>
    <m/>
    <m/>
    <s v="Y"/>
  </r>
  <r>
    <x v="1"/>
    <x v="6"/>
    <x v="499"/>
    <x v="1072"/>
    <x v="491"/>
    <x v="1013"/>
    <n v="89"/>
    <n v="133"/>
    <n v="133"/>
    <n v="355"/>
    <m/>
    <n v="97"/>
    <n v="139"/>
    <n v="133"/>
    <n v="369"/>
    <m/>
    <n v="137"/>
    <n v="141"/>
    <n v="145"/>
    <m/>
    <m/>
    <s v="Y"/>
  </r>
  <r>
    <x v="1"/>
    <x v="6"/>
    <x v="499"/>
    <x v="1073"/>
    <x v="491"/>
    <x v="1014"/>
    <n v="1898"/>
    <n v="1301"/>
    <n v="1301"/>
    <n v="4500"/>
    <m/>
    <n v="2076"/>
    <n v="1360"/>
    <n v="1296"/>
    <n v="4732"/>
    <m/>
    <n v="1335"/>
    <n v="1375"/>
    <n v="1416"/>
    <m/>
    <m/>
    <s v="Y"/>
  </r>
  <r>
    <x v="1"/>
    <x v="6"/>
    <x v="499"/>
    <x v="1074"/>
    <x v="491"/>
    <x v="1015"/>
    <n v="360"/>
    <n v="0"/>
    <n v="0"/>
    <n v="360"/>
    <m/>
    <n v="394"/>
    <n v="0"/>
    <n v="0"/>
    <n v="394"/>
    <m/>
    <n v="0"/>
    <n v="0"/>
    <n v="0"/>
    <m/>
    <m/>
    <s v="Y"/>
  </r>
  <r>
    <x v="1"/>
    <x v="6"/>
    <x v="500"/>
    <x v="1075"/>
    <x v="492"/>
    <x v="1016"/>
    <n v="0"/>
    <n v="217"/>
    <n v="219"/>
    <n v="436"/>
    <m/>
    <n v="0"/>
    <n v="248"/>
    <n v="259"/>
    <n v="507"/>
    <m/>
    <n v="267"/>
    <n v="275"/>
    <n v="283"/>
    <m/>
    <m/>
    <s v="N"/>
  </r>
  <r>
    <x v="1"/>
    <x v="6"/>
    <x v="500"/>
    <x v="1076"/>
    <x v="492"/>
    <x v="1017"/>
    <n v="0"/>
    <n v="655"/>
    <n v="623"/>
    <n v="1278"/>
    <m/>
    <n v="0"/>
    <n v="749"/>
    <n v="736"/>
    <n v="1485"/>
    <m/>
    <n v="758"/>
    <n v="781"/>
    <n v="804"/>
    <m/>
    <m/>
    <s v="N"/>
  </r>
  <r>
    <x v="1"/>
    <x v="6"/>
    <x v="501"/>
    <x v="1077"/>
    <x v="493"/>
    <x v="1018"/>
    <n v="0"/>
    <n v="588"/>
    <n v="0"/>
    <n v="588"/>
    <m/>
    <n v="0"/>
    <n v="672"/>
    <n v="0"/>
    <n v="672"/>
    <m/>
    <n v="0"/>
    <n v="0"/>
    <n v="0"/>
    <m/>
    <m/>
    <s v="Y"/>
  </r>
  <r>
    <x v="1"/>
    <x v="6"/>
    <x v="501"/>
    <x v="1078"/>
    <x v="493"/>
    <x v="1019"/>
    <n v="0"/>
    <n v="2500"/>
    <n v="0"/>
    <n v="2500"/>
    <m/>
    <n v="0"/>
    <n v="2858"/>
    <n v="0"/>
    <n v="2858"/>
    <m/>
    <n v="0"/>
    <n v="0"/>
    <n v="0"/>
    <m/>
    <m/>
    <s v="Y"/>
  </r>
  <r>
    <x v="1"/>
    <x v="6"/>
    <x v="502"/>
    <x v="1079"/>
    <x v="494"/>
    <x v="1020"/>
    <n v="0"/>
    <n v="0"/>
    <n v="588"/>
    <n v="588"/>
    <m/>
    <n v="0"/>
    <n v="0"/>
    <n v="695"/>
    <n v="695"/>
    <m/>
    <n v="716"/>
    <n v="737"/>
    <n v="759"/>
    <m/>
    <m/>
    <s v="Y"/>
  </r>
  <r>
    <x v="1"/>
    <x v="6"/>
    <x v="502"/>
    <x v="1080"/>
    <x v="494"/>
    <x v="1021"/>
    <n v="0"/>
    <n v="0"/>
    <n v="2500"/>
    <n v="2500"/>
    <m/>
    <n v="0"/>
    <n v="0"/>
    <n v="2953"/>
    <n v="2953"/>
    <m/>
    <n v="3042"/>
    <n v="3133"/>
    <n v="3227"/>
    <m/>
    <m/>
    <s v="Y"/>
  </r>
  <r>
    <x v="1"/>
    <x v="6"/>
    <x v="503"/>
    <x v="1081"/>
    <x v="495"/>
    <x v="1022"/>
    <n v="194"/>
    <n v="0"/>
    <n v="0"/>
    <n v="194"/>
    <m/>
    <n v="213"/>
    <n v="0"/>
    <n v="0"/>
    <n v="213"/>
    <m/>
    <n v="0"/>
    <n v="0"/>
    <n v="0"/>
    <m/>
    <m/>
    <s v="Y"/>
  </r>
  <r>
    <x v="1"/>
    <x v="6"/>
    <x v="503"/>
    <x v="1082"/>
    <x v="495"/>
    <x v="1023"/>
    <n v="1475"/>
    <n v="0"/>
    <n v="0"/>
    <n v="1475"/>
    <m/>
    <n v="1620"/>
    <n v="0"/>
    <n v="0"/>
    <n v="1620"/>
    <m/>
    <n v="0"/>
    <n v="0"/>
    <n v="0"/>
    <m/>
    <m/>
    <s v="Y"/>
  </r>
  <r>
    <x v="1"/>
    <x v="6"/>
    <x v="503"/>
    <x v="1083"/>
    <x v="495"/>
    <x v="1024"/>
    <n v="754"/>
    <n v="0"/>
    <n v="0"/>
    <n v="754"/>
    <m/>
    <n v="828"/>
    <n v="0"/>
    <n v="0"/>
    <n v="828"/>
    <m/>
    <n v="0"/>
    <n v="0"/>
    <n v="0"/>
    <m/>
    <m/>
    <s v="Y"/>
  </r>
  <r>
    <x v="1"/>
    <x v="6"/>
    <x v="504"/>
    <x v="1084"/>
    <x v="496"/>
    <x v="1025"/>
    <n v="94"/>
    <n v="74"/>
    <n v="44"/>
    <n v="212"/>
    <m/>
    <n v="103"/>
    <n v="85"/>
    <n v="52"/>
    <n v="240"/>
    <m/>
    <n v="54"/>
    <n v="56"/>
    <n v="58"/>
    <m/>
    <m/>
    <s v="N"/>
  </r>
  <r>
    <x v="1"/>
    <x v="6"/>
    <x v="504"/>
    <x v="1085"/>
    <x v="496"/>
    <x v="1026"/>
    <n v="3440"/>
    <n v="3080"/>
    <n v="1629"/>
    <n v="8149"/>
    <m/>
    <n v="3777"/>
    <n v="3521"/>
    <n v="1924"/>
    <n v="9222"/>
    <m/>
    <n v="1982"/>
    <n v="2041"/>
    <n v="2102"/>
    <m/>
    <m/>
    <s v="N"/>
  </r>
  <r>
    <x v="1"/>
    <x v="6"/>
    <x v="504"/>
    <x v="1086"/>
    <x v="496"/>
    <x v="1027"/>
    <n v="495"/>
    <n v="0"/>
    <n v="0"/>
    <n v="495"/>
    <m/>
    <n v="544"/>
    <n v="0"/>
    <n v="0"/>
    <n v="544"/>
    <m/>
    <n v="0"/>
    <n v="0"/>
    <n v="0"/>
    <m/>
    <m/>
    <s v="N"/>
  </r>
  <r>
    <x v="1"/>
    <x v="6"/>
    <x v="505"/>
    <x v="1087"/>
    <x v="497"/>
    <x v="1028"/>
    <n v="56"/>
    <n v="0"/>
    <n v="0"/>
    <n v="56"/>
    <m/>
    <n v="61"/>
    <n v="0"/>
    <n v="0"/>
    <n v="61"/>
    <m/>
    <n v="0"/>
    <n v="0"/>
    <n v="0"/>
    <m/>
    <m/>
    <s v="Y"/>
  </r>
  <r>
    <x v="1"/>
    <x v="6"/>
    <x v="505"/>
    <x v="1088"/>
    <x v="497"/>
    <x v="1029"/>
    <n v="408"/>
    <n v="501"/>
    <n v="0"/>
    <n v="909"/>
    <m/>
    <n v="448"/>
    <n v="573"/>
    <n v="0"/>
    <n v="1021"/>
    <m/>
    <n v="0"/>
    <n v="0"/>
    <n v="0"/>
    <m/>
    <m/>
    <s v="Y"/>
  </r>
  <r>
    <x v="1"/>
    <x v="6"/>
    <x v="506"/>
    <x v="1089"/>
    <x v="498"/>
    <x v="1030"/>
    <n v="459"/>
    <n v="0"/>
    <n v="0"/>
    <n v="459"/>
    <m/>
    <n v="504"/>
    <n v="0"/>
    <n v="0"/>
    <n v="504"/>
    <m/>
    <n v="0"/>
    <n v="0"/>
    <n v="0"/>
    <m/>
    <m/>
    <s v="N"/>
  </r>
  <r>
    <x v="1"/>
    <x v="6"/>
    <x v="506"/>
    <x v="1090"/>
    <x v="498"/>
    <x v="1031"/>
    <n v="1536"/>
    <n v="0"/>
    <n v="0"/>
    <n v="1536"/>
    <m/>
    <n v="1687"/>
    <n v="0"/>
    <n v="0"/>
    <n v="1687"/>
    <m/>
    <n v="0"/>
    <n v="0"/>
    <n v="0"/>
    <m/>
    <m/>
    <s v="N"/>
  </r>
  <r>
    <x v="1"/>
    <x v="6"/>
    <x v="506"/>
    <x v="1091"/>
    <x v="498"/>
    <x v="1032"/>
    <n v="190"/>
    <n v="0"/>
    <n v="0"/>
    <n v="190"/>
    <m/>
    <n v="209"/>
    <n v="0"/>
    <n v="0"/>
    <n v="209"/>
    <m/>
    <n v="0"/>
    <n v="0"/>
    <n v="0"/>
    <m/>
    <m/>
    <s v="N"/>
  </r>
  <r>
    <x v="1"/>
    <x v="6"/>
    <x v="506"/>
    <x v="1092"/>
    <x v="498"/>
    <x v="1033"/>
    <n v="652"/>
    <n v="0"/>
    <n v="0"/>
    <n v="652"/>
    <m/>
    <n v="716"/>
    <n v="0"/>
    <n v="0"/>
    <n v="716"/>
    <m/>
    <n v="0"/>
    <n v="0"/>
    <n v="0"/>
    <m/>
    <m/>
    <s v="N"/>
  </r>
  <r>
    <x v="1"/>
    <x v="6"/>
    <x v="507"/>
    <x v="1093"/>
    <x v="499"/>
    <x v="1034"/>
    <n v="324"/>
    <n v="0"/>
    <n v="0"/>
    <n v="324"/>
    <m/>
    <n v="356"/>
    <n v="0"/>
    <n v="0"/>
    <n v="356"/>
    <m/>
    <n v="0"/>
    <n v="0"/>
    <n v="0"/>
    <m/>
    <m/>
    <s v="N"/>
  </r>
  <r>
    <x v="1"/>
    <x v="6"/>
    <x v="507"/>
    <x v="1094"/>
    <x v="499"/>
    <x v="1035"/>
    <n v="800"/>
    <n v="0"/>
    <n v="0"/>
    <n v="800"/>
    <m/>
    <n v="878"/>
    <n v="0"/>
    <n v="0"/>
    <n v="878"/>
    <m/>
    <n v="0"/>
    <n v="0"/>
    <n v="0"/>
    <m/>
    <m/>
    <s v="N"/>
  </r>
  <r>
    <x v="1"/>
    <x v="6"/>
    <x v="508"/>
    <x v="1095"/>
    <x v="500"/>
    <x v="1036"/>
    <n v="220"/>
    <n v="0"/>
    <n v="0"/>
    <n v="220"/>
    <m/>
    <n v="242"/>
    <n v="0"/>
    <n v="0"/>
    <n v="242"/>
    <m/>
    <n v="0"/>
    <n v="0"/>
    <n v="0"/>
    <m/>
    <m/>
    <s v="Y"/>
  </r>
  <r>
    <x v="1"/>
    <x v="6"/>
    <x v="508"/>
    <x v="1096"/>
    <x v="500"/>
    <x v="1037"/>
    <n v="2424"/>
    <n v="2496"/>
    <n v="2600"/>
    <n v="7520"/>
    <m/>
    <n v="2662"/>
    <n v="2854"/>
    <n v="3071"/>
    <n v="8587"/>
    <m/>
    <n v="3163"/>
    <n v="3258"/>
    <n v="3356"/>
    <m/>
    <m/>
    <s v="Y"/>
  </r>
  <r>
    <x v="1"/>
    <x v="6"/>
    <x v="509"/>
    <x v="1097"/>
    <x v="501"/>
    <x v="1038"/>
    <n v="56"/>
    <n v="157"/>
    <n v="0"/>
    <n v="213"/>
    <m/>
    <n v="61"/>
    <n v="179"/>
    <n v="0"/>
    <n v="240"/>
    <m/>
    <n v="0"/>
    <n v="0"/>
    <n v="0"/>
    <m/>
    <m/>
    <s v="Y"/>
  </r>
  <r>
    <x v="1"/>
    <x v="6"/>
    <x v="509"/>
    <x v="1098"/>
    <x v="501"/>
    <x v="1039"/>
    <n v="1630"/>
    <n v="986"/>
    <n v="0"/>
    <n v="2616"/>
    <m/>
    <n v="1790"/>
    <n v="1127"/>
    <n v="0"/>
    <n v="2917"/>
    <m/>
    <n v="0"/>
    <n v="0"/>
    <n v="0"/>
    <m/>
    <m/>
    <s v="Y"/>
  </r>
  <r>
    <x v="1"/>
    <x v="6"/>
    <x v="509"/>
    <x v="1099"/>
    <x v="501"/>
    <x v="1040"/>
    <n v="0"/>
    <n v="200"/>
    <n v="0"/>
    <n v="200"/>
    <m/>
    <n v="0"/>
    <n v="229"/>
    <n v="0"/>
    <n v="229"/>
    <m/>
    <n v="0"/>
    <n v="0"/>
    <n v="0"/>
    <m/>
    <m/>
    <s v="Y"/>
  </r>
  <r>
    <x v="1"/>
    <x v="6"/>
    <x v="510"/>
    <x v="1100"/>
    <x v="502"/>
    <x v="1041"/>
    <n v="1143"/>
    <n v="0"/>
    <n v="0"/>
    <n v="1143"/>
    <m/>
    <n v="1255"/>
    <n v="0"/>
    <n v="0"/>
    <n v="1255"/>
    <m/>
    <n v="0"/>
    <n v="0"/>
    <n v="0"/>
    <m/>
    <m/>
    <s v="N"/>
  </r>
  <r>
    <x v="1"/>
    <x v="6"/>
    <x v="510"/>
    <x v="1101"/>
    <x v="502"/>
    <x v="1042"/>
    <n v="3233"/>
    <n v="400"/>
    <n v="0"/>
    <n v="3633"/>
    <m/>
    <n v="3550"/>
    <n v="457"/>
    <n v="0"/>
    <n v="4007"/>
    <m/>
    <n v="0"/>
    <n v="0"/>
    <n v="0"/>
    <m/>
    <m/>
    <s v="N"/>
  </r>
  <r>
    <x v="1"/>
    <x v="6"/>
    <x v="510"/>
    <x v="1102"/>
    <x v="502"/>
    <x v="1043"/>
    <n v="9425"/>
    <n v="0"/>
    <n v="0"/>
    <n v="9425"/>
    <m/>
    <n v="10349"/>
    <n v="0"/>
    <n v="0"/>
    <n v="10349"/>
    <m/>
    <n v="0"/>
    <n v="0"/>
    <n v="0"/>
    <m/>
    <m/>
    <s v="N"/>
  </r>
  <r>
    <x v="1"/>
    <x v="6"/>
    <x v="511"/>
    <x v="1103"/>
    <x v="503"/>
    <x v="1044"/>
    <n v="40"/>
    <n v="1922"/>
    <n v="1922"/>
    <n v="3884"/>
    <m/>
    <n v="44"/>
    <n v="2197"/>
    <n v="2270"/>
    <n v="4511"/>
    <m/>
    <n v="2338"/>
    <n v="2408"/>
    <n v="2480"/>
    <m/>
    <m/>
    <s v="N"/>
  </r>
  <r>
    <x v="1"/>
    <x v="6"/>
    <x v="511"/>
    <x v="1104"/>
    <x v="503"/>
    <x v="1045"/>
    <n v="1519.3273564332444"/>
    <n v="16500"/>
    <n v="15000"/>
    <n v="33019.327356433248"/>
    <m/>
    <n v="1668"/>
    <n v="18864"/>
    <n v="17720"/>
    <n v="38252"/>
    <m/>
    <n v="18252"/>
    <n v="18800"/>
    <n v="19364"/>
    <m/>
    <m/>
    <s v="N"/>
  </r>
  <r>
    <x v="1"/>
    <x v="6"/>
    <x v="511"/>
    <x v="1105"/>
    <x v="503"/>
    <x v="1046"/>
    <n v="568.67264356675548"/>
    <n v="0"/>
    <n v="0"/>
    <n v="568.67264356675548"/>
    <m/>
    <n v="624"/>
    <n v="0"/>
    <n v="0"/>
    <n v="624"/>
    <m/>
    <n v="0"/>
    <n v="0"/>
    <n v="0"/>
    <m/>
    <m/>
    <s v="N"/>
  </r>
  <r>
    <x v="1"/>
    <x v="6"/>
    <x v="511"/>
    <x v="1106"/>
    <x v="503"/>
    <x v="1047"/>
    <n v="0"/>
    <n v="13500"/>
    <n v="0"/>
    <n v="13500"/>
    <m/>
    <n v="0"/>
    <n v="15435"/>
    <n v="0"/>
    <n v="15435"/>
    <m/>
    <n v="0"/>
    <n v="0"/>
    <n v="0"/>
    <m/>
    <m/>
    <s v="N"/>
  </r>
  <r>
    <x v="1"/>
    <x v="6"/>
    <x v="511"/>
    <x v="1107"/>
    <x v="503"/>
    <x v="1048"/>
    <n v="0"/>
    <n v="240"/>
    <n v="0"/>
    <n v="240"/>
    <m/>
    <n v="0"/>
    <n v="274"/>
    <n v="0"/>
    <n v="274"/>
    <m/>
    <n v="0"/>
    <n v="0"/>
    <n v="0"/>
    <m/>
    <m/>
    <s v="N"/>
  </r>
  <r>
    <x v="1"/>
    <x v="6"/>
    <x v="512"/>
    <x v="1108"/>
    <x v="504"/>
    <x v="1049"/>
    <n v="172"/>
    <n v="0"/>
    <n v="0"/>
    <n v="172"/>
    <m/>
    <n v="189"/>
    <n v="0"/>
    <n v="0"/>
    <n v="189"/>
    <m/>
    <n v="0"/>
    <n v="0"/>
    <n v="0"/>
    <m/>
    <m/>
    <s v="N"/>
  </r>
  <r>
    <x v="1"/>
    <x v="6"/>
    <x v="512"/>
    <x v="1109"/>
    <x v="504"/>
    <x v="1050"/>
    <n v="1038"/>
    <n v="0"/>
    <n v="0"/>
    <n v="1038"/>
    <m/>
    <n v="1140"/>
    <n v="0"/>
    <n v="0"/>
    <n v="1140"/>
    <m/>
    <n v="0"/>
    <n v="0"/>
    <n v="0"/>
    <m/>
    <m/>
    <s v="N"/>
  </r>
  <r>
    <x v="1"/>
    <x v="6"/>
    <x v="513"/>
    <x v="1110"/>
    <x v="505"/>
    <x v="1051"/>
    <n v="35"/>
    <n v="0"/>
    <n v="0"/>
    <n v="35"/>
    <m/>
    <n v="38"/>
    <n v="0"/>
    <n v="0"/>
    <n v="38"/>
    <m/>
    <n v="0"/>
    <n v="0"/>
    <n v="0"/>
    <m/>
    <m/>
    <s v="Y"/>
  </r>
  <r>
    <x v="1"/>
    <x v="6"/>
    <x v="513"/>
    <x v="1111"/>
    <x v="505"/>
    <x v="1052"/>
    <n v="288"/>
    <n v="0"/>
    <n v="0"/>
    <n v="288"/>
    <m/>
    <n v="316"/>
    <n v="0"/>
    <n v="0"/>
    <n v="316"/>
    <m/>
    <n v="0"/>
    <n v="0"/>
    <n v="0"/>
    <m/>
    <m/>
    <s v="Y"/>
  </r>
  <r>
    <x v="1"/>
    <x v="6"/>
    <x v="514"/>
    <x v="1112"/>
    <x v="506"/>
    <x v="1053"/>
    <n v="706"/>
    <n v="988"/>
    <n v="1177"/>
    <n v="2871"/>
    <m/>
    <n v="775"/>
    <n v="1130"/>
    <n v="1390"/>
    <n v="3295"/>
    <m/>
    <n v="1432"/>
    <n v="1475"/>
    <n v="1519"/>
    <m/>
    <m/>
    <s v="Y"/>
  </r>
  <r>
    <x v="1"/>
    <x v="6"/>
    <x v="514"/>
    <x v="1113"/>
    <x v="506"/>
    <x v="1054"/>
    <n v="6120"/>
    <n v="5185"/>
    <n v="6000"/>
    <n v="17305"/>
    <m/>
    <n v="6720"/>
    <n v="5928"/>
    <n v="7088"/>
    <n v="19736"/>
    <m/>
    <n v="7301"/>
    <n v="7520"/>
    <n v="7746"/>
    <m/>
    <m/>
    <s v="Y"/>
  </r>
  <r>
    <x v="1"/>
    <x v="6"/>
    <x v="515"/>
    <x v="1114"/>
    <x v="507"/>
    <x v="1055"/>
    <n v="0"/>
    <n v="706"/>
    <n v="235"/>
    <n v="941"/>
    <m/>
    <n v="0"/>
    <n v="807"/>
    <n v="278"/>
    <n v="1085"/>
    <m/>
    <n v="286"/>
    <n v="295"/>
    <n v="304"/>
    <m/>
    <m/>
    <s v="N"/>
  </r>
  <r>
    <x v="1"/>
    <x v="6"/>
    <x v="515"/>
    <x v="1115"/>
    <x v="507"/>
    <x v="1056"/>
    <n v="0"/>
    <n v="3500"/>
    <n v="1800"/>
    <n v="5300"/>
    <m/>
    <n v="0"/>
    <n v="4002"/>
    <n v="2126"/>
    <n v="6128"/>
    <m/>
    <n v="2190"/>
    <n v="2256"/>
    <n v="2324"/>
    <m/>
    <m/>
    <s v="N"/>
  </r>
  <r>
    <x v="1"/>
    <x v="6"/>
    <x v="515"/>
    <x v="1116"/>
    <x v="507"/>
    <x v="1057"/>
    <n v="0"/>
    <n v="2000"/>
    <n v="0"/>
    <n v="2000"/>
    <m/>
    <n v="0"/>
    <n v="2287"/>
    <n v="0"/>
    <n v="2287"/>
    <m/>
    <n v="0"/>
    <n v="0"/>
    <n v="0"/>
    <m/>
    <m/>
    <s v="N"/>
  </r>
  <r>
    <x v="1"/>
    <x v="6"/>
    <x v="516"/>
    <x v="1117"/>
    <x v="508"/>
    <x v="1058"/>
    <n v="1177"/>
    <n v="0"/>
    <n v="0"/>
    <n v="1177"/>
    <m/>
    <n v="1287"/>
    <n v="0"/>
    <n v="0"/>
    <n v="1287"/>
    <m/>
    <n v="0"/>
    <n v="0"/>
    <n v="0"/>
    <m/>
    <m/>
    <s v="Y"/>
  </r>
  <r>
    <x v="1"/>
    <x v="6"/>
    <x v="516"/>
    <x v="1118"/>
    <x v="508"/>
    <x v="1059"/>
    <n v="900"/>
    <n v="0"/>
    <n v="0"/>
    <n v="900"/>
    <m/>
    <n v="984"/>
    <n v="0"/>
    <n v="0"/>
    <n v="984"/>
    <m/>
    <n v="0"/>
    <n v="0"/>
    <n v="0"/>
    <m/>
    <m/>
    <s v="Y"/>
  </r>
  <r>
    <x v="1"/>
    <x v="6"/>
    <x v="517"/>
    <x v="1119"/>
    <x v="509"/>
    <x v="1060"/>
    <n v="206"/>
    <n v="0"/>
    <n v="0"/>
    <n v="206"/>
    <m/>
    <n v="226"/>
    <n v="0"/>
    <n v="0"/>
    <n v="226"/>
    <m/>
    <n v="0"/>
    <n v="0"/>
    <n v="0"/>
    <m/>
    <m/>
    <s v="N"/>
  </r>
  <r>
    <x v="1"/>
    <x v="6"/>
    <x v="517"/>
    <x v="1120"/>
    <x v="509"/>
    <x v="1061"/>
    <n v="331"/>
    <n v="0"/>
    <n v="0"/>
    <n v="331"/>
    <m/>
    <n v="363"/>
    <n v="0"/>
    <n v="0"/>
    <n v="363"/>
    <m/>
    <n v="0"/>
    <n v="0"/>
    <n v="0"/>
    <m/>
    <m/>
    <s v="N"/>
  </r>
  <r>
    <x v="1"/>
    <x v="6"/>
    <x v="517"/>
    <x v="1121"/>
    <x v="509"/>
    <x v="1062"/>
    <n v="3800"/>
    <n v="0"/>
    <n v="0"/>
    <n v="3800"/>
    <m/>
    <n v="4172"/>
    <n v="0"/>
    <n v="0"/>
    <n v="4172"/>
    <m/>
    <n v="0"/>
    <n v="0"/>
    <n v="0"/>
    <m/>
    <m/>
    <s v="N"/>
  </r>
  <r>
    <x v="1"/>
    <x v="6"/>
    <x v="517"/>
    <x v="1122"/>
    <x v="509"/>
    <x v="1063"/>
    <n v="570"/>
    <n v="0"/>
    <n v="0"/>
    <n v="570"/>
    <m/>
    <n v="626"/>
    <n v="0"/>
    <n v="0"/>
    <n v="626"/>
    <m/>
    <n v="0"/>
    <n v="0"/>
    <n v="0"/>
    <m/>
    <m/>
    <s v="N"/>
  </r>
  <r>
    <x v="1"/>
    <x v="6"/>
    <x v="518"/>
    <x v="1123"/>
    <x v="510"/>
    <x v="1064"/>
    <n v="424"/>
    <n v="424"/>
    <n v="424"/>
    <n v="1272"/>
    <m/>
    <n v="464"/>
    <n v="443"/>
    <n v="423"/>
    <n v="1330"/>
    <m/>
    <n v="436"/>
    <n v="449"/>
    <n v="462"/>
    <m/>
    <m/>
    <s v="N"/>
  </r>
  <r>
    <x v="1"/>
    <x v="6"/>
    <x v="518"/>
    <x v="1124"/>
    <x v="510"/>
    <x v="1065"/>
    <n v="4150"/>
    <n v="3100"/>
    <n v="2370"/>
    <n v="9620"/>
    <m/>
    <n v="4539"/>
    <n v="3241"/>
    <n v="2362"/>
    <n v="10142"/>
    <m/>
    <n v="2433"/>
    <n v="2506"/>
    <n v="2581"/>
    <m/>
    <m/>
    <s v="N"/>
  </r>
  <r>
    <x v="1"/>
    <x v="6"/>
    <x v="519"/>
    <x v="1125"/>
    <x v="511"/>
    <x v="1066"/>
    <n v="880"/>
    <n v="1760"/>
    <n v="0"/>
    <n v="2640"/>
    <m/>
    <n v="962"/>
    <n v="1840"/>
    <n v="0"/>
    <n v="2802"/>
    <m/>
    <n v="0"/>
    <n v="0"/>
    <n v="0"/>
    <m/>
    <m/>
    <s v="Y"/>
  </r>
  <r>
    <x v="1"/>
    <x v="6"/>
    <x v="520"/>
    <x v="1126"/>
    <x v="499"/>
    <x v="1034"/>
    <n v="18"/>
    <n v="588"/>
    <n v="588"/>
    <n v="1194"/>
    <m/>
    <n v="20"/>
    <n v="672"/>
    <n v="695"/>
    <n v="1387"/>
    <m/>
    <n v="716"/>
    <n v="737"/>
    <n v="759"/>
    <m/>
    <m/>
    <s v="N"/>
  </r>
  <r>
    <x v="1"/>
    <x v="6"/>
    <x v="520"/>
    <x v="1127"/>
    <x v="499"/>
    <x v="1035"/>
    <n v="5030"/>
    <n v="4000"/>
    <n v="4000"/>
    <n v="13030"/>
    <m/>
    <n v="5523"/>
    <n v="4573"/>
    <n v="4725"/>
    <n v="14821"/>
    <m/>
    <n v="4867"/>
    <n v="5013"/>
    <n v="5163"/>
    <m/>
    <m/>
    <s v="N"/>
  </r>
  <r>
    <x v="1"/>
    <x v="6"/>
    <x v="521"/>
    <x v="1128"/>
    <x v="512"/>
    <x v="1067"/>
    <n v="0"/>
    <n v="262"/>
    <n v="87"/>
    <n v="349"/>
    <m/>
    <n v="0"/>
    <n v="274"/>
    <n v="87"/>
    <n v="361"/>
    <m/>
    <n v="90"/>
    <n v="93"/>
    <n v="96"/>
    <m/>
    <m/>
    <s v="N"/>
  </r>
  <r>
    <x v="1"/>
    <x v="6"/>
    <x v="521"/>
    <x v="1129"/>
    <x v="512"/>
    <x v="1068"/>
    <n v="0"/>
    <n v="625"/>
    <n v="0"/>
    <n v="625"/>
    <m/>
    <n v="0"/>
    <n v="653"/>
    <n v="0"/>
    <n v="653"/>
    <m/>
    <n v="0"/>
    <n v="0"/>
    <n v="0"/>
    <m/>
    <m/>
    <s v="N"/>
  </r>
  <r>
    <x v="1"/>
    <x v="6"/>
    <x v="521"/>
    <x v="1130"/>
    <x v="512"/>
    <x v="1069"/>
    <n v="0"/>
    <n v="929"/>
    <n v="0"/>
    <n v="929"/>
    <m/>
    <n v="0"/>
    <n v="971"/>
    <n v="0"/>
    <n v="971"/>
    <m/>
    <n v="0"/>
    <n v="0"/>
    <n v="0"/>
    <m/>
    <m/>
    <s v="N"/>
  </r>
  <r>
    <x v="1"/>
    <x v="6"/>
    <x v="522"/>
    <x v="1131"/>
    <x v="513"/>
    <x v="1070"/>
    <n v="341"/>
    <n v="588"/>
    <n v="588"/>
    <n v="1517"/>
    <m/>
    <n v="374"/>
    <n v="672"/>
    <n v="695"/>
    <n v="1741"/>
    <m/>
    <n v="716"/>
    <n v="737"/>
    <n v="759"/>
    <m/>
    <m/>
    <s v="N"/>
  </r>
  <r>
    <x v="1"/>
    <x v="6"/>
    <x v="522"/>
    <x v="1132"/>
    <x v="513"/>
    <x v="1071"/>
    <n v="2893"/>
    <n v="4000"/>
    <n v="3000"/>
    <n v="9893"/>
    <m/>
    <n v="3177"/>
    <n v="4573"/>
    <n v="3544"/>
    <n v="11294"/>
    <m/>
    <n v="3650"/>
    <n v="3760"/>
    <n v="3873"/>
    <m/>
    <m/>
    <s v="N"/>
  </r>
  <r>
    <x v="1"/>
    <x v="6"/>
    <x v="523"/>
    <x v="1133"/>
    <x v="514"/>
    <x v="1072"/>
    <n v="28000"/>
    <n v="0"/>
    <n v="0"/>
    <n v="28000"/>
    <m/>
    <n v="30744"/>
    <n v="0"/>
    <n v="0"/>
    <n v="30744"/>
    <m/>
    <n v="0"/>
    <n v="0"/>
    <n v="0"/>
    <m/>
    <m/>
    <s v="N"/>
  </r>
  <r>
    <x v="1"/>
    <x v="6"/>
    <x v="524"/>
    <x v="1134"/>
    <x v="515"/>
    <x v="1073"/>
    <n v="181"/>
    <n v="134"/>
    <n v="157"/>
    <n v="472"/>
    <m/>
    <n v="198"/>
    <n v="140"/>
    <n v="156"/>
    <n v="494"/>
    <m/>
    <n v="161"/>
    <n v="166"/>
    <n v="171"/>
    <m/>
    <m/>
    <s v="Y"/>
  </r>
  <r>
    <x v="1"/>
    <x v="6"/>
    <x v="524"/>
    <x v="1135"/>
    <x v="515"/>
    <x v="1074"/>
    <n v="1602"/>
    <n v="1027"/>
    <n v="1203"/>
    <n v="3832"/>
    <m/>
    <n v="1752"/>
    <n v="1074"/>
    <n v="1199"/>
    <n v="4025"/>
    <m/>
    <n v="1235"/>
    <n v="1272"/>
    <n v="1310"/>
    <m/>
    <m/>
    <s v="Y"/>
  </r>
  <r>
    <x v="1"/>
    <x v="6"/>
    <x v="524"/>
    <x v="1136"/>
    <x v="515"/>
    <x v="1075"/>
    <n v="267"/>
    <n v="0"/>
    <n v="0"/>
    <n v="267"/>
    <m/>
    <n v="292"/>
    <n v="0"/>
    <n v="0"/>
    <n v="292"/>
    <m/>
    <n v="0"/>
    <n v="0"/>
    <n v="0"/>
    <m/>
    <m/>
    <s v="Y"/>
  </r>
  <r>
    <x v="1"/>
    <x v="6"/>
    <x v="525"/>
    <x v="1137"/>
    <x v="516"/>
    <x v="1076"/>
    <n v="3749"/>
    <n v="0"/>
    <n v="0"/>
    <n v="3749"/>
    <m/>
    <n v="4116"/>
    <n v="0"/>
    <n v="0"/>
    <n v="4116"/>
    <m/>
    <n v="0"/>
    <n v="0"/>
    <n v="0"/>
    <m/>
    <m/>
    <s v="Y"/>
  </r>
  <r>
    <x v="1"/>
    <x v="6"/>
    <x v="526"/>
    <x v="1138"/>
    <x v="517"/>
    <x v="1077"/>
    <n v="219"/>
    <n v="142"/>
    <n v="142"/>
    <n v="503"/>
    <m/>
    <n v="240"/>
    <n v="148"/>
    <n v="142"/>
    <n v="530"/>
    <m/>
    <n v="146"/>
    <n v="150"/>
    <n v="155"/>
    <m/>
    <m/>
    <s v="N"/>
  </r>
  <r>
    <x v="1"/>
    <x v="6"/>
    <x v="526"/>
    <x v="1139"/>
    <x v="517"/>
    <x v="1078"/>
    <n v="5928"/>
    <n v="2705"/>
    <n v="3905"/>
    <n v="12538"/>
    <m/>
    <n v="6509"/>
    <n v="3093"/>
    <n v="4613"/>
    <n v="14215"/>
    <m/>
    <n v="4751"/>
    <n v="4894"/>
    <n v="5041"/>
    <m/>
    <m/>
    <s v="N"/>
  </r>
  <r>
    <x v="1"/>
    <x v="6"/>
    <x v="526"/>
    <x v="1140"/>
    <x v="517"/>
    <x v="1079"/>
    <n v="0"/>
    <n v="1200"/>
    <n v="0"/>
    <n v="1200"/>
    <m/>
    <n v="0"/>
    <n v="1372"/>
    <n v="0"/>
    <n v="1372"/>
    <m/>
    <n v="0"/>
    <n v="0"/>
    <n v="0"/>
    <m/>
    <m/>
    <s v="N"/>
  </r>
  <r>
    <x v="1"/>
    <x v="6"/>
    <x v="526"/>
    <x v="1141"/>
    <x v="517"/>
    <x v="1080"/>
    <n v="1470"/>
    <n v="0"/>
    <n v="0"/>
    <n v="1470"/>
    <m/>
    <n v="1614"/>
    <n v="0"/>
    <n v="0"/>
    <n v="1614"/>
    <m/>
    <n v="0"/>
    <n v="0"/>
    <n v="0"/>
    <m/>
    <m/>
    <s v="N"/>
  </r>
  <r>
    <x v="1"/>
    <x v="6"/>
    <x v="527"/>
    <x v="1142"/>
    <x v="518"/>
    <x v="1081"/>
    <n v="233"/>
    <n v="254"/>
    <n v="254"/>
    <n v="741"/>
    <m/>
    <n v="255"/>
    <n v="266"/>
    <n v="253"/>
    <n v="774"/>
    <m/>
    <n v="261"/>
    <n v="269"/>
    <n v="277"/>
    <m/>
    <m/>
    <s v="Y"/>
  </r>
  <r>
    <x v="1"/>
    <x v="6"/>
    <x v="527"/>
    <x v="1143"/>
    <x v="518"/>
    <x v="1082"/>
    <n v="2430"/>
    <n v="2380"/>
    <n v="1935"/>
    <n v="6745"/>
    <m/>
    <n v="2658"/>
    <n v="2488"/>
    <n v="1928"/>
    <n v="7074"/>
    <m/>
    <n v="1986"/>
    <n v="2046"/>
    <n v="2107"/>
    <m/>
    <m/>
    <s v="Y"/>
  </r>
  <r>
    <x v="1"/>
    <x v="6"/>
    <x v="528"/>
    <x v="1144"/>
    <x v="519"/>
    <x v="1083"/>
    <n v="0"/>
    <n v="342"/>
    <n v="28"/>
    <n v="370"/>
    <m/>
    <n v="0"/>
    <n v="391"/>
    <n v="33"/>
    <n v="424"/>
    <m/>
    <n v="34"/>
    <n v="35"/>
    <n v="36"/>
    <m/>
    <m/>
    <s v="N"/>
  </r>
  <r>
    <x v="1"/>
    <x v="6"/>
    <x v="528"/>
    <x v="1145"/>
    <x v="519"/>
    <x v="1084"/>
    <n v="0"/>
    <n v="1110"/>
    <n v="0"/>
    <n v="1110"/>
    <m/>
    <n v="0"/>
    <n v="1269"/>
    <n v="0"/>
    <n v="1269"/>
    <m/>
    <n v="0"/>
    <n v="0"/>
    <n v="0"/>
    <m/>
    <m/>
    <s v="N"/>
  </r>
  <r>
    <x v="1"/>
    <x v="6"/>
    <x v="528"/>
    <x v="1146"/>
    <x v="519"/>
    <x v="1085"/>
    <n v="0"/>
    <n v="900"/>
    <n v="0"/>
    <n v="900"/>
    <m/>
    <n v="0"/>
    <n v="1029"/>
    <n v="0"/>
    <n v="1029"/>
    <m/>
    <n v="0"/>
    <n v="0"/>
    <n v="0"/>
    <m/>
    <m/>
    <s v="N"/>
  </r>
  <r>
    <x v="1"/>
    <x v="6"/>
    <x v="529"/>
    <x v="1147"/>
    <x v="520"/>
    <x v="1086"/>
    <n v="159"/>
    <n v="53"/>
    <n v="0"/>
    <n v="212"/>
    <m/>
    <n v="175"/>
    <n v="61"/>
    <n v="0"/>
    <n v="236"/>
    <m/>
    <n v="0"/>
    <n v="0"/>
    <n v="0"/>
    <m/>
    <m/>
    <s v="N"/>
  </r>
  <r>
    <x v="1"/>
    <x v="6"/>
    <x v="529"/>
    <x v="1148"/>
    <x v="520"/>
    <x v="1087"/>
    <n v="900"/>
    <n v="450"/>
    <n v="0"/>
    <n v="1350"/>
    <m/>
    <n v="988"/>
    <n v="514"/>
    <n v="0"/>
    <n v="1502"/>
    <m/>
    <n v="0"/>
    <n v="0"/>
    <n v="0"/>
    <m/>
    <m/>
    <s v="N"/>
  </r>
  <r>
    <x v="1"/>
    <x v="6"/>
    <x v="530"/>
    <x v="1149"/>
    <x v="521"/>
    <x v="1088"/>
    <n v="0"/>
    <n v="294"/>
    <n v="588"/>
    <n v="882"/>
    <m/>
    <n v="0"/>
    <n v="336"/>
    <n v="695"/>
    <n v="1031"/>
    <m/>
    <n v="716"/>
    <n v="737"/>
    <n v="759"/>
    <m/>
    <m/>
    <s v="N"/>
  </r>
  <r>
    <x v="1"/>
    <x v="6"/>
    <x v="530"/>
    <x v="1150"/>
    <x v="521"/>
    <x v="1089"/>
    <n v="0"/>
    <n v="2000"/>
    <n v="1000"/>
    <n v="3000"/>
    <m/>
    <n v="0"/>
    <n v="2287"/>
    <n v="1181"/>
    <n v="3468"/>
    <m/>
    <n v="1216"/>
    <n v="1252"/>
    <n v="1290"/>
    <m/>
    <m/>
    <s v="N"/>
  </r>
  <r>
    <x v="1"/>
    <x v="6"/>
    <x v="530"/>
    <x v="1151"/>
    <x v="521"/>
    <x v="1090"/>
    <n v="0"/>
    <n v="3000"/>
    <n v="0"/>
    <n v="3000"/>
    <m/>
    <n v="0"/>
    <n v="3430"/>
    <n v="0"/>
    <n v="3430"/>
    <m/>
    <n v="0"/>
    <n v="0"/>
    <n v="0"/>
    <m/>
    <m/>
    <s v="N"/>
  </r>
  <r>
    <x v="1"/>
    <x v="6"/>
    <x v="531"/>
    <x v="1152"/>
    <x v="522"/>
    <x v="1091"/>
    <n v="42"/>
    <n v="0"/>
    <n v="0"/>
    <n v="42"/>
    <m/>
    <n v="46"/>
    <n v="0"/>
    <n v="0"/>
    <n v="46"/>
    <m/>
    <n v="0"/>
    <n v="0"/>
    <n v="0"/>
    <m/>
    <m/>
    <s v="Y"/>
  </r>
  <r>
    <x v="1"/>
    <x v="6"/>
    <x v="531"/>
    <x v="1153"/>
    <x v="522"/>
    <x v="1092"/>
    <n v="700"/>
    <n v="0"/>
    <n v="0"/>
    <n v="700"/>
    <m/>
    <n v="766"/>
    <n v="0"/>
    <n v="0"/>
    <n v="766"/>
    <m/>
    <n v="0"/>
    <n v="0"/>
    <n v="0"/>
    <m/>
    <m/>
    <s v="Y"/>
  </r>
  <r>
    <x v="1"/>
    <x v="6"/>
    <x v="532"/>
    <x v="1154"/>
    <x v="523"/>
    <x v="1093"/>
    <n v="0"/>
    <n v="824"/>
    <n v="1177"/>
    <n v="2001"/>
    <m/>
    <n v="0"/>
    <n v="942"/>
    <n v="1390"/>
    <n v="2332"/>
    <m/>
    <n v="1432"/>
    <n v="1475"/>
    <n v="1519"/>
    <m/>
    <m/>
    <s v="N"/>
  </r>
  <r>
    <x v="1"/>
    <x v="6"/>
    <x v="532"/>
    <x v="1155"/>
    <x v="523"/>
    <x v="1094"/>
    <n v="0"/>
    <n v="1300"/>
    <n v="3500"/>
    <n v="4800"/>
    <m/>
    <n v="0"/>
    <n v="1486"/>
    <n v="4135"/>
    <n v="5621"/>
    <m/>
    <n v="4259"/>
    <n v="4387"/>
    <n v="4519"/>
    <m/>
    <m/>
    <s v="N"/>
  </r>
  <r>
    <x v="1"/>
    <x v="6"/>
    <x v="533"/>
    <x v="1156"/>
    <x v="524"/>
    <x v="1095"/>
    <n v="313"/>
    <n v="471"/>
    <n v="294"/>
    <n v="1078"/>
    <m/>
    <n v="344"/>
    <n v="538"/>
    <n v="347"/>
    <n v="1229"/>
    <m/>
    <n v="357"/>
    <n v="368"/>
    <n v="379"/>
    <m/>
    <m/>
    <s v="N"/>
  </r>
  <r>
    <x v="1"/>
    <x v="6"/>
    <x v="533"/>
    <x v="1157"/>
    <x v="524"/>
    <x v="1096"/>
    <n v="1346"/>
    <n v="2400"/>
    <n v="500"/>
    <n v="4246"/>
    <m/>
    <n v="1478"/>
    <n v="2744"/>
    <n v="591"/>
    <n v="4813"/>
    <m/>
    <n v="609"/>
    <n v="627"/>
    <n v="646"/>
    <m/>
    <m/>
    <s v="N"/>
  </r>
  <r>
    <x v="1"/>
    <x v="6"/>
    <x v="533"/>
    <x v="1158"/>
    <x v="524"/>
    <x v="1097"/>
    <n v="100"/>
    <n v="0"/>
    <n v="0"/>
    <n v="100"/>
    <m/>
    <n v="110"/>
    <n v="0"/>
    <n v="0"/>
    <n v="110"/>
    <m/>
    <n v="0"/>
    <n v="0"/>
    <n v="0"/>
    <m/>
    <m/>
    <s v="N"/>
  </r>
  <r>
    <x v="1"/>
    <x v="6"/>
    <x v="534"/>
    <x v="1159"/>
    <x v="525"/>
    <x v="1098"/>
    <n v="294"/>
    <n v="94"/>
    <n v="94"/>
    <n v="482"/>
    <m/>
    <n v="322"/>
    <n v="98"/>
    <n v="94"/>
    <n v="514"/>
    <m/>
    <n v="97"/>
    <n v="100"/>
    <n v="103"/>
    <m/>
    <m/>
    <s v="N"/>
  </r>
  <r>
    <x v="1"/>
    <x v="6"/>
    <x v="534"/>
    <x v="1160"/>
    <x v="525"/>
    <x v="1099"/>
    <n v="224"/>
    <n v="0"/>
    <n v="0"/>
    <n v="224"/>
    <m/>
    <n v="245"/>
    <n v="0"/>
    <n v="0"/>
    <n v="245"/>
    <m/>
    <n v="0"/>
    <n v="0"/>
    <n v="0"/>
    <m/>
    <m/>
    <s v="N"/>
  </r>
  <r>
    <x v="1"/>
    <x v="6"/>
    <x v="535"/>
    <x v="1161"/>
    <x v="526"/>
    <x v="1100"/>
    <n v="0"/>
    <n v="0"/>
    <n v="2000"/>
    <n v="2000"/>
    <m/>
    <n v="0"/>
    <n v="0"/>
    <n v="2363"/>
    <n v="2363"/>
    <m/>
    <n v="2434"/>
    <n v="2507"/>
    <n v="2582"/>
    <m/>
    <m/>
    <s v="N"/>
  </r>
  <r>
    <x v="1"/>
    <x v="6"/>
    <x v="535"/>
    <x v="1162"/>
    <x v="526"/>
    <x v="1101"/>
    <n v="0"/>
    <n v="0"/>
    <n v="1200"/>
    <n v="1200"/>
    <m/>
    <n v="0"/>
    <n v="0"/>
    <n v="1418"/>
    <n v="1418"/>
    <m/>
    <n v="1461"/>
    <n v="1505"/>
    <n v="1550"/>
    <m/>
    <m/>
    <s v="N"/>
  </r>
  <r>
    <x v="1"/>
    <x v="14"/>
    <x v="536"/>
    <x v="1163"/>
    <x v="527"/>
    <x v="1102"/>
    <n v="6491"/>
    <n v="5822"/>
    <n v="3589"/>
    <n v="15902"/>
    <m/>
    <n v="7099"/>
    <n v="6087"/>
    <n v="3576"/>
    <n v="16762"/>
    <m/>
    <n v="3683"/>
    <n v="3793"/>
    <n v="3907"/>
    <m/>
    <m/>
    <s v="Y"/>
  </r>
  <r>
    <x v="1"/>
    <x v="14"/>
    <x v="536"/>
    <x v="1164"/>
    <x v="527"/>
    <x v="1103"/>
    <n v="2560"/>
    <n v="1886"/>
    <n v="1886"/>
    <n v="6332"/>
    <m/>
    <n v="2800"/>
    <n v="1972"/>
    <n v="1879"/>
    <n v="6651"/>
    <m/>
    <n v="1935"/>
    <n v="1993"/>
    <n v="2053"/>
    <m/>
    <m/>
    <s v="Y"/>
  </r>
  <r>
    <x v="1"/>
    <x v="14"/>
    <x v="536"/>
    <x v="1165"/>
    <x v="527"/>
    <x v="1103"/>
    <n v="1274"/>
    <n v="3181"/>
    <n v="1127"/>
    <n v="5582"/>
    <m/>
    <n v="1393"/>
    <n v="3326"/>
    <n v="1123"/>
    <n v="5842"/>
    <m/>
    <n v="1157"/>
    <n v="1192"/>
    <n v="1228"/>
    <m/>
    <m/>
    <s v="Y"/>
  </r>
  <r>
    <x v="1"/>
    <x v="14"/>
    <x v="536"/>
    <x v="1166"/>
    <x v="527"/>
    <x v="1103"/>
    <n v="2065"/>
    <n v="1694"/>
    <n v="477"/>
    <n v="4236"/>
    <m/>
    <n v="2258"/>
    <n v="1771"/>
    <n v="475"/>
    <n v="4504"/>
    <m/>
    <n v="489"/>
    <n v="504"/>
    <n v="519"/>
    <m/>
    <m/>
    <s v="Y"/>
  </r>
  <r>
    <x v="1"/>
    <x v="14"/>
    <x v="536"/>
    <x v="1167"/>
    <x v="527"/>
    <x v="1103"/>
    <n v="4049"/>
    <n v="3539"/>
    <n v="8263"/>
    <n v="15851"/>
    <m/>
    <n v="4428"/>
    <n v="3700"/>
    <n v="8234"/>
    <n v="16362"/>
    <m/>
    <n v="8481"/>
    <n v="8735"/>
    <n v="8997"/>
    <m/>
    <m/>
    <s v="Y"/>
  </r>
  <r>
    <x v="1"/>
    <x v="14"/>
    <x v="38"/>
    <x v="71"/>
    <x v="528"/>
    <x v="1104"/>
    <n v="45853"/>
    <n v="20631"/>
    <n v="13948"/>
    <n v="80432"/>
    <m/>
    <n v="50149"/>
    <n v="21570"/>
    <n v="13899"/>
    <n v="85618"/>
    <m/>
    <n v="14316"/>
    <n v="14746"/>
    <n v="15188"/>
    <m/>
    <m/>
    <s v="Y"/>
  </r>
  <r>
    <x v="1"/>
    <x v="14"/>
    <x v="38"/>
    <x v="72"/>
    <x v="528"/>
    <x v="1105"/>
    <n v="29475"/>
    <n v="35965"/>
    <n v="36006"/>
    <n v="101446"/>
    <m/>
    <n v="32237"/>
    <n v="37601"/>
    <n v="35880"/>
    <n v="105718"/>
    <m/>
    <n v="36956"/>
    <n v="38065"/>
    <n v="39207"/>
    <m/>
    <m/>
    <s v="Y"/>
  </r>
  <r>
    <x v="1"/>
    <x v="14"/>
    <x v="38"/>
    <x v="73"/>
    <x v="528"/>
    <x v="1106"/>
    <n v="7860"/>
    <n v="1404"/>
    <n v="7046"/>
    <n v="16310"/>
    <m/>
    <n v="8596"/>
    <n v="1468"/>
    <n v="7021"/>
    <n v="17085"/>
    <m/>
    <n v="7232"/>
    <n v="7449"/>
    <n v="7672"/>
    <m/>
    <m/>
    <s v="Y"/>
  </r>
  <r>
    <x v="1"/>
    <x v="14"/>
    <x v="537"/>
    <x v="1168"/>
    <x v="529"/>
    <x v="1107"/>
    <n v="1382"/>
    <n v="1630"/>
    <n v="4799"/>
    <n v="7811"/>
    <m/>
    <n v="1511"/>
    <n v="1704"/>
    <n v="4782"/>
    <n v="7997"/>
    <m/>
    <n v="4925"/>
    <n v="5073"/>
    <n v="5225"/>
    <m/>
    <m/>
    <s v="N"/>
  </r>
  <r>
    <x v="1"/>
    <x v="14"/>
    <x v="537"/>
    <x v="1169"/>
    <x v="529"/>
    <x v="1107"/>
    <n v="6540"/>
    <n v="1447"/>
    <n v="1112"/>
    <n v="9099"/>
    <m/>
    <n v="7153"/>
    <n v="1513"/>
    <n v="1108"/>
    <n v="9774"/>
    <m/>
    <n v="1141"/>
    <n v="1175"/>
    <n v="1210"/>
    <m/>
    <m/>
    <s v="N"/>
  </r>
  <r>
    <x v="1"/>
    <x v="14"/>
    <x v="537"/>
    <x v="1170"/>
    <x v="529"/>
    <x v="1107"/>
    <n v="1237"/>
    <n v="161"/>
    <n v="853"/>
    <n v="2251"/>
    <m/>
    <n v="1353"/>
    <n v="168"/>
    <n v="850"/>
    <n v="2371"/>
    <m/>
    <n v="876"/>
    <n v="902"/>
    <n v="929"/>
    <m/>
    <m/>
    <s v="N"/>
  </r>
  <r>
    <x v="1"/>
    <x v="14"/>
    <x v="537"/>
    <x v="1171"/>
    <x v="529"/>
    <x v="1108"/>
    <n v="1878"/>
    <n v="1226"/>
    <n v="1025"/>
    <n v="4129"/>
    <m/>
    <n v="2054"/>
    <n v="1282"/>
    <n v="1021"/>
    <n v="4357"/>
    <m/>
    <n v="1052"/>
    <n v="1084"/>
    <n v="1117"/>
    <m/>
    <m/>
    <s v="N"/>
  </r>
  <r>
    <x v="1"/>
    <x v="14"/>
    <x v="537"/>
    <x v="1172"/>
    <x v="529"/>
    <x v="1108"/>
    <n v="1874"/>
    <n v="3853"/>
    <n v="3940"/>
    <n v="9667"/>
    <m/>
    <n v="2050"/>
    <n v="4028"/>
    <n v="3926"/>
    <n v="10004"/>
    <m/>
    <n v="4044"/>
    <n v="4165"/>
    <n v="4290"/>
    <m/>
    <m/>
    <s v="N"/>
  </r>
  <r>
    <x v="1"/>
    <x v="14"/>
    <x v="537"/>
    <x v="1173"/>
    <x v="529"/>
    <x v="1109"/>
    <n v="17215"/>
    <n v="17215"/>
    <n v="17217"/>
    <n v="51647"/>
    <m/>
    <n v="18828"/>
    <n v="17998"/>
    <n v="17157"/>
    <n v="53983"/>
    <m/>
    <n v="17672"/>
    <n v="18202"/>
    <n v="18748"/>
    <m/>
    <m/>
    <s v="N"/>
  </r>
  <r>
    <x v="1"/>
    <x v="14"/>
    <x v="538"/>
    <x v="1174"/>
    <x v="530"/>
    <x v="1110"/>
    <n v="4217"/>
    <n v="670"/>
    <n v="89"/>
    <n v="4976"/>
    <m/>
    <n v="4612"/>
    <n v="700"/>
    <n v="89"/>
    <n v="5401"/>
    <m/>
    <n v="92"/>
    <n v="95"/>
    <n v="98"/>
    <m/>
    <m/>
    <s v="Y"/>
  </r>
  <r>
    <x v="1"/>
    <x v="14"/>
    <x v="538"/>
    <x v="1175"/>
    <x v="530"/>
    <x v="1111"/>
    <n v="373"/>
    <n v="106"/>
    <n v="106"/>
    <n v="585"/>
    <m/>
    <n v="408"/>
    <n v="111"/>
    <n v="106"/>
    <n v="625"/>
    <m/>
    <n v="109"/>
    <n v="112"/>
    <n v="115"/>
    <m/>
    <m/>
    <s v="Y"/>
  </r>
  <r>
    <x v="1"/>
    <x v="14"/>
    <x v="538"/>
    <x v="1176"/>
    <x v="530"/>
    <x v="1111"/>
    <n v="1813"/>
    <n v="652"/>
    <n v="27"/>
    <n v="2492"/>
    <m/>
    <n v="1983"/>
    <n v="682"/>
    <n v="27"/>
    <n v="2692"/>
    <m/>
    <n v="28"/>
    <n v="29"/>
    <n v="30"/>
    <m/>
    <m/>
    <s v="Y"/>
  </r>
  <r>
    <x v="1"/>
    <x v="14"/>
    <x v="538"/>
    <x v="1177"/>
    <x v="530"/>
    <x v="1111"/>
    <n v="5179"/>
    <n v="3259"/>
    <n v="2321"/>
    <n v="10759"/>
    <m/>
    <n v="5664"/>
    <n v="3407"/>
    <n v="2313"/>
    <n v="11384"/>
    <m/>
    <n v="2382"/>
    <n v="2453"/>
    <n v="2527"/>
    <m/>
    <m/>
    <s v="Y"/>
  </r>
  <r>
    <x v="1"/>
    <x v="14"/>
    <x v="538"/>
    <x v="1178"/>
    <x v="530"/>
    <x v="1111"/>
    <n v="88"/>
    <n v="3304"/>
    <n v="8761"/>
    <n v="12153"/>
    <m/>
    <n v="96"/>
    <n v="3454"/>
    <n v="8730"/>
    <n v="12280"/>
    <m/>
    <n v="8992"/>
    <n v="9262"/>
    <n v="9540"/>
    <m/>
    <m/>
    <s v="Y"/>
  </r>
  <r>
    <x v="1"/>
    <x v="14"/>
    <x v="41"/>
    <x v="77"/>
    <x v="531"/>
    <x v="1112"/>
    <n v="15930"/>
    <n v="12432"/>
    <n v="8431"/>
    <n v="36793"/>
    <m/>
    <n v="17423"/>
    <n v="12998"/>
    <n v="8401"/>
    <n v="38822"/>
    <m/>
    <n v="8653"/>
    <n v="8913"/>
    <n v="9180"/>
    <m/>
    <m/>
    <s v="N"/>
  </r>
  <r>
    <x v="1"/>
    <x v="14"/>
    <x v="41"/>
    <x v="78"/>
    <x v="531"/>
    <x v="1113"/>
    <n v="8096"/>
    <n v="4896"/>
    <n v="3447"/>
    <n v="16439"/>
    <m/>
    <n v="8855"/>
    <n v="5119"/>
    <n v="3435"/>
    <n v="17409"/>
    <m/>
    <n v="3538"/>
    <n v="3644"/>
    <n v="3753"/>
    <m/>
    <m/>
    <s v="N"/>
  </r>
  <r>
    <x v="1"/>
    <x v="14"/>
    <x v="41"/>
    <x v="1179"/>
    <x v="531"/>
    <x v="1114"/>
    <n v="5907"/>
    <n v="3867"/>
    <n v="1965"/>
    <n v="11739"/>
    <m/>
    <n v="6460"/>
    <n v="4043"/>
    <n v="1958"/>
    <n v="12461"/>
    <m/>
    <n v="2017"/>
    <n v="2078"/>
    <n v="2140"/>
    <m/>
    <m/>
    <s v="N"/>
  </r>
  <r>
    <x v="1"/>
    <x v="14"/>
    <x v="41"/>
    <x v="1180"/>
    <x v="531"/>
    <x v="1115"/>
    <n v="6094"/>
    <n v="7799"/>
    <n v="993"/>
    <n v="14886"/>
    <m/>
    <n v="6665"/>
    <n v="8154"/>
    <n v="990"/>
    <n v="15809"/>
    <m/>
    <n v="1020"/>
    <n v="1051"/>
    <n v="1083"/>
    <m/>
    <m/>
    <s v="N"/>
  </r>
  <r>
    <x v="1"/>
    <x v="14"/>
    <x v="41"/>
    <x v="1181"/>
    <x v="531"/>
    <x v="1116"/>
    <n v="2461"/>
    <n v="2594"/>
    <n v="13614"/>
    <n v="18669"/>
    <m/>
    <n v="2692"/>
    <n v="2712"/>
    <n v="13566"/>
    <n v="18970"/>
    <m/>
    <n v="13973"/>
    <n v="14392"/>
    <n v="14824"/>
    <m/>
    <m/>
    <s v="N"/>
  </r>
  <r>
    <x v="1"/>
    <x v="14"/>
    <x v="41"/>
    <x v="1182"/>
    <x v="531"/>
    <x v="1117"/>
    <n v="4746"/>
    <n v="9691"/>
    <n v="3093"/>
    <n v="17530"/>
    <m/>
    <n v="5191"/>
    <n v="10132"/>
    <n v="3082"/>
    <n v="18405"/>
    <m/>
    <n v="3174"/>
    <n v="3269"/>
    <n v="3367"/>
    <m/>
    <m/>
    <s v="N"/>
  </r>
  <r>
    <x v="1"/>
    <x v="14"/>
    <x v="41"/>
    <x v="1183"/>
    <x v="531"/>
    <x v="1118"/>
    <n v="2869"/>
    <n v="2189"/>
    <n v="0"/>
    <n v="5058"/>
    <m/>
    <n v="3138"/>
    <n v="2289"/>
    <n v="0"/>
    <n v="5427"/>
    <m/>
    <n v="0"/>
    <n v="0"/>
    <n v="0"/>
    <m/>
    <m/>
    <s v="N"/>
  </r>
  <r>
    <x v="1"/>
    <x v="14"/>
    <x v="41"/>
    <x v="1184"/>
    <x v="531"/>
    <x v="1119"/>
    <n v="4603"/>
    <n v="853"/>
    <n v="0"/>
    <n v="5456"/>
    <m/>
    <n v="5034"/>
    <n v="892"/>
    <n v="0"/>
    <n v="5926"/>
    <m/>
    <n v="0"/>
    <n v="0"/>
    <n v="0"/>
    <m/>
    <m/>
    <s v="N"/>
  </r>
  <r>
    <x v="1"/>
    <x v="14"/>
    <x v="41"/>
    <x v="1185"/>
    <x v="531"/>
    <x v="1120"/>
    <n v="12001"/>
    <n v="11313"/>
    <n v="2415"/>
    <n v="25729"/>
    <m/>
    <n v="13125"/>
    <n v="11828"/>
    <n v="2407"/>
    <n v="27360"/>
    <m/>
    <n v="2479"/>
    <n v="2553"/>
    <n v="2630"/>
    <m/>
    <m/>
    <s v="N"/>
  </r>
  <r>
    <x v="1"/>
    <x v="14"/>
    <x v="41"/>
    <x v="1186"/>
    <x v="531"/>
    <x v="1121"/>
    <n v="2065"/>
    <n v="0"/>
    <n v="0"/>
    <n v="2065"/>
    <m/>
    <n v="2258"/>
    <n v="0"/>
    <n v="0"/>
    <n v="2258"/>
    <m/>
    <n v="0"/>
    <n v="0"/>
    <n v="0"/>
    <m/>
    <m/>
    <s v="N"/>
  </r>
  <r>
    <x v="1"/>
    <x v="7"/>
    <x v="539"/>
    <x v="1187"/>
    <x v="532"/>
    <x v="1122"/>
    <n v="565.73226544622423"/>
    <n v="0"/>
    <n v="0"/>
    <n v="565.73226544622423"/>
    <m/>
    <n v="621"/>
    <n v="0"/>
    <n v="0"/>
    <n v="621"/>
    <m/>
    <n v="0"/>
    <n v="0"/>
    <n v="0"/>
    <m/>
    <m/>
    <s v="Y"/>
  </r>
  <r>
    <x v="1"/>
    <x v="7"/>
    <x v="539"/>
    <x v="1188"/>
    <x v="532"/>
    <x v="1123"/>
    <n v="4191.7048054919906"/>
    <n v="0"/>
    <n v="0"/>
    <n v="4191.7048054919906"/>
    <m/>
    <n v="4602"/>
    <n v="0"/>
    <n v="0"/>
    <n v="4602"/>
    <m/>
    <n v="0"/>
    <n v="0"/>
    <n v="0"/>
    <m/>
    <m/>
    <s v="Y"/>
  </r>
  <r>
    <x v="1"/>
    <x v="7"/>
    <x v="539"/>
    <x v="1189"/>
    <x v="532"/>
    <x v="1124"/>
    <n v="0"/>
    <n v="1160.1432532347505"/>
    <n v="0"/>
    <n v="1160.1432532347505"/>
    <m/>
    <n v="0"/>
    <n v="1326"/>
    <n v="0"/>
    <n v="1326"/>
    <m/>
    <n v="0"/>
    <n v="0"/>
    <n v="0"/>
    <m/>
    <m/>
    <s v="Y"/>
  </r>
  <r>
    <x v="1"/>
    <x v="7"/>
    <x v="539"/>
    <x v="1190"/>
    <x v="532"/>
    <x v="1125"/>
    <n v="0"/>
    <n v="8874.9334021963678"/>
    <n v="0"/>
    <n v="8874.9334021963678"/>
    <m/>
    <n v="0"/>
    <n v="10147"/>
    <n v="0"/>
    <n v="10147"/>
    <m/>
    <n v="0"/>
    <n v="0"/>
    <n v="0"/>
    <m/>
    <m/>
    <s v="Y"/>
  </r>
  <r>
    <x v="1"/>
    <x v="7"/>
    <x v="539"/>
    <x v="1191"/>
    <x v="532"/>
    <x v="1126"/>
    <n v="0"/>
    <n v="0"/>
    <n v="647.22008621694044"/>
    <n v="647.22008621694044"/>
    <m/>
    <n v="0"/>
    <n v="0"/>
    <n v="765"/>
    <n v="765"/>
    <m/>
    <n v="788"/>
    <n v="812"/>
    <n v="836"/>
    <m/>
    <m/>
    <s v="Y"/>
  </r>
  <r>
    <x v="1"/>
    <x v="7"/>
    <x v="539"/>
    <x v="1192"/>
    <x v="532"/>
    <x v="1127"/>
    <n v="0"/>
    <n v="0"/>
    <n v="4948.4014913200517"/>
    <n v="4948.4014913200517"/>
    <m/>
    <n v="0"/>
    <n v="0"/>
    <n v="5846"/>
    <n v="5846"/>
    <m/>
    <n v="6021"/>
    <n v="6202"/>
    <n v="6388"/>
    <m/>
    <m/>
    <s v="Y"/>
  </r>
  <r>
    <x v="1"/>
    <x v="7"/>
    <x v="540"/>
    <x v="1193"/>
    <x v="533"/>
    <x v="1128"/>
    <n v="58.524027459954233"/>
    <n v="0"/>
    <n v="0"/>
    <n v="58.524027459954233"/>
    <m/>
    <n v="64"/>
    <n v="0"/>
    <n v="0"/>
    <n v="64"/>
    <m/>
    <n v="0"/>
    <n v="0"/>
    <n v="0"/>
    <m/>
    <m/>
    <s v="Y"/>
  </r>
  <r>
    <x v="1"/>
    <x v="7"/>
    <x v="540"/>
    <x v="1194"/>
    <x v="533"/>
    <x v="1129"/>
    <n v="448.68421052631578"/>
    <n v="0"/>
    <n v="0"/>
    <n v="448.68421052631578"/>
    <m/>
    <n v="493"/>
    <n v="0"/>
    <n v="0"/>
    <n v="493"/>
    <m/>
    <n v="0"/>
    <n v="0"/>
    <n v="0"/>
    <m/>
    <m/>
    <s v="Y"/>
  </r>
  <r>
    <x v="1"/>
    <x v="7"/>
    <x v="540"/>
    <x v="1195"/>
    <x v="533"/>
    <x v="1130"/>
    <n v="0"/>
    <n v="652.1066652169186"/>
    <n v="0"/>
    <n v="652.1066652169186"/>
    <m/>
    <n v="0"/>
    <n v="746"/>
    <n v="0"/>
    <n v="746"/>
    <m/>
    <n v="0"/>
    <n v="0"/>
    <n v="0"/>
    <m/>
    <m/>
    <s v="Y"/>
  </r>
  <r>
    <x v="1"/>
    <x v="7"/>
    <x v="540"/>
    <x v="1196"/>
    <x v="533"/>
    <x v="1131"/>
    <n v="0"/>
    <n v="4985.0413178210292"/>
    <n v="0"/>
    <n v="4985.0413178210292"/>
    <m/>
    <n v="0"/>
    <n v="5699"/>
    <n v="0"/>
    <n v="5699"/>
    <m/>
    <n v="0"/>
    <n v="0"/>
    <n v="0"/>
    <m/>
    <m/>
    <s v="Y"/>
  </r>
  <r>
    <x v="1"/>
    <x v="7"/>
    <x v="540"/>
    <x v="1197"/>
    <x v="533"/>
    <x v="1132"/>
    <n v="0"/>
    <n v="0"/>
    <n v="564.57648840731679"/>
    <n v="564.57648840731679"/>
    <m/>
    <n v="0"/>
    <n v="0"/>
    <n v="667"/>
    <n v="667"/>
    <m/>
    <n v="687"/>
    <n v="708"/>
    <n v="729"/>
    <m/>
    <m/>
    <s v="Y"/>
  </r>
  <r>
    <x v="1"/>
    <x v="7"/>
    <x v="540"/>
    <x v="1198"/>
    <x v="533"/>
    <x v="1133"/>
    <n v="0"/>
    <n v="0"/>
    <n v="4316.9672608644996"/>
    <n v="4316.9672608644996"/>
    <m/>
    <n v="0"/>
    <n v="0"/>
    <n v="5100"/>
    <n v="5100"/>
    <m/>
    <n v="5253"/>
    <n v="5411"/>
    <n v="5573"/>
    <m/>
    <m/>
    <s v="Y"/>
  </r>
  <r>
    <x v="1"/>
    <x v="7"/>
    <x v="541"/>
    <x v="1199"/>
    <x v="534"/>
    <x v="1134"/>
    <n v="0"/>
    <n v="930.49771664673267"/>
    <n v="0"/>
    <n v="930.49771664673267"/>
    <m/>
    <n v="0"/>
    <n v="1064"/>
    <n v="0"/>
    <n v="1064"/>
    <m/>
    <n v="0"/>
    <n v="0"/>
    <n v="0"/>
    <m/>
    <m/>
    <s v="Y"/>
  </r>
  <r>
    <x v="1"/>
    <x v="7"/>
    <x v="541"/>
    <x v="1200"/>
    <x v="534"/>
    <x v="1135"/>
    <n v="0"/>
    <n v="7122.261335218006"/>
    <n v="0"/>
    <n v="7122.261335218006"/>
    <m/>
    <n v="0"/>
    <n v="8143"/>
    <n v="0"/>
    <n v="8143"/>
    <m/>
    <n v="0"/>
    <n v="0"/>
    <n v="0"/>
    <m/>
    <m/>
    <s v="Y"/>
  </r>
  <r>
    <x v="1"/>
    <x v="7"/>
    <x v="541"/>
    <x v="1201"/>
    <x v="534"/>
    <x v="1136"/>
    <n v="0"/>
    <n v="0"/>
    <n v="806.00722358149835"/>
    <n v="806.00722358149835"/>
    <m/>
    <n v="0"/>
    <n v="0"/>
    <n v="952"/>
    <n v="952"/>
    <m/>
    <n v="981"/>
    <n v="1010"/>
    <n v="1040"/>
    <m/>
    <m/>
    <s v="Y"/>
  </r>
  <r>
    <x v="1"/>
    <x v="7"/>
    <x v="541"/>
    <x v="1202"/>
    <x v="534"/>
    <x v="1137"/>
    <n v="0"/>
    <n v="0"/>
    <n v="6167.6267039496679"/>
    <n v="6167.6267039496679"/>
    <m/>
    <n v="0"/>
    <n v="0"/>
    <n v="7286"/>
    <n v="7286"/>
    <m/>
    <n v="7505"/>
    <n v="7730"/>
    <n v="7962"/>
    <m/>
    <m/>
    <s v="Y"/>
  </r>
  <r>
    <x v="1"/>
    <x v="7"/>
    <x v="542"/>
    <x v="1203"/>
    <x v="535"/>
    <x v="1138"/>
    <n v="1080.491990846682"/>
    <n v="0"/>
    <n v="0"/>
    <n v="1080.491990846682"/>
    <m/>
    <n v="1186"/>
    <n v="0"/>
    <n v="0"/>
    <n v="1186"/>
    <m/>
    <n v="0"/>
    <n v="0"/>
    <n v="0"/>
    <m/>
    <m/>
    <s v="Y"/>
  </r>
  <r>
    <x v="1"/>
    <x v="7"/>
    <x v="542"/>
    <x v="1204"/>
    <x v="535"/>
    <x v="1139"/>
    <n v="8722.5972540045768"/>
    <n v="0"/>
    <n v="0"/>
    <n v="8722.5972540045768"/>
    <m/>
    <n v="9577"/>
    <n v="0"/>
    <n v="0"/>
    <n v="9577"/>
    <m/>
    <n v="0"/>
    <n v="0"/>
    <n v="0"/>
    <m/>
    <m/>
    <s v="Y"/>
  </r>
  <r>
    <x v="1"/>
    <x v="7"/>
    <x v="542"/>
    <x v="1205"/>
    <x v="535"/>
    <x v="1140"/>
    <n v="0"/>
    <n v="921.83184734152439"/>
    <n v="0"/>
    <n v="921.83184734152439"/>
    <m/>
    <n v="0"/>
    <n v="1054"/>
    <n v="0"/>
    <n v="1054"/>
    <m/>
    <n v="0"/>
    <n v="0"/>
    <n v="0"/>
    <m/>
    <m/>
    <s v="Y"/>
  </r>
  <r>
    <x v="1"/>
    <x v="7"/>
    <x v="542"/>
    <x v="1206"/>
    <x v="535"/>
    <x v="1141"/>
    <n v="0"/>
    <n v="7054.0176144394918"/>
    <n v="0"/>
    <n v="7054.0176144394918"/>
    <m/>
    <n v="0"/>
    <n v="8065"/>
    <n v="0"/>
    <n v="8065"/>
    <m/>
    <n v="0"/>
    <n v="0"/>
    <n v="0"/>
    <m/>
    <m/>
    <s v="Y"/>
  </r>
  <r>
    <x v="1"/>
    <x v="7"/>
    <x v="542"/>
    <x v="1207"/>
    <x v="535"/>
    <x v="1142"/>
    <n v="0"/>
    <n v="0"/>
    <n v="1237.7968076430152"/>
    <n v="1237.7968076430152"/>
    <m/>
    <n v="0"/>
    <n v="0"/>
    <n v="1462"/>
    <n v="1462"/>
    <m/>
    <n v="1506"/>
    <n v="1551"/>
    <n v="1598"/>
    <m/>
    <m/>
    <s v="Y"/>
  </r>
  <r>
    <x v="1"/>
    <x v="7"/>
    <x v="542"/>
    <x v="1208"/>
    <x v="535"/>
    <x v="1143"/>
    <n v="0"/>
    <n v="0"/>
    <n v="9468.7277175812651"/>
    <n v="9468.7277175812651"/>
    <m/>
    <n v="0"/>
    <n v="0"/>
    <n v="11185"/>
    <n v="11185"/>
    <m/>
    <n v="11521"/>
    <n v="11867"/>
    <n v="12223"/>
    <m/>
    <m/>
    <s v="Y"/>
  </r>
  <r>
    <x v="1"/>
    <x v="7"/>
    <x v="543"/>
    <x v="1209"/>
    <x v="536"/>
    <x v="1144"/>
    <n v="352.40274599542334"/>
    <n v="0"/>
    <n v="0"/>
    <n v="352.40274599542334"/>
    <m/>
    <n v="387"/>
    <n v="0"/>
    <n v="0"/>
    <n v="387"/>
    <m/>
    <n v="0"/>
    <n v="0"/>
    <n v="0"/>
    <m/>
    <m/>
    <s v="Y"/>
  </r>
  <r>
    <x v="1"/>
    <x v="7"/>
    <x v="543"/>
    <x v="1210"/>
    <x v="536"/>
    <x v="1145"/>
    <n v="2697.7688787185357"/>
    <n v="0"/>
    <n v="4.6428987533496446"/>
    <n v="2702.4117774718852"/>
    <m/>
    <n v="2962"/>
    <n v="0"/>
    <n v="5"/>
    <n v="2967"/>
    <m/>
    <n v="5"/>
    <n v="5"/>
    <n v="5"/>
    <m/>
    <m/>
    <s v="Y"/>
  </r>
  <r>
    <x v="1"/>
    <x v="7"/>
    <x v="543"/>
    <x v="1211"/>
    <x v="536"/>
    <x v="1146"/>
    <n v="9.4393592677345541"/>
    <n v="0"/>
    <n v="0"/>
    <n v="9.4393592677345541"/>
    <m/>
    <n v="10"/>
    <n v="0"/>
    <n v="0"/>
    <n v="10"/>
    <m/>
    <n v="0"/>
    <n v="0"/>
    <n v="0"/>
    <m/>
    <m/>
    <s v="Y"/>
  </r>
  <r>
    <x v="1"/>
    <x v="7"/>
    <x v="543"/>
    <x v="1212"/>
    <x v="536"/>
    <x v="1147"/>
    <n v="22.654462242562929"/>
    <n v="0"/>
    <n v="0"/>
    <n v="22.654462242562929"/>
    <m/>
    <n v="25"/>
    <n v="0"/>
    <n v="0"/>
    <n v="25"/>
    <m/>
    <n v="0"/>
    <n v="0"/>
    <n v="0"/>
    <m/>
    <m/>
    <s v="Y"/>
  </r>
  <r>
    <x v="1"/>
    <x v="7"/>
    <x v="543"/>
    <x v="1213"/>
    <x v="536"/>
    <x v="1148"/>
    <n v="0"/>
    <n v="942.41328694139395"/>
    <n v="0"/>
    <n v="942.41328694139395"/>
    <m/>
    <n v="0"/>
    <n v="1077"/>
    <n v="0"/>
    <n v="1077"/>
    <m/>
    <n v="0"/>
    <n v="0"/>
    <n v="0"/>
    <m/>
    <m/>
    <s v="Y"/>
  </r>
  <r>
    <x v="1"/>
    <x v="7"/>
    <x v="543"/>
    <x v="1214"/>
    <x v="536"/>
    <x v="1149"/>
    <n v="0"/>
    <n v="7206.7535609437855"/>
    <n v="0"/>
    <n v="7206.7535609437855"/>
    <m/>
    <n v="0"/>
    <n v="8239"/>
    <n v="0"/>
    <n v="8239"/>
    <m/>
    <n v="0"/>
    <n v="0"/>
    <n v="0"/>
    <m/>
    <m/>
    <s v="Y"/>
  </r>
  <r>
    <x v="1"/>
    <x v="7"/>
    <x v="543"/>
    <x v="1215"/>
    <x v="536"/>
    <x v="1150"/>
    <n v="0"/>
    <n v="0"/>
    <n v="1255.439822905744"/>
    <n v="1255.439822905744"/>
    <m/>
    <n v="0"/>
    <n v="0"/>
    <n v="1483"/>
    <n v="1483"/>
    <m/>
    <n v="1527"/>
    <n v="1573"/>
    <n v="1620"/>
    <m/>
    <m/>
    <s v="Y"/>
  </r>
  <r>
    <x v="1"/>
    <x v="7"/>
    <x v="543"/>
    <x v="1216"/>
    <x v="536"/>
    <x v="1151"/>
    <n v="0"/>
    <n v="0"/>
    <n v="9601.5146219270646"/>
    <n v="9601.5146219270646"/>
    <m/>
    <n v="0"/>
    <n v="0"/>
    <n v="11342"/>
    <n v="11342"/>
    <m/>
    <n v="11682"/>
    <n v="12032"/>
    <n v="12393"/>
    <m/>
    <m/>
    <s v="Y"/>
  </r>
  <r>
    <x v="1"/>
    <x v="7"/>
    <x v="543"/>
    <x v="1217"/>
    <x v="536"/>
    <x v="1152"/>
    <n v="0"/>
    <n v="0"/>
    <n v="831.07887684958644"/>
    <n v="831.07887684958644"/>
    <m/>
    <n v="0"/>
    <n v="0"/>
    <n v="982"/>
    <n v="982"/>
    <m/>
    <n v="1011"/>
    <n v="1041"/>
    <n v="1072"/>
    <m/>
    <m/>
    <s v="Y"/>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89B6EF5-4F74-4872-B92E-E70DE08B15B4}" name="PivotTable1" cacheId="12"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4:G353" firstHeaderRow="1" firstDataRow="2" firstDataCol="4"/>
  <pivotFields count="22">
    <pivotField axis="axisRow" compact="0" outline="0" showAll="0">
      <items count="3">
        <item x="0"/>
        <item x="1"/>
        <item t="default"/>
      </items>
    </pivotField>
    <pivotField axis="axisRow" compact="0" outline="0" showAll="0">
      <items count="16">
        <item h="1" x="0"/>
        <item h="1" x="10"/>
        <item h="1" x="7"/>
        <item x="9"/>
        <item h="1" x="8"/>
        <item h="1" x="5"/>
        <item h="1" x="1"/>
        <item h="1" x="4"/>
        <item h="1" x="2"/>
        <item h="1" x="14"/>
        <item h="1" x="3"/>
        <item x="6"/>
        <item h="1" x="13"/>
        <item h="1" x="11"/>
        <item h="1" x="12"/>
        <item t="default"/>
      </items>
    </pivotField>
    <pivotField axis="axisRow" compact="0" outline="0" showAll="0" defaultSubtotal="0">
      <items count="544">
        <item x="209"/>
        <item x="210"/>
        <item x="211"/>
        <item x="212"/>
        <item x="213"/>
        <item x="214"/>
        <item x="216"/>
        <item x="356"/>
        <item x="357"/>
        <item x="358"/>
        <item x="359"/>
        <item x="360"/>
        <item x="361"/>
        <item x="217"/>
        <item x="218"/>
        <item x="219"/>
        <item x="220"/>
        <item x="221"/>
        <item x="222"/>
        <item x="223"/>
        <item x="224"/>
        <item x="225"/>
        <item x="226"/>
        <item x="227"/>
        <item x="228"/>
        <item x="229"/>
        <item x="230"/>
        <item x="231"/>
        <item x="232"/>
        <item x="233"/>
        <item x="234"/>
        <item x="235"/>
        <item x="236"/>
        <item x="237"/>
        <item x="238"/>
        <item x="239"/>
        <item x="240"/>
        <item x="323"/>
        <item x="376"/>
        <item x="362"/>
        <item x="363"/>
        <item x="364"/>
        <item x="365"/>
        <item x="366"/>
        <item x="367"/>
        <item x="368"/>
        <item x="369"/>
        <item x="370"/>
        <item x="371"/>
        <item x="377"/>
        <item x="378"/>
        <item x="372"/>
        <item x="241"/>
        <item x="242"/>
        <item x="390"/>
        <item x="391"/>
        <item x="392"/>
        <item x="393"/>
        <item x="394"/>
        <item x="395"/>
        <item x="396"/>
        <item x="397"/>
        <item x="398"/>
        <item x="402"/>
        <item x="379"/>
        <item x="399"/>
        <item x="37"/>
        <item x="536"/>
        <item x="38"/>
        <item x="537"/>
        <item x="538"/>
        <item x="39"/>
        <item x="40"/>
        <item x="41"/>
        <item x="42"/>
        <item x="380"/>
        <item x="381"/>
        <item x="9"/>
        <item x="10"/>
        <item x="11"/>
        <item x="12"/>
        <item x="13"/>
        <item x="14"/>
        <item x="15"/>
        <item x="16"/>
        <item x="17"/>
        <item x="18"/>
        <item x="386"/>
        <item x="387"/>
        <item x="388"/>
        <item x="19"/>
        <item x="389"/>
        <item x="400"/>
        <item x="403"/>
        <item x="406"/>
        <item x="407"/>
        <item x="408"/>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409"/>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373"/>
        <item x="404"/>
        <item x="410"/>
        <item x="411"/>
        <item x="412"/>
        <item x="401"/>
        <item x="445"/>
        <item x="446"/>
        <item x="447"/>
        <item x="448"/>
        <item x="449"/>
        <item x="450"/>
        <item x="451"/>
        <item x="539"/>
        <item x="540"/>
        <item x="541"/>
        <item x="542"/>
        <item x="543"/>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90"/>
        <item x="91"/>
        <item x="92"/>
        <item x="374"/>
        <item x="93"/>
        <item x="94"/>
        <item x="95"/>
        <item x="96"/>
        <item x="97"/>
        <item x="98"/>
        <item x="99"/>
        <item x="204"/>
        <item x="205"/>
        <item x="206"/>
        <item x="207"/>
        <item x="208"/>
        <item x="100"/>
        <item x="101"/>
        <item x="102"/>
        <item x="103"/>
        <item x="104"/>
        <item x="405"/>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43"/>
        <item x="33"/>
        <item x="244"/>
        <item x="245"/>
        <item x="246"/>
        <item x="247"/>
        <item x="324"/>
        <item x="248"/>
        <item x="249"/>
        <item x="85"/>
        <item x="86"/>
        <item x="34"/>
        <item x="250"/>
        <item x="251"/>
        <item x="325"/>
        <item x="252"/>
        <item x="20"/>
        <item x="253"/>
        <item x="254"/>
        <item x="255"/>
        <item x="87"/>
        <item x="256"/>
        <item x="257"/>
        <item x="326"/>
        <item x="258"/>
        <item x="259"/>
        <item x="21"/>
        <item x="260"/>
        <item x="327"/>
        <item x="261"/>
        <item x="262"/>
        <item x="263"/>
        <item x="264"/>
        <item x="265"/>
        <item x="0"/>
        <item x="266"/>
        <item x="267"/>
        <item x="268"/>
        <item x="269"/>
        <item x="270"/>
        <item x="271"/>
        <item x="272"/>
        <item x="273"/>
        <item x="274"/>
        <item x="275"/>
        <item x="328"/>
        <item x="276"/>
        <item x="329"/>
        <item x="330"/>
        <item x="331"/>
        <item x="332"/>
        <item x="333"/>
        <item x="334"/>
        <item x="277"/>
        <item x="278"/>
        <item x="22"/>
        <item x="23"/>
        <item x="24"/>
        <item x="25"/>
        <item x="26"/>
        <item x="27"/>
        <item x="335"/>
        <item x="336"/>
        <item x="279"/>
        <item x="337"/>
        <item x="338"/>
        <item x="280"/>
        <item x="281"/>
        <item x="282"/>
        <item x="283"/>
        <item x="339"/>
        <item x="284"/>
        <item x="285"/>
        <item x="286"/>
        <item x="287"/>
        <item x="340"/>
        <item x="288"/>
        <item x="289"/>
        <item x="290"/>
        <item x="291"/>
        <item x="292"/>
        <item x="293"/>
        <item x="294"/>
        <item x="341"/>
        <item x="1"/>
        <item x="2"/>
        <item x="342"/>
        <item x="295"/>
        <item x="343"/>
        <item x="344"/>
        <item x="296"/>
        <item x="297"/>
        <item x="345"/>
        <item x="346"/>
        <item x="347"/>
        <item x="215"/>
        <item x="298"/>
        <item x="299"/>
        <item x="300"/>
        <item x="301"/>
        <item x="302"/>
        <item x="303"/>
        <item x="304"/>
        <item x="305"/>
        <item x="306"/>
        <item x="348"/>
        <item x="349"/>
        <item x="307"/>
        <item x="321"/>
        <item x="3"/>
        <item x="4"/>
        <item x="308"/>
        <item x="5"/>
        <item x="6"/>
        <item x="7"/>
        <item x="8"/>
        <item x="309"/>
        <item x="310"/>
        <item x="35"/>
        <item x="36"/>
        <item x="28"/>
        <item x="29"/>
        <item x="88"/>
        <item x="89"/>
        <item x="350"/>
        <item x="351"/>
        <item x="203"/>
        <item x="352"/>
        <item x="353"/>
        <item x="354"/>
        <item x="311"/>
        <item x="355"/>
        <item x="312"/>
        <item x="313"/>
        <item x="314"/>
        <item x="315"/>
        <item x="316"/>
        <item x="375"/>
        <item x="382"/>
        <item x="317"/>
        <item x="318"/>
        <item x="319"/>
        <item x="320"/>
        <item x="43"/>
        <item x="30"/>
        <item x="31"/>
        <item x="32"/>
        <item x="383"/>
        <item x="384"/>
        <item x="322"/>
        <item x="385"/>
      </items>
    </pivotField>
    <pivotField compact="0" outline="0" showAll="0"/>
    <pivotField axis="axisRow" compact="0" outline="0" showAll="0" defaultSubtotal="0">
      <items count="537">
        <item x="297"/>
        <item x="271"/>
        <item x="1"/>
        <item x="6"/>
        <item x="461"/>
        <item x="445"/>
        <item x="451"/>
        <item x="326"/>
        <item x="331"/>
        <item x="141"/>
        <item x="138"/>
        <item x="499"/>
        <item x="178"/>
        <item x="255"/>
        <item x="187"/>
        <item x="340"/>
        <item x="394"/>
        <item x="46"/>
        <item x="47"/>
        <item x="0"/>
        <item x="136"/>
        <item x="471"/>
        <item x="185"/>
        <item x="277"/>
        <item x="287"/>
        <item x="303"/>
        <item x="302"/>
        <item x="274"/>
        <item x="300"/>
        <item x="306"/>
        <item x="284"/>
        <item x="301"/>
        <item x="273"/>
        <item x="137"/>
        <item x="168"/>
        <item x="169"/>
        <item x="128"/>
        <item x="465"/>
        <item x="372"/>
        <item x="17"/>
        <item x="358"/>
        <item x="20"/>
        <item x="294"/>
        <item x="361"/>
        <item x="458"/>
        <item x="248"/>
        <item x="78"/>
        <item x="94"/>
        <item x="95"/>
        <item x="96"/>
        <item x="223"/>
        <item x="180"/>
        <item x="85"/>
        <item x="98"/>
        <item x="97"/>
        <item x="101"/>
        <item x="323"/>
        <item x="21"/>
        <item x="15"/>
        <item x="285"/>
        <item x="64"/>
        <item x="68"/>
        <item x="186"/>
        <item x="160"/>
        <item x="92"/>
        <item x="509"/>
        <item x="32"/>
        <item x="319"/>
        <item x="321"/>
        <item x="222"/>
        <item x="304"/>
        <item x="305"/>
        <item x="292"/>
        <item x="336"/>
        <item x="525"/>
        <item x="308"/>
        <item x="184"/>
        <item x="29"/>
        <item x="93"/>
        <item x="463"/>
        <item x="466"/>
        <item x="231"/>
        <item x="212"/>
        <item x="462"/>
        <item x="453"/>
        <item x="177"/>
        <item x="89"/>
        <item x="318"/>
        <item x="31"/>
        <item x="211"/>
        <item x="174"/>
        <item x="351"/>
        <item x="517"/>
        <item x="176"/>
        <item x="34"/>
        <item x="380"/>
        <item x="254"/>
        <item x="132"/>
        <item x="170"/>
        <item x="314"/>
        <item x="520"/>
        <item x="338"/>
        <item x="24"/>
        <item x="25"/>
        <item x="27"/>
        <item x="55"/>
        <item x="48"/>
        <item x="77"/>
        <item x="298"/>
        <item x="286"/>
        <item x="181"/>
        <item x="219"/>
        <item x="218"/>
        <item x="220"/>
        <item x="118"/>
        <item x="119"/>
        <item x="120"/>
        <item x="104"/>
        <item x="216"/>
        <item x="215"/>
        <item x="404"/>
        <item x="496"/>
        <item x="359"/>
        <item x="469"/>
        <item x="350"/>
        <item x="470"/>
        <item x="81"/>
        <item x="183"/>
        <item x="145"/>
        <item x="412"/>
        <item x="519"/>
        <item x="521"/>
        <item x="502"/>
        <item x="414"/>
        <item x="455"/>
        <item x="457"/>
        <item x="59"/>
        <item x="320"/>
        <item x="246"/>
        <item x="373"/>
        <item x="139"/>
        <item x="221"/>
        <item x="36"/>
        <item x="375"/>
        <item x="377"/>
        <item x="379"/>
        <item x="488"/>
        <item x="332"/>
        <item x="401"/>
        <item x="86"/>
        <item x="148"/>
        <item x="510"/>
        <item x="309"/>
        <item x="371"/>
        <item x="454"/>
        <item x="28"/>
        <item x="161"/>
        <item x="35"/>
        <item x="531"/>
        <item x="527"/>
        <item x="529"/>
        <item x="530"/>
        <item x="528"/>
        <item x="393"/>
        <item x="208"/>
        <item x="135"/>
        <item x="391"/>
        <item x="262"/>
        <item x="172"/>
        <item x="504"/>
        <item x="389"/>
        <item x="41"/>
        <item x="392"/>
        <item x="42"/>
        <item x="40"/>
        <item x="39"/>
        <item x="390"/>
        <item x="37"/>
        <item x="388"/>
        <item x="387"/>
        <item x="38"/>
        <item x="386"/>
        <item x="347"/>
        <item x="468"/>
        <item x="328"/>
        <item x="339"/>
        <item x="327"/>
        <item x="354"/>
        <item x="513"/>
        <item x="524"/>
        <item x="526"/>
        <item x="5"/>
        <item x="8"/>
        <item x="403"/>
        <item x="398"/>
        <item x="4"/>
        <item x="467"/>
        <item x="159"/>
        <item x="99"/>
        <item x="121"/>
        <item x="79"/>
        <item x="80"/>
        <item x="283"/>
        <item x="293"/>
        <item x="396"/>
        <item x="140"/>
        <item x="44"/>
        <item x="395"/>
        <item x="87"/>
        <item x="16"/>
        <item x="341"/>
        <item x="154"/>
        <item x="242"/>
        <item x="171"/>
        <item x="163"/>
        <item x="316"/>
        <item x="30"/>
        <item x="317"/>
        <item x="43"/>
        <item x="364"/>
        <item x="363"/>
        <item x="456"/>
        <item x="337"/>
        <item x="11"/>
        <item x="368"/>
        <item x="450"/>
        <item x="356"/>
        <item x="71"/>
        <item x="51"/>
        <item x="52"/>
        <item x="72"/>
        <item x="127"/>
        <item x="103"/>
        <item x="102"/>
        <item x="514"/>
        <item x="76"/>
        <item x="73"/>
        <item x="57"/>
        <item x="209"/>
        <item x="82"/>
        <item x="58"/>
        <item x="307"/>
        <item x="83"/>
        <item x="84"/>
        <item x="3"/>
        <item x="424"/>
        <item x="74"/>
        <item x="53"/>
        <item x="50"/>
        <item x="49"/>
        <item x="61"/>
        <item x="9"/>
        <item x="355"/>
        <item x="229"/>
        <item x="374"/>
        <item x="230"/>
        <item x="7"/>
        <item x="75"/>
        <item x="226"/>
        <item x="225"/>
        <item x="343"/>
        <item x="342"/>
        <item x="173"/>
        <item x="370"/>
        <item x="325"/>
        <item x="214"/>
        <item x="210"/>
        <item x="13"/>
        <item x="367"/>
        <item x="366"/>
        <item x="26"/>
        <item x="282"/>
        <item x="322"/>
        <item x="12"/>
        <item x="362"/>
        <item x="492"/>
        <item x="464"/>
        <item x="383"/>
        <item x="382"/>
        <item x="384"/>
        <item x="385"/>
        <item x="353"/>
        <item x="329"/>
        <item x="272"/>
        <item x="65"/>
        <item x="213"/>
        <item x="63"/>
        <item x="201"/>
        <item x="149"/>
        <item x="452"/>
        <item x="459"/>
        <item x="449"/>
        <item x="516"/>
        <item x="409"/>
        <item x="493"/>
        <item x="494"/>
        <item x="476"/>
        <item x="474"/>
        <item x="418"/>
        <item x="426"/>
        <item x="442"/>
        <item x="508"/>
        <item x="416"/>
        <item x="124"/>
        <item x="417"/>
        <item x="422"/>
        <item x="410"/>
        <item x="429"/>
        <item x="423"/>
        <item x="430"/>
        <item x="235"/>
        <item x="460"/>
        <item x="204"/>
        <item x="206"/>
        <item x="205"/>
        <item x="203"/>
        <item x="207"/>
        <item x="197"/>
        <item x="150"/>
        <item x="518"/>
        <item x="107"/>
        <item x="117"/>
        <item x="165"/>
        <item x="515"/>
        <item x="147"/>
        <item x="108"/>
        <item x="420"/>
        <item x="477"/>
        <item x="113"/>
        <item x="114"/>
        <item x="156"/>
        <item x="142"/>
        <item x="405"/>
        <item x="431"/>
        <item x="486"/>
        <item x="433"/>
        <item x="110"/>
        <item x="189"/>
        <item x="440"/>
        <item x="112"/>
        <item x="491"/>
        <item x="146"/>
        <item x="495"/>
        <item x="506"/>
        <item x="200"/>
        <item x="196"/>
        <item x="134"/>
        <item x="162"/>
        <item x="167"/>
        <item x="131"/>
        <item x="500"/>
        <item x="164"/>
        <item x="432"/>
        <item x="479"/>
        <item x="413"/>
        <item x="123"/>
        <item x="425"/>
        <item x="250"/>
        <item x="106"/>
        <item x="190"/>
        <item x="435"/>
        <item x="125"/>
        <item x="195"/>
        <item x="438"/>
        <item x="240"/>
        <item x="505"/>
        <item x="439"/>
        <item x="122"/>
        <item x="115"/>
        <item x="116"/>
        <item x="105"/>
        <item x="111"/>
        <item x="421"/>
        <item x="428"/>
        <item x="411"/>
        <item x="191"/>
        <item x="487"/>
        <item x="490"/>
        <item x="155"/>
        <item x="501"/>
        <item x="447"/>
        <item x="446"/>
        <item x="483"/>
        <item x="311"/>
        <item x="497"/>
        <item x="406"/>
        <item x="436"/>
        <item x="407"/>
        <item x="408"/>
        <item x="473"/>
        <item x="472"/>
        <item x="482"/>
        <item x="485"/>
        <item x="522"/>
        <item x="484"/>
        <item x="481"/>
        <item x="419"/>
        <item x="427"/>
        <item x="143"/>
        <item x="441"/>
        <item x="315"/>
        <item x="511"/>
        <item x="188"/>
        <item x="291"/>
        <item x="443"/>
        <item x="478"/>
        <item x="198"/>
        <item x="489"/>
        <item x="192"/>
        <item x="193"/>
        <item x="194"/>
        <item x="434"/>
        <item x="166"/>
        <item x="151"/>
        <item x="153"/>
        <item x="109"/>
        <item x="437"/>
        <item x="199"/>
        <item x="475"/>
        <item x="480"/>
        <item x="270"/>
        <item x="157"/>
        <item x="249"/>
        <item x="288"/>
        <item x="238"/>
        <item x="312"/>
        <item x="217"/>
        <item x="241"/>
        <item x="281"/>
        <item x="245"/>
        <item x="266"/>
        <item x="267"/>
        <item x="535"/>
        <item x="232"/>
        <item x="233"/>
        <item x="289"/>
        <item x="290"/>
        <item x="269"/>
        <item x="534"/>
        <item x="279"/>
        <item x="533"/>
        <item x="536"/>
        <item x="239"/>
        <item x="257"/>
        <item x="313"/>
        <item x="275"/>
        <item x="244"/>
        <item x="236"/>
        <item x="261"/>
        <item x="263"/>
        <item x="532"/>
        <item x="152"/>
        <item x="264"/>
        <item x="259"/>
        <item x="265"/>
        <item x="280"/>
        <item x="276"/>
        <item x="296"/>
        <item x="310"/>
        <item x="66"/>
        <item x="67"/>
        <item x="69"/>
        <item x="70"/>
        <item x="234"/>
        <item x="295"/>
        <item x="18"/>
        <item x="369"/>
        <item x="357"/>
        <item x="360"/>
        <item x="402"/>
        <item x="415"/>
        <item x="399"/>
        <item x="56"/>
        <item x="100"/>
        <item x="523"/>
        <item x="503"/>
        <item x="260"/>
        <item x="62"/>
        <item x="54"/>
        <item x="88"/>
        <item x="60"/>
        <item x="448"/>
        <item x="365"/>
        <item x="507"/>
        <item x="258"/>
        <item x="378"/>
        <item x="144"/>
        <item x="158"/>
        <item x="90"/>
        <item x="202"/>
        <item x="91"/>
        <item x="182"/>
        <item x="243"/>
        <item x="444"/>
        <item x="330"/>
        <item x="253"/>
        <item x="268"/>
        <item x="45"/>
        <item x="247"/>
        <item x="397"/>
        <item x="512"/>
        <item x="498"/>
        <item x="400"/>
        <item x="2"/>
        <item x="10"/>
        <item x="126"/>
        <item x="129"/>
        <item x="179"/>
        <item x="175"/>
        <item x="33"/>
        <item x="376"/>
        <item x="381"/>
        <item x="251"/>
        <item x="299"/>
        <item x="252"/>
        <item x="256"/>
        <item x="14"/>
        <item x="237"/>
        <item x="224"/>
        <item x="278"/>
        <item x="348"/>
        <item x="228"/>
        <item x="227"/>
        <item x="19"/>
        <item x="23"/>
        <item x="22"/>
        <item x="133"/>
        <item x="334"/>
        <item x="324"/>
        <item x="352"/>
        <item x="349"/>
        <item x="346"/>
        <item x="344"/>
        <item x="333"/>
        <item x="335"/>
        <item x="345"/>
        <item x="130"/>
      </items>
    </pivotField>
    <pivotField compact="0" outline="0" showAll="0">
      <items count="1154">
        <item x="651"/>
        <item x="728"/>
        <item x="626"/>
        <item x="607"/>
        <item x="635"/>
        <item x="637"/>
        <item x="636"/>
        <item x="611"/>
        <item x="613"/>
        <item x="612"/>
        <item x="609"/>
        <item x="615"/>
        <item x="617"/>
        <item x="627"/>
        <item x="608"/>
        <item x="641"/>
        <item x="640"/>
        <item x="639"/>
        <item x="638"/>
        <item x="633"/>
        <item x="632"/>
        <item x="624"/>
        <item x="601"/>
        <item x="628"/>
        <item x="412"/>
        <item x="413"/>
        <item x="414"/>
        <item x="415"/>
        <item x="416"/>
        <item x="417"/>
        <item x="644"/>
        <item x="645"/>
        <item x="646"/>
        <item x="647"/>
        <item x="697"/>
        <item x="699"/>
        <item x="700"/>
        <item x="698"/>
        <item x="701"/>
        <item x="702"/>
        <item x="705"/>
        <item x="703"/>
        <item x="706"/>
        <item x="648"/>
        <item x="704"/>
        <item x="711"/>
        <item x="649"/>
        <item x="650"/>
        <item x="712"/>
        <item x="713"/>
        <item x="652"/>
        <item x="653"/>
        <item x="61"/>
        <item x="62"/>
        <item x="126"/>
        <item x="92"/>
        <item x="122"/>
        <item x="114"/>
        <item x="112"/>
        <item x="106"/>
        <item x="113"/>
        <item x="121"/>
        <item x="84"/>
        <item x="85"/>
        <item x="88"/>
        <item x="116"/>
        <item x="103"/>
        <item x="111"/>
        <item x="118"/>
        <item x="119"/>
        <item x="120"/>
        <item x="125"/>
        <item x="95"/>
        <item x="124"/>
        <item x="115"/>
        <item x="98"/>
        <item x="247"/>
        <item x="86"/>
        <item x="90"/>
        <item x="83"/>
        <item x="89"/>
        <item x="102"/>
        <item x="123"/>
        <item x="135"/>
        <item x="134"/>
        <item x="87"/>
        <item x="133"/>
        <item x="136"/>
        <item x="107"/>
        <item x="139"/>
        <item x="91"/>
        <item x="108"/>
        <item x="138"/>
        <item x="101"/>
        <item x="137"/>
        <item x="117"/>
        <item x="244"/>
        <item x="418"/>
        <item x="64"/>
        <item x="63"/>
        <item x="65"/>
        <item x="66"/>
        <item x="67"/>
        <item x="1121"/>
        <item x="1117"/>
        <item x="1118"/>
        <item x="715"/>
        <item x="8"/>
        <item x="2"/>
        <item x="610"/>
        <item x="943"/>
        <item x="941"/>
        <item x="942"/>
        <item x="896"/>
        <item x="897"/>
        <item x="898"/>
        <item x="915"/>
        <item x="916"/>
        <item x="917"/>
        <item x="555"/>
        <item x="3"/>
        <item x="663"/>
        <item x="1034"/>
        <item x="1035"/>
        <item x="251"/>
        <item x="333"/>
        <item x="469"/>
        <item x="290"/>
        <item x="291"/>
        <item x="348"/>
        <item x="76"/>
        <item x="714"/>
        <item x="59"/>
        <item x="21"/>
        <item x="20"/>
        <item x="19"/>
        <item x="33"/>
        <item x="1"/>
        <item x="0"/>
        <item x="246"/>
        <item x="965"/>
        <item x="966"/>
        <item x="492"/>
        <item x="503"/>
        <item x="519"/>
        <item x="518"/>
        <item x="489"/>
        <item x="516"/>
        <item x="524"/>
        <item x="499"/>
        <item x="517"/>
        <item x="488"/>
        <item x="311"/>
        <item x="310"/>
        <item x="312"/>
        <item x="313"/>
        <item x="235"/>
        <item x="236"/>
        <item x="950"/>
        <item x="951"/>
        <item x="952"/>
        <item x="382"/>
        <item x="60"/>
        <item x="50"/>
        <item x="716"/>
        <item x="49"/>
        <item x="78"/>
        <item x="75"/>
        <item x="510"/>
        <item x="720"/>
        <item x="77"/>
        <item x="932"/>
        <item x="933"/>
        <item x="934"/>
        <item x="55"/>
        <item x="461"/>
        <item x="526"/>
        <item x="16"/>
        <item x="152"/>
        <item x="153"/>
        <item x="154"/>
        <item x="155"/>
        <item x="158"/>
        <item x="156"/>
        <item x="157"/>
        <item x="189"/>
        <item x="187"/>
        <item x="188"/>
        <item x="162"/>
        <item x="161"/>
        <item x="159"/>
        <item x="160"/>
        <item x="171"/>
        <item x="170"/>
        <item x="22"/>
        <item x="14"/>
        <item x="486"/>
        <item x="500"/>
        <item x="502"/>
        <item x="521"/>
        <item x="523"/>
        <item x="442"/>
        <item x="468"/>
        <item x="536"/>
        <item x="438"/>
        <item x="440"/>
        <item x="432"/>
        <item x="430"/>
        <item x="487"/>
        <item x="449"/>
        <item x="436"/>
        <item x="434"/>
        <item x="427"/>
        <item x="74"/>
        <item x="51"/>
        <item x="148"/>
        <item x="149"/>
        <item x="1060"/>
        <item x="1061"/>
        <item x="1063"/>
        <item x="1062"/>
        <item x="542"/>
        <item x="426"/>
        <item x="1098"/>
        <item x="1099"/>
        <item x="543"/>
        <item x="150"/>
        <item x="151"/>
        <item x="946"/>
        <item x="947"/>
        <item x="953"/>
        <item x="954"/>
        <item x="643"/>
        <item x="393"/>
        <item x="392"/>
        <item x="390"/>
        <item x="394"/>
        <item x="391"/>
        <item x="406"/>
        <item x="405"/>
        <item x="404"/>
        <item x="403"/>
        <item x="395"/>
        <item x="400"/>
        <item x="401"/>
        <item x="398"/>
        <item x="397"/>
        <item x="402"/>
        <item x="396"/>
        <item x="399"/>
        <item x="389"/>
        <item x="388"/>
        <item x="386"/>
        <item x="387"/>
        <item x="410"/>
        <item x="409"/>
        <item x="407"/>
        <item x="411"/>
        <item x="408"/>
        <item x="944"/>
        <item x="945"/>
        <item x="920"/>
        <item x="921"/>
        <item x="331"/>
        <item x="332"/>
        <item x="541"/>
        <item x="26"/>
        <item x="325"/>
        <item x="326"/>
        <item x="324"/>
        <item x="217"/>
        <item x="218"/>
        <item x="219"/>
        <item x="1077"/>
        <item x="1078"/>
        <item x="1080"/>
        <item x="1079"/>
        <item x="184"/>
        <item x="183"/>
        <item x="181"/>
        <item x="185"/>
        <item x="186"/>
        <item x="182"/>
        <item x="242"/>
        <item x="314"/>
        <item x="315"/>
        <item x="625"/>
        <item x="1086"/>
        <item x="1087"/>
        <item x="141"/>
        <item x="140"/>
        <item x="288"/>
        <item x="201"/>
        <item x="204"/>
        <item x="202"/>
        <item x="203"/>
        <item x="205"/>
        <item x="208"/>
        <item x="206"/>
        <item x="207"/>
        <item x="286"/>
        <item x="338"/>
        <item x="337"/>
        <item x="423"/>
        <item x="422"/>
        <item x="424"/>
        <item x="252"/>
        <item x="177"/>
        <item x="176"/>
        <item x="174"/>
        <item x="175"/>
        <item x="420"/>
        <item x="514"/>
        <item x="419"/>
        <item x="739"/>
        <item x="740"/>
        <item x="741"/>
        <item x="1025"/>
        <item x="1026"/>
        <item x="1027"/>
        <item x="959"/>
        <item x="960"/>
        <item x="961"/>
        <item x="192"/>
        <item x="191"/>
        <item x="190"/>
        <item x="353"/>
        <item x="354"/>
        <item x="352"/>
        <item x="243"/>
        <item x="962"/>
        <item x="963"/>
        <item x="964"/>
        <item x="127"/>
        <item x="343"/>
        <item x="342"/>
        <item x="341"/>
        <item x="52"/>
        <item x="258"/>
        <item x="256"/>
        <item x="257"/>
        <item x="767"/>
        <item x="765"/>
        <item x="766"/>
        <item x="1083"/>
        <item x="1084"/>
        <item x="1085"/>
        <item x="1088"/>
        <item x="1089"/>
        <item x="1090"/>
        <item x="1041"/>
        <item x="1042"/>
        <item x="1043"/>
        <item x="776"/>
        <item x="773"/>
        <item x="771"/>
        <item x="772"/>
        <item x="775"/>
        <item x="777"/>
        <item x="774"/>
        <item x="925"/>
        <item x="926"/>
        <item x="930"/>
        <item x="931"/>
        <item x="29"/>
        <item x="318"/>
        <item x="317"/>
        <item x="316"/>
        <item x="298"/>
        <item x="297"/>
        <item x="299"/>
        <item x="616"/>
        <item x="634"/>
        <item x="629"/>
        <item x="630"/>
        <item x="618"/>
        <item x="619"/>
        <item x="459"/>
        <item x="296"/>
        <item x="295"/>
        <item x="294"/>
        <item x="249"/>
        <item x="425"/>
        <item x="1003"/>
        <item x="1001"/>
        <item x="999"/>
        <item x="1000"/>
        <item x="1004"/>
        <item x="1002"/>
        <item x="729"/>
        <item x="128"/>
        <item x="1064"/>
        <item x="1065"/>
        <item x="620"/>
        <item x="621"/>
        <item x="239"/>
        <item x="241"/>
        <item x="240"/>
        <item x="642"/>
        <item x="527"/>
        <item x="56"/>
        <item x="922"/>
        <item x="923"/>
        <item x="924"/>
        <item x="293"/>
        <item x="606"/>
        <item x="79"/>
        <item x="245"/>
        <item x="477"/>
        <item x="319"/>
        <item x="320"/>
        <item x="321"/>
        <item x="1049"/>
        <item x="1050"/>
        <item x="220"/>
        <item x="221"/>
        <item x="222"/>
        <item x="223"/>
        <item x="224"/>
        <item x="225"/>
        <item x="957"/>
        <item x="958"/>
        <item x="1070"/>
        <item x="1071"/>
        <item x="1095"/>
        <item x="1096"/>
        <item x="1097"/>
        <item x="1119"/>
        <item x="1100"/>
        <item x="1101"/>
        <item x="7"/>
        <item x="10"/>
        <item x="738"/>
        <item x="718"/>
        <item x="719"/>
        <item x="104"/>
        <item x="105"/>
        <item x="602"/>
        <item x="57"/>
        <item x="6"/>
        <item x="955"/>
        <item x="956"/>
        <item x="163"/>
        <item x="164"/>
        <item x="165"/>
        <item x="355"/>
        <item x="36"/>
        <item x="498"/>
        <item x="27"/>
        <item x="250"/>
        <item x="80"/>
        <item x="129"/>
        <item x="45"/>
        <item x="283"/>
        <item x="454"/>
        <item x="538"/>
        <item x="540"/>
        <item x="173"/>
        <item x="927"/>
        <item x="928"/>
        <item x="929"/>
        <item x="68"/>
        <item x="69"/>
        <item x="604"/>
        <item x="913"/>
        <item x="914"/>
        <item x="234"/>
        <item x="1072"/>
        <item x="172"/>
        <item x="227"/>
        <item x="228"/>
        <item x="96"/>
        <item x="97"/>
        <item x="132"/>
        <item x="525"/>
        <item x="5"/>
        <item x="816"/>
        <item x="815"/>
        <item x="813"/>
        <item x="814"/>
        <item x="209"/>
        <item x="212"/>
        <item x="210"/>
        <item x="211"/>
        <item x="213"/>
        <item x="216"/>
        <item x="214"/>
        <item x="215"/>
        <item x="193"/>
        <item x="196"/>
        <item x="194"/>
        <item x="195"/>
        <item x="12"/>
        <item x="11"/>
        <item x="603"/>
        <item x="692"/>
        <item x="48"/>
        <item x="501"/>
        <item x="520"/>
        <item x="522"/>
        <item x="441"/>
        <item x="535"/>
        <item x="437"/>
        <item x="439"/>
        <item x="448"/>
        <item x="435"/>
        <item x="433"/>
        <item x="15"/>
        <item x="431"/>
        <item x="429"/>
        <item x="73"/>
        <item x="9"/>
        <item x="357"/>
        <item x="356"/>
        <item x="552"/>
        <item x="323"/>
        <item x="322"/>
        <item x="655"/>
        <item x="654"/>
        <item x="656"/>
        <item x="657"/>
        <item x="1120"/>
        <item x="693"/>
        <item x="694"/>
        <item x="695"/>
        <item x="71"/>
        <item x="70"/>
        <item x="72"/>
        <item x="497"/>
        <item x="614"/>
        <item x="347"/>
        <item x="746"/>
        <item x="747"/>
        <item x="1016"/>
        <item x="1017"/>
        <item x="948"/>
        <item x="949"/>
        <item x="54"/>
        <item x="485"/>
        <item x="935"/>
        <item x="936"/>
        <item x="937"/>
        <item x="918"/>
        <item x="919"/>
        <item x="910"/>
        <item x="911"/>
        <item x="912"/>
        <item x="554"/>
        <item x="1076"/>
        <item x="753"/>
        <item x="752"/>
        <item x="750"/>
        <item x="751"/>
        <item x="1018"/>
        <item x="1019"/>
        <item x="975"/>
        <item x="976"/>
        <item x="1020"/>
        <item x="1021"/>
        <item x="593"/>
        <item x="594"/>
        <item x="971"/>
        <item x="972"/>
        <item x="583"/>
        <item x="581"/>
        <item x="785"/>
        <item x="783"/>
        <item x="784"/>
        <item x="786"/>
        <item x="824"/>
        <item x="823"/>
        <item x="821"/>
        <item x="822"/>
        <item x="504"/>
        <item x="887"/>
        <item x="888"/>
        <item x="589"/>
        <item x="586"/>
        <item x="1058"/>
        <item x="1059"/>
        <item x="779"/>
        <item x="780"/>
        <item x="230"/>
        <item x="781"/>
        <item x="782"/>
        <item x="805"/>
        <item x="806"/>
        <item x="758"/>
        <item x="756"/>
        <item x="754"/>
        <item x="755"/>
        <item x="759"/>
        <item x="757"/>
        <item x="843"/>
        <item x="841"/>
        <item x="839"/>
        <item x="840"/>
        <item x="842"/>
        <item x="811"/>
        <item x="809"/>
        <item x="807"/>
        <item x="808"/>
        <item x="812"/>
        <item x="810"/>
        <item x="848"/>
        <item x="846"/>
        <item x="844"/>
        <item x="845"/>
        <item x="849"/>
        <item x="847"/>
        <item x="508"/>
        <item x="446"/>
        <item x="938"/>
        <item x="939"/>
        <item x="940"/>
        <item x="1081"/>
        <item x="1082"/>
        <item x="1073"/>
        <item x="1074"/>
        <item x="1075"/>
        <item x="796"/>
        <item x="794"/>
        <item x="792"/>
        <item x="793"/>
        <item x="797"/>
        <item x="795"/>
        <item x="977"/>
        <item x="978"/>
        <item x="530"/>
        <item x="531"/>
        <item x="575"/>
        <item x="995"/>
        <item x="996"/>
        <item x="285"/>
        <item x="850"/>
        <item x="851"/>
        <item x="853"/>
        <item x="852"/>
        <item x="859"/>
        <item x="858"/>
        <item x="744"/>
        <item x="742"/>
        <item x="743"/>
        <item x="745"/>
        <item x="883"/>
        <item x="884"/>
        <item x="458"/>
        <item x="597"/>
        <item x="595"/>
        <item x="596"/>
        <item x="481"/>
        <item x="1013"/>
        <item x="1014"/>
        <item x="1015"/>
        <item x="1022"/>
        <item x="1023"/>
        <item x="1024"/>
        <item x="1053"/>
        <item x="1054"/>
        <item x="231"/>
        <item x="232"/>
        <item x="1036"/>
        <item x="1037"/>
        <item x="856"/>
        <item x="854"/>
        <item x="855"/>
        <item x="857"/>
        <item x="577"/>
        <item x="556"/>
        <item x="982"/>
        <item x="980"/>
        <item x="981"/>
        <item x="600"/>
        <item x="482"/>
        <item x="229"/>
        <item x="768"/>
        <item x="769"/>
        <item x="770"/>
        <item x="817"/>
        <item x="818"/>
        <item x="820"/>
        <item x="819"/>
        <item x="509"/>
        <item x="866"/>
        <item x="864"/>
        <item x="865"/>
        <item x="868"/>
        <item x="867"/>
        <item x="879"/>
        <item x="877"/>
        <item x="875"/>
        <item x="876"/>
        <item x="878"/>
        <item x="539"/>
        <item x="443"/>
        <item x="452"/>
        <item x="1051"/>
        <item x="1052"/>
        <item x="574"/>
        <item x="882"/>
        <item x="880"/>
        <item x="881"/>
        <item x="505"/>
        <item x="506"/>
        <item x="803"/>
        <item x="800"/>
        <item x="798"/>
        <item x="799"/>
        <item x="802"/>
        <item x="804"/>
        <item x="801"/>
        <item x="837"/>
        <item x="834"/>
        <item x="832"/>
        <item x="833"/>
        <item x="836"/>
        <item x="838"/>
        <item x="835"/>
        <item x="763"/>
        <item x="761"/>
        <item x="760"/>
        <item x="764"/>
        <item x="762"/>
        <item x="997"/>
        <item x="998"/>
        <item x="1010"/>
        <item x="1011"/>
        <item x="1012"/>
        <item x="284"/>
        <item x="512"/>
        <item x="484"/>
        <item x="550"/>
        <item x="1038"/>
        <item x="1039"/>
        <item x="1040"/>
        <item x="494"/>
        <item x="906"/>
        <item x="904"/>
        <item x="905"/>
        <item x="907"/>
        <item x="902"/>
        <item x="899"/>
        <item x="900"/>
        <item x="901"/>
        <item x="903"/>
        <item x="721"/>
        <item x="722"/>
        <item x="989"/>
        <item x="990"/>
        <item x="451"/>
        <item x="529"/>
        <item x="532"/>
        <item x="533"/>
        <item x="534"/>
        <item x="490"/>
        <item x="1029"/>
        <item x="1028"/>
        <item x="748"/>
        <item x="749"/>
        <item x="869"/>
        <item x="870"/>
        <item x="588"/>
        <item x="587"/>
        <item x="599"/>
        <item x="994"/>
        <item x="993"/>
        <item x="1092"/>
        <item x="970"/>
        <item x="968"/>
        <item x="987"/>
        <item x="988"/>
        <item x="1091"/>
        <item x="992"/>
        <item x="991"/>
        <item x="985"/>
        <item x="986"/>
        <item x="969"/>
        <item x="967"/>
        <item x="790"/>
        <item x="787"/>
        <item x="788"/>
        <item x="789"/>
        <item x="791"/>
        <item x="830"/>
        <item x="827"/>
        <item x="825"/>
        <item x="826"/>
        <item x="829"/>
        <item x="831"/>
        <item x="828"/>
        <item x="885"/>
        <item x="886"/>
        <item x="537"/>
        <item x="457"/>
        <item x="478"/>
        <item x="1066"/>
        <item x="528"/>
        <item x="507"/>
        <item x="479"/>
        <item x="474"/>
        <item x="889"/>
        <item x="890"/>
        <item x="979"/>
        <item x="480"/>
        <item x="495"/>
        <item x="1009"/>
        <item x="1007"/>
        <item x="1005"/>
        <item x="1006"/>
        <item x="1008"/>
        <item x="573"/>
        <item x="863"/>
        <item x="862"/>
        <item x="860"/>
        <item x="861"/>
        <item x="491"/>
        <item x="874"/>
        <item x="873"/>
        <item x="871"/>
        <item x="872"/>
        <item x="549"/>
        <item x="598"/>
        <item x="592"/>
        <item x="973"/>
        <item x="974"/>
        <item x="983"/>
        <item x="984"/>
        <item x="1105"/>
        <item x="562"/>
        <item x="563"/>
        <item x="462"/>
        <item x="579"/>
        <item x="578"/>
        <item x="591"/>
        <item x="580"/>
        <item x="709"/>
        <item x="710"/>
        <item x="696"/>
        <item x="450"/>
        <item x="548"/>
        <item x="544"/>
        <item x="180"/>
        <item x="421"/>
        <item x="453"/>
        <item x="576"/>
        <item x="287"/>
        <item x="496"/>
        <item x="570"/>
        <item x="546"/>
        <item x="545"/>
        <item x="309"/>
        <item x="564"/>
        <item x="590"/>
        <item x="557"/>
        <item x="463"/>
        <item x="1138"/>
        <item x="1140"/>
        <item x="1142"/>
        <item x="1139"/>
        <item x="1141"/>
        <item x="1143"/>
        <item x="673"/>
        <item x="582"/>
        <item x="708"/>
        <item x="444"/>
        <item x="566"/>
        <item x="568"/>
        <item x="567"/>
        <item x="569"/>
        <item x="565"/>
        <item x="178"/>
        <item x="1134"/>
        <item x="1136"/>
        <item x="1135"/>
        <item x="1137"/>
        <item x="585"/>
        <item x="584"/>
        <item x="553"/>
        <item x="551"/>
        <item x="1128"/>
        <item x="1130"/>
        <item x="1132"/>
        <item x="1129"/>
        <item x="1131"/>
        <item x="1133"/>
        <item x="1146"/>
        <item x="1144"/>
        <item x="1148"/>
        <item x="1150"/>
        <item x="1145"/>
        <item x="1149"/>
        <item x="1151"/>
        <item x="1147"/>
        <item x="1152"/>
        <item x="547"/>
        <item x="471"/>
        <item x="676"/>
        <item x="669"/>
        <item x="667"/>
        <item x="680"/>
        <item x="687"/>
        <item x="668"/>
        <item x="665"/>
        <item x="672"/>
        <item x="666"/>
        <item x="661"/>
        <item x="689"/>
        <item x="681"/>
        <item x="662"/>
        <item x="664"/>
        <item x="670"/>
        <item x="671"/>
        <item x="686"/>
        <item x="688"/>
        <item x="677"/>
        <item x="678"/>
        <item x="679"/>
        <item x="685"/>
        <item x="675"/>
        <item x="683"/>
        <item x="674"/>
        <item x="682"/>
        <item x="684"/>
        <item x="558"/>
        <item x="559"/>
        <item x="690"/>
        <item x="691"/>
        <item x="447"/>
        <item x="476"/>
        <item x="707"/>
        <item x="300"/>
        <item x="1122"/>
        <item x="1124"/>
        <item x="1126"/>
        <item x="1123"/>
        <item x="1125"/>
        <item x="1127"/>
        <item x="1102"/>
        <item x="1103"/>
        <item x="1110"/>
        <item x="1111"/>
        <item x="560"/>
        <item x="561"/>
        <item x="891"/>
        <item x="306"/>
        <item x="179"/>
        <item x="1104"/>
        <item x="571"/>
        <item x="572"/>
        <item x="1106"/>
        <item x="47"/>
        <item x="53"/>
        <item x="17"/>
        <item x="24"/>
        <item x="18"/>
        <item x="31"/>
        <item x="41"/>
        <item x="32"/>
        <item x="30"/>
        <item x="38"/>
        <item x="37"/>
        <item x="34"/>
        <item x="40"/>
        <item x="39"/>
        <item x="42"/>
        <item x="28"/>
        <item x="35"/>
        <item x="46"/>
        <item x="25"/>
        <item x="43"/>
        <item x="13"/>
        <item x="44"/>
        <item x="892"/>
        <item x="445"/>
        <item x="511"/>
        <item x="253"/>
        <item x="109"/>
        <item x="110"/>
        <item x="727"/>
        <item x="735"/>
        <item x="736"/>
        <item x="737"/>
        <item x="732"/>
        <item x="733"/>
        <item x="734"/>
        <item x="731"/>
        <item x="778"/>
        <item x="723"/>
        <item x="724"/>
        <item x="93"/>
        <item x="94"/>
        <item x="166"/>
        <item x="169"/>
        <item x="168"/>
        <item x="167"/>
        <item x="1093"/>
        <item x="1094"/>
        <item x="1048"/>
        <item x="1046"/>
        <item x="1044"/>
        <item x="1045"/>
        <item x="1047"/>
        <item x="475"/>
        <item x="372"/>
        <item x="371"/>
        <item x="381"/>
        <item x="380"/>
        <item x="130"/>
        <item x="131"/>
        <item x="276"/>
        <item x="226"/>
        <item x="270"/>
        <item x="272"/>
        <item x="271"/>
        <item x="248"/>
        <item x="346"/>
        <item x="345"/>
        <item x="336"/>
        <item x="335"/>
        <item x="344"/>
        <item x="374"/>
        <item x="373"/>
        <item x="274"/>
        <item x="273"/>
        <item x="275"/>
        <item x="304"/>
        <item x="303"/>
        <item x="305"/>
        <item x="265"/>
        <item x="262"/>
        <item x="266"/>
        <item x="264"/>
        <item x="263"/>
        <item x="330"/>
        <item x="329"/>
        <item x="197"/>
        <item x="200"/>
        <item x="198"/>
        <item x="199"/>
        <item x="259"/>
        <item x="261"/>
        <item x="260"/>
        <item x="267"/>
        <item x="268"/>
        <item x="269"/>
        <item x="302"/>
        <item x="301"/>
        <item x="369"/>
        <item x="368"/>
        <item x="367"/>
        <item x="370"/>
        <item x="278"/>
        <item x="277"/>
        <item x="375"/>
        <item x="376"/>
        <item x="377"/>
        <item x="378"/>
        <item x="379"/>
        <item x="238"/>
        <item x="292"/>
        <item x="99"/>
        <item x="100"/>
        <item x="908"/>
        <item x="909"/>
        <item x="1055"/>
        <item x="1056"/>
        <item x="1057"/>
        <item x="472"/>
        <item x="473"/>
        <item x="351"/>
        <item x="349"/>
        <item x="350"/>
        <item x="254"/>
        <item x="255"/>
        <item x="289"/>
        <item x="143"/>
        <item x="142"/>
        <item x="383"/>
        <item x="385"/>
        <item x="384"/>
        <item x="147"/>
        <item x="144"/>
        <item x="146"/>
        <item x="145"/>
        <item x="339"/>
        <item x="340"/>
        <item x="455"/>
        <item x="456"/>
        <item x="893"/>
        <item x="894"/>
        <item x="895"/>
        <item x="1116"/>
        <item x="1113"/>
        <item x="1115"/>
        <item x="1114"/>
        <item x="1112"/>
        <item x="1108"/>
        <item x="1109"/>
        <item x="1107"/>
        <item x="466"/>
        <item x="467"/>
        <item x="483"/>
        <item x="81"/>
        <item x="82"/>
        <item x="460"/>
        <item x="717"/>
        <item x="1067"/>
        <item x="1068"/>
        <item x="1069"/>
        <item x="1032"/>
        <item x="1030"/>
        <item x="1031"/>
        <item x="1033"/>
        <item x="725"/>
        <item x="726"/>
        <item x="4"/>
        <item x="237"/>
        <item x="360"/>
        <item x="359"/>
        <item x="358"/>
        <item x="362"/>
        <item x="363"/>
        <item x="361"/>
        <item x="365"/>
        <item x="366"/>
        <item x="364"/>
        <item x="58"/>
        <item x="233"/>
        <item x="730"/>
        <item x="334"/>
        <item x="328"/>
        <item x="327"/>
        <item x="631"/>
        <item x="464"/>
        <item x="515"/>
        <item x="465"/>
        <item x="513"/>
        <item x="470"/>
        <item x="23"/>
        <item x="428"/>
        <item x="493"/>
        <item x="605"/>
        <item x="308"/>
        <item x="307"/>
        <item x="282"/>
        <item x="281"/>
        <item x="280"/>
        <item x="279"/>
        <item x="622"/>
        <item x="623"/>
        <item x="658"/>
        <item x="659"/>
        <item x="660"/>
        <item t="default"/>
      </items>
    </pivotField>
    <pivotField compact="0" numFmtId="165" outline="0" showAll="0"/>
    <pivotField compact="0" numFmtId="165" outline="0" showAll="0"/>
    <pivotField compact="0" numFmtId="165" outline="0" showAll="0"/>
    <pivotField compact="0" numFmtId="165" outline="0" showAll="0"/>
    <pivotField compact="0" outline="0" showAll="0"/>
    <pivotField compact="0" numFmtId="165" outline="0" showAll="0"/>
    <pivotField compact="0" numFmtId="165" outline="0" showAll="0"/>
    <pivotField dataField="1" compact="0" numFmtId="165" outline="0" showAll="0"/>
    <pivotField compact="0" numFmtId="165" outline="0" showAll="0"/>
    <pivotField compact="0" outline="0" showAll="0"/>
    <pivotField dataField="1" compact="0" numFmtId="165" outline="0" showAll="0"/>
    <pivotField dataField="1" compact="0" numFmtId="165" outline="0" showAll="0"/>
    <pivotField compact="0" numFmtId="165" outline="0" showAll="0"/>
    <pivotField compact="0" outline="0" showAll="0"/>
    <pivotField compact="0" outline="0" showAll="0"/>
    <pivotField compact="0" outline="0" showAll="0"/>
  </pivotFields>
  <rowFields count="4">
    <field x="0"/>
    <field x="1"/>
    <field x="2"/>
    <field x="4"/>
  </rowFields>
  <rowItems count="348">
    <i>
      <x/>
      <x v="3"/>
      <x v="6"/>
      <x v="119"/>
    </i>
    <i r="2">
      <x v="13"/>
      <x v="118"/>
    </i>
    <i r="2">
      <x v="14"/>
      <x v="426"/>
    </i>
    <i r="2">
      <x v="15"/>
      <x v="112"/>
    </i>
    <i r="2">
      <x v="16"/>
      <x v="111"/>
    </i>
    <i r="2">
      <x v="17"/>
      <x v="113"/>
    </i>
    <i r="2">
      <x v="18"/>
      <x v="141"/>
    </i>
    <i r="2">
      <x v="19"/>
      <x v="69"/>
    </i>
    <i r="2">
      <x v="20"/>
      <x v="50"/>
    </i>
    <i r="2">
      <x v="21"/>
      <x v="518"/>
    </i>
    <i r="2">
      <x v="22"/>
      <x v="259"/>
    </i>
    <i r="2">
      <x v="23"/>
      <x v="258"/>
    </i>
    <i r="2">
      <x v="24"/>
      <x v="522"/>
    </i>
    <i r="2">
      <x v="25"/>
      <x v="521"/>
    </i>
    <i r="2">
      <x v="26"/>
      <x v="253"/>
    </i>
    <i r="2">
      <x v="27"/>
      <x v="255"/>
    </i>
    <i r="2">
      <x v="28"/>
      <x v="81"/>
    </i>
    <i r="2">
      <x v="29"/>
      <x v="433"/>
    </i>
    <i r="2">
      <x v="30"/>
      <x v="434"/>
    </i>
    <i r="2">
      <x v="31"/>
      <x v="463"/>
    </i>
    <i r="2">
      <x v="32"/>
      <x v="310"/>
    </i>
    <i r="2">
      <x v="33"/>
      <x v="447"/>
    </i>
    <i r="2">
      <x v="34"/>
      <x v="517"/>
    </i>
    <i r="2">
      <x v="35"/>
      <x v="424"/>
    </i>
    <i r="2">
      <x v="36"/>
      <x v="442"/>
    </i>
    <i r="2">
      <x v="52"/>
      <x v="364"/>
    </i>
    <i r="2">
      <x v="53"/>
      <x v="427"/>
    </i>
    <i r="2">
      <x v="393"/>
      <x v="212"/>
    </i>
    <i r="2">
      <x v="395"/>
      <x v="492"/>
    </i>
    <i r="2">
      <x v="396"/>
      <x v="446"/>
    </i>
    <i r="2">
      <x v="397"/>
      <x v="429"/>
    </i>
    <i r="2">
      <x v="398"/>
      <x v="138"/>
    </i>
    <i r="2">
      <x v="400"/>
      <x v="498"/>
    </i>
    <i r="2">
      <x v="401"/>
      <x v="45"/>
    </i>
    <i r="2">
      <x v="405"/>
      <x v="422"/>
    </i>
    <i r="2">
      <x v="406"/>
      <x v="357"/>
    </i>
    <i r="2">
      <x v="408"/>
      <x v="512"/>
    </i>
    <i r="2">
      <x v="410"/>
      <x v="514"/>
    </i>
    <i r="2">
      <x v="411"/>
      <x v="495"/>
    </i>
    <i r="2">
      <x v="412"/>
      <x v="96"/>
    </i>
    <i r="2">
      <x v="414"/>
      <x v="13"/>
    </i>
    <i r="2">
      <x v="415"/>
      <x v="515"/>
    </i>
    <i r="2">
      <x v="417"/>
      <x v="443"/>
    </i>
    <i r="2">
      <x v="418"/>
      <x v="484"/>
    </i>
    <i r="2">
      <x v="420"/>
      <x v="453"/>
    </i>
    <i r="2">
      <x v="422"/>
      <x v="476"/>
    </i>
    <i r="2">
      <x v="423"/>
      <x v="448"/>
    </i>
    <i r="2">
      <x v="424"/>
      <x v="167"/>
    </i>
    <i r="2">
      <x v="425"/>
      <x v="449"/>
    </i>
    <i r="2">
      <x v="426"/>
      <x v="452"/>
    </i>
    <i r="2">
      <x v="428"/>
      <x v="454"/>
    </i>
    <i r="2">
      <x v="429"/>
      <x v="430"/>
    </i>
    <i r="2">
      <x v="430"/>
      <x v="431"/>
    </i>
    <i r="2">
      <x v="431"/>
      <x v="496"/>
    </i>
    <i r="2">
      <x v="432"/>
      <x v="437"/>
    </i>
    <i r="2">
      <x v="433"/>
      <x v="420"/>
    </i>
    <i r="2">
      <x v="434"/>
      <x v="1"/>
    </i>
    <i r="2">
      <x v="435"/>
      <x v="283"/>
    </i>
    <i r="2">
      <x v="436"/>
      <x v="32"/>
    </i>
    <i r="2">
      <x v="437"/>
      <x v="27"/>
    </i>
    <i r="2">
      <x v="439"/>
      <x v="445"/>
    </i>
    <i r="2">
      <x v="446"/>
      <x v="456"/>
    </i>
    <i r="2">
      <x v="447"/>
      <x v="23"/>
    </i>
    <i r="2">
      <x v="456"/>
      <x v="519"/>
    </i>
    <i r="2">
      <x v="459"/>
      <x v="439"/>
    </i>
    <i r="2">
      <x v="460"/>
      <x v="455"/>
    </i>
    <i r="2">
      <x v="461"/>
      <x v="428"/>
    </i>
    <i r="2">
      <x v="462"/>
      <x v="271"/>
    </i>
    <i r="2">
      <x v="464"/>
      <x v="202"/>
    </i>
    <i r="2">
      <x v="465"/>
      <x v="30"/>
    </i>
    <i r="2">
      <x v="466"/>
      <x v="59"/>
    </i>
    <i r="2">
      <x v="467"/>
      <x v="109"/>
    </i>
    <i r="2">
      <x v="469"/>
      <x v="24"/>
    </i>
    <i r="2">
      <x v="470"/>
      <x v="423"/>
    </i>
    <i r="2">
      <x v="471"/>
      <x v="435"/>
    </i>
    <i r="2">
      <x v="472"/>
      <x v="436"/>
    </i>
    <i r="2">
      <x v="473"/>
      <x v="403"/>
    </i>
    <i r="2">
      <x v="474"/>
      <x v="72"/>
    </i>
    <i r="2">
      <x v="475"/>
      <x v="203"/>
    </i>
    <i r="2">
      <x v="480"/>
      <x v="42"/>
    </i>
    <i r="2">
      <x v="483"/>
      <x v="464"/>
    </i>
    <i r="2">
      <x v="484"/>
      <x v="457"/>
    </i>
    <i r="2">
      <x v="489"/>
      <x/>
    </i>
    <i r="2">
      <x v="490"/>
      <x v="108"/>
    </i>
    <i r="2">
      <x v="491"/>
      <x v="513"/>
    </i>
    <i r="2">
      <x v="492"/>
      <x v="28"/>
    </i>
    <i r="2">
      <x v="493"/>
      <x v="31"/>
    </i>
    <i r="2">
      <x v="494"/>
      <x v="26"/>
    </i>
    <i r="2">
      <x v="495"/>
      <x v="25"/>
    </i>
    <i r="2">
      <x v="496"/>
      <x v="70"/>
    </i>
    <i r="2">
      <x v="497"/>
      <x v="71"/>
    </i>
    <i r="2">
      <x v="500"/>
      <x v="29"/>
    </i>
    <i r="2">
      <x v="504"/>
      <x v="241"/>
    </i>
    <i r="2">
      <x v="509"/>
      <x v="75"/>
    </i>
    <i r="2">
      <x v="510"/>
      <x v="152"/>
    </i>
    <i r="2">
      <x v="523"/>
      <x v="458"/>
    </i>
    <i r="2">
      <x v="525"/>
      <x v="383"/>
    </i>
    <i r="2">
      <x v="526"/>
      <x v="425"/>
    </i>
    <i r="2">
      <x v="527"/>
      <x v="444"/>
    </i>
    <i r="2">
      <x v="528"/>
      <x v="99"/>
    </i>
    <i r="2">
      <x v="529"/>
      <x v="400"/>
    </i>
    <i r="2">
      <x v="532"/>
      <x v="215"/>
    </i>
    <i r="2">
      <x v="533"/>
      <x v="217"/>
    </i>
    <i r="2">
      <x v="534"/>
      <x v="87"/>
    </i>
    <i r="2">
      <x v="535"/>
      <x v="67"/>
    </i>
    <i t="default" r="1">
      <x v="3"/>
    </i>
    <i r="1">
      <x v="11"/>
      <x v="273"/>
      <x v="86"/>
    </i>
    <i r="2">
      <x v="274"/>
      <x v="488"/>
    </i>
    <i r="2">
      <x v="275"/>
      <x v="490"/>
    </i>
    <i r="2">
      <x v="277"/>
      <x v="64"/>
    </i>
    <i r="2">
      <x v="278"/>
      <x v="78"/>
    </i>
    <i r="2">
      <x v="279"/>
      <x v="47"/>
    </i>
    <i r="2">
      <x v="280"/>
      <x v="48"/>
    </i>
    <i r="2">
      <x v="281"/>
      <x v="49"/>
    </i>
    <i r="2">
      <x v="282"/>
      <x v="54"/>
    </i>
    <i r="2">
      <x v="283"/>
      <x v="53"/>
    </i>
    <i r="2">
      <x v="289"/>
      <x v="198"/>
    </i>
    <i r="2">
      <x v="290"/>
      <x v="473"/>
    </i>
    <i r="2">
      <x v="291"/>
      <x v="55"/>
    </i>
    <i r="2">
      <x v="292"/>
      <x v="233"/>
    </i>
    <i r="2">
      <x v="293"/>
      <x v="232"/>
    </i>
    <i r="2">
      <x v="295"/>
      <x v="117"/>
    </i>
    <i r="2">
      <x v="296"/>
      <x v="370"/>
    </i>
    <i r="2">
      <x v="297"/>
      <x v="358"/>
    </i>
    <i r="2">
      <x v="298"/>
      <x v="320"/>
    </i>
    <i r="2">
      <x v="299"/>
      <x v="325"/>
    </i>
    <i r="2">
      <x v="300"/>
      <x v="415"/>
    </i>
    <i r="2">
      <x v="301"/>
      <x v="336"/>
    </i>
    <i r="2">
      <x v="302"/>
      <x v="371"/>
    </i>
    <i r="2">
      <x v="303"/>
      <x v="339"/>
    </i>
    <i r="2">
      <x v="304"/>
      <x v="328"/>
    </i>
    <i r="2">
      <x v="305"/>
      <x v="329"/>
    </i>
    <i r="2">
      <x v="306"/>
      <x v="368"/>
    </i>
    <i r="2">
      <x v="307"/>
      <x v="369"/>
    </i>
    <i r="2">
      <x v="308"/>
      <x v="321"/>
    </i>
    <i r="2">
      <x v="309"/>
      <x v="114"/>
    </i>
    <i r="2">
      <x v="310"/>
      <x v="115"/>
    </i>
    <i r="2">
      <x v="311"/>
      <x v="116"/>
    </i>
    <i r="2">
      <x v="312"/>
      <x v="199"/>
    </i>
    <i r="2">
      <x v="313"/>
      <x v="367"/>
    </i>
    <i r="2">
      <x v="314"/>
      <x v="355"/>
    </i>
    <i r="2">
      <x v="315"/>
      <x v="303"/>
    </i>
    <i r="2">
      <x v="316"/>
      <x v="361"/>
    </i>
    <i r="2">
      <x v="317"/>
      <x v="505"/>
    </i>
    <i r="2">
      <x v="318"/>
      <x v="231"/>
    </i>
    <i r="2">
      <x v="319"/>
      <x v="36"/>
    </i>
    <i r="2">
      <x v="320"/>
      <x v="506"/>
    </i>
    <i r="2">
      <x v="321"/>
      <x v="536"/>
    </i>
    <i r="2">
      <x v="322"/>
      <x v="349"/>
    </i>
    <i r="2">
      <x v="323"/>
      <x v="97"/>
    </i>
    <i r="2">
      <x v="324"/>
      <x v="526"/>
    </i>
    <i r="2">
      <x v="325"/>
      <x v="346"/>
    </i>
    <i r="2">
      <x v="326"/>
      <x v="165"/>
    </i>
    <i r="2">
      <x v="327"/>
      <x v="20"/>
    </i>
    <i r="2">
      <x v="328"/>
      <x v="33"/>
    </i>
    <i r="2">
      <x v="329"/>
      <x v="10"/>
    </i>
    <i r="2">
      <x v="330"/>
      <x v="140"/>
    </i>
    <i r="2">
      <x v="331"/>
      <x v="205"/>
    </i>
    <i r="2">
      <x v="332"/>
      <x v="9"/>
    </i>
    <i r="2">
      <x v="333"/>
      <x v="331"/>
    </i>
    <i r="2">
      <x v="334"/>
      <x v="398"/>
    </i>
    <i r="2">
      <x v="335"/>
      <x v="486"/>
    </i>
    <i r="2">
      <x v="336"/>
      <x v="128"/>
    </i>
    <i r="2">
      <x v="337"/>
      <x v="341"/>
    </i>
    <i r="2">
      <x v="338"/>
      <x v="324"/>
    </i>
    <i r="2">
      <x v="339"/>
      <x v="150"/>
    </i>
    <i r="2">
      <x v="340"/>
      <x v="288"/>
    </i>
    <i r="2">
      <x v="341"/>
      <x v="318"/>
    </i>
    <i r="2">
      <x v="342"/>
      <x v="413"/>
    </i>
    <i r="2">
      <x v="343"/>
      <x v="451"/>
    </i>
    <i r="2">
      <x v="344"/>
      <x v="414"/>
    </i>
    <i r="2">
      <x v="345"/>
      <x v="211"/>
    </i>
    <i r="2">
      <x v="346"/>
      <x v="378"/>
    </i>
    <i r="2">
      <x v="347"/>
      <x v="330"/>
    </i>
    <i r="2">
      <x v="348"/>
      <x v="421"/>
    </i>
    <i r="2">
      <x v="349"/>
      <x v="487"/>
    </i>
    <i r="2">
      <x v="350"/>
      <x v="197"/>
    </i>
    <i r="2">
      <x v="351"/>
      <x v="63"/>
    </i>
    <i r="2">
      <x v="352"/>
      <x v="156"/>
    </i>
    <i r="2">
      <x v="353"/>
      <x v="347"/>
    </i>
    <i r="2">
      <x v="354"/>
      <x v="214"/>
    </i>
    <i r="2">
      <x v="355"/>
      <x v="351"/>
    </i>
    <i r="2">
      <x v="356"/>
      <x v="322"/>
    </i>
    <i r="2">
      <x v="357"/>
      <x v="412"/>
    </i>
    <i r="2">
      <x v="358"/>
      <x v="348"/>
    </i>
    <i r="2">
      <x v="359"/>
      <x v="34"/>
    </i>
    <i r="2">
      <x v="360"/>
      <x v="35"/>
    </i>
    <i r="2">
      <x v="361"/>
      <x v="98"/>
    </i>
    <i r="2">
      <x v="362"/>
      <x v="213"/>
    </i>
    <i r="2">
      <x v="363"/>
      <x v="168"/>
    </i>
    <i r="2">
      <x v="364"/>
      <x v="262"/>
    </i>
    <i r="2">
      <x v="365"/>
      <x v="90"/>
    </i>
    <i r="2">
      <x v="366"/>
      <x v="508"/>
    </i>
    <i r="2">
      <x v="367"/>
      <x v="93"/>
    </i>
    <i r="2">
      <x v="368"/>
      <x v="85"/>
    </i>
    <i r="2">
      <x v="369"/>
      <x v="12"/>
    </i>
    <i r="2">
      <x v="370"/>
      <x v="507"/>
    </i>
    <i r="2">
      <x v="371"/>
      <x v="51"/>
    </i>
    <i r="2">
      <x v="372"/>
      <x v="110"/>
    </i>
    <i r="2">
      <x v="373"/>
      <x v="491"/>
    </i>
    <i r="2">
      <x v="374"/>
      <x v="127"/>
    </i>
    <i r="2">
      <x v="375"/>
      <x v="76"/>
    </i>
    <i r="2">
      <x v="376"/>
      <x v="22"/>
    </i>
    <i r="2">
      <x v="377"/>
      <x v="62"/>
    </i>
    <i r="2">
      <x v="378"/>
      <x v="14"/>
    </i>
    <i r="2">
      <x v="379"/>
      <x v="402"/>
    </i>
    <i r="2">
      <x v="380"/>
      <x v="337"/>
    </i>
    <i r="2">
      <x v="381"/>
      <x v="359"/>
    </i>
    <i r="2">
      <x v="382"/>
      <x v="375"/>
    </i>
    <i r="2">
      <x v="383"/>
      <x v="408"/>
    </i>
    <i r="2">
      <x v="384"/>
      <x v="409"/>
    </i>
    <i r="2">
      <x v="385"/>
      <x v="410"/>
    </i>
    <i r="2">
      <x v="386"/>
      <x v="362"/>
    </i>
    <i r="2">
      <x v="387"/>
      <x v="345"/>
    </i>
    <i r="2">
      <x v="388"/>
      <x v="317"/>
    </i>
    <i r="2">
      <x v="389"/>
      <x v="406"/>
    </i>
    <i r="2">
      <x v="390"/>
      <x v="417"/>
    </i>
    <i r="2">
      <x v="391"/>
      <x v="344"/>
    </i>
    <i r="2">
      <x v="392"/>
      <x v="287"/>
    </i>
    <i r="2">
      <x v="519"/>
      <x v="489"/>
    </i>
    <i t="default" r="1">
      <x v="11"/>
    </i>
    <i t="default">
      <x/>
    </i>
    <i>
      <x v="1"/>
      <x v="11"/>
      <x v="139"/>
      <x v="332"/>
    </i>
    <i r="2">
      <x v="140"/>
      <x v="385"/>
    </i>
    <i r="2">
      <x v="141"/>
      <x v="387"/>
    </i>
    <i r="2">
      <x v="142"/>
      <x v="388"/>
    </i>
    <i r="2">
      <x v="143"/>
      <x v="293"/>
    </i>
    <i r="2">
      <x v="144"/>
      <x v="306"/>
    </i>
    <i r="2">
      <x v="145"/>
      <x v="374"/>
    </i>
    <i r="2">
      <x v="146"/>
      <x v="129"/>
    </i>
    <i r="2">
      <x v="147"/>
      <x v="354"/>
    </i>
    <i r="2">
      <x v="148"/>
      <x v="133"/>
    </i>
    <i r="2">
      <x v="149"/>
      <x v="470"/>
    </i>
    <i r="2">
      <x v="150"/>
      <x v="302"/>
    </i>
    <i r="2">
      <x v="151"/>
      <x v="304"/>
    </i>
    <i r="2">
      <x v="152"/>
      <x v="298"/>
    </i>
    <i r="2">
      <x v="153"/>
      <x v="396"/>
    </i>
    <i r="2">
      <x v="154"/>
      <x v="326"/>
    </i>
    <i r="2">
      <x v="155"/>
      <x v="372"/>
    </i>
    <i r="2">
      <x v="156"/>
      <x v="305"/>
    </i>
    <i r="2">
      <x v="157"/>
      <x v="308"/>
    </i>
    <i r="2">
      <x v="158"/>
      <x v="245"/>
    </i>
    <i r="2">
      <x v="159"/>
      <x v="356"/>
    </i>
    <i r="2">
      <x v="160"/>
      <x v="299"/>
    </i>
    <i r="2">
      <x v="161"/>
      <x v="397"/>
    </i>
    <i r="2">
      <x v="162"/>
      <x v="373"/>
    </i>
    <i r="2">
      <x v="163"/>
      <x v="307"/>
    </i>
    <i r="2">
      <x v="164"/>
      <x v="309"/>
    </i>
    <i r="2">
      <x v="165"/>
      <x v="333"/>
    </i>
    <i r="2">
      <x v="166"/>
      <x v="352"/>
    </i>
    <i r="2">
      <x v="167"/>
      <x v="335"/>
    </i>
    <i r="2">
      <x v="168"/>
      <x v="411"/>
    </i>
    <i r="2">
      <x v="169"/>
      <x v="360"/>
    </i>
    <i r="2">
      <x v="170"/>
      <x v="386"/>
    </i>
    <i r="2">
      <x v="177"/>
      <x v="416"/>
    </i>
    <i r="2">
      <x v="178"/>
      <x v="363"/>
    </i>
    <i r="2">
      <x v="179"/>
      <x v="366"/>
    </i>
    <i r="2">
      <x v="180"/>
      <x v="338"/>
    </i>
    <i r="2">
      <x v="181"/>
      <x v="399"/>
    </i>
    <i r="2">
      <x v="182"/>
      <x v="300"/>
    </i>
    <i r="2">
      <x v="183"/>
      <x v="404"/>
    </i>
    <i r="2">
      <x v="189"/>
      <x v="493"/>
    </i>
    <i r="2">
      <x v="190"/>
      <x v="5"/>
    </i>
    <i r="2">
      <x v="191"/>
      <x v="381"/>
    </i>
    <i r="2">
      <x v="192"/>
      <x v="380"/>
    </i>
    <i r="2">
      <x v="193"/>
      <x v="481"/>
    </i>
    <i r="2">
      <x v="194"/>
      <x v="291"/>
    </i>
    <i r="2">
      <x v="195"/>
      <x v="225"/>
    </i>
    <i r="2">
      <x v="196"/>
      <x v="6"/>
    </i>
    <i r="2">
      <x v="197"/>
      <x v="289"/>
    </i>
    <i r="2">
      <x v="198"/>
      <x v="84"/>
    </i>
    <i r="2">
      <x v="199"/>
      <x v="154"/>
    </i>
    <i r="2">
      <x v="200"/>
      <x v="134"/>
    </i>
    <i r="2">
      <x v="201"/>
      <x v="221"/>
    </i>
    <i r="2">
      <x v="202"/>
      <x v="135"/>
    </i>
    <i r="2">
      <x v="203"/>
      <x v="44"/>
    </i>
    <i r="2">
      <x v="204"/>
      <x v="290"/>
    </i>
    <i r="2">
      <x v="205"/>
      <x v="311"/>
    </i>
    <i r="2">
      <x v="206"/>
      <x v="4"/>
    </i>
    <i r="2">
      <x v="207"/>
      <x v="83"/>
    </i>
    <i r="2">
      <x v="208"/>
      <x v="79"/>
    </i>
    <i r="2">
      <x v="209"/>
      <x v="276"/>
    </i>
    <i r="2">
      <x v="210"/>
      <x v="37"/>
    </i>
    <i r="2">
      <x v="211"/>
      <x v="80"/>
    </i>
    <i r="2">
      <x v="212"/>
      <x v="196"/>
    </i>
    <i r="2">
      <x v="213"/>
      <x v="183"/>
    </i>
    <i r="2">
      <x v="214"/>
      <x v="123"/>
    </i>
    <i r="2">
      <x v="215"/>
      <x v="125"/>
    </i>
    <i r="2">
      <x v="216"/>
      <x v="21"/>
    </i>
    <i r="2">
      <x v="217"/>
      <x v="390"/>
    </i>
    <i r="2">
      <x v="218"/>
      <x v="389"/>
    </i>
    <i r="2">
      <x v="219"/>
      <x v="297"/>
    </i>
    <i r="2">
      <x v="220"/>
      <x v="418"/>
    </i>
    <i r="2">
      <x v="221"/>
      <x v="296"/>
    </i>
    <i r="2">
      <x v="222"/>
      <x v="327"/>
    </i>
    <i r="2">
      <x v="223"/>
      <x v="405"/>
    </i>
    <i r="2">
      <x v="224"/>
      <x v="353"/>
    </i>
    <i r="2">
      <x v="225"/>
      <x v="419"/>
    </i>
    <i r="2">
      <x v="226"/>
      <x v="395"/>
    </i>
    <i r="2">
      <x v="227"/>
      <x v="391"/>
    </i>
    <i r="2">
      <x v="228"/>
      <x v="382"/>
    </i>
    <i r="2">
      <x v="229"/>
      <x v="394"/>
    </i>
    <i r="2">
      <x v="230"/>
      <x v="392"/>
    </i>
    <i r="2">
      <x v="231"/>
      <x v="334"/>
    </i>
    <i r="2">
      <x v="232"/>
      <x v="376"/>
    </i>
    <i r="2">
      <x v="233"/>
      <x v="146"/>
    </i>
    <i r="2">
      <x v="234"/>
      <x v="407"/>
    </i>
    <i r="2">
      <x v="235"/>
      <x v="377"/>
    </i>
    <i r="2">
      <x v="236"/>
      <x v="340"/>
    </i>
    <i r="2">
      <x v="237"/>
      <x v="275"/>
    </i>
    <i r="2">
      <x v="238"/>
      <x v="294"/>
    </i>
    <i r="2">
      <x v="239"/>
      <x v="295"/>
    </i>
    <i r="2">
      <x v="240"/>
      <x v="342"/>
    </i>
    <i r="2">
      <x v="241"/>
      <x v="121"/>
    </i>
    <i r="2">
      <x v="242"/>
      <x v="384"/>
    </i>
    <i r="2">
      <x v="243"/>
      <x v="501"/>
    </i>
    <i r="2">
      <x v="244"/>
      <x v="11"/>
    </i>
    <i r="2">
      <x v="245"/>
      <x v="350"/>
    </i>
    <i r="2">
      <x v="246"/>
      <x v="379"/>
    </i>
    <i r="2">
      <x v="247"/>
      <x v="132"/>
    </i>
    <i r="2">
      <x v="248"/>
      <x v="475"/>
    </i>
    <i r="2">
      <x v="249"/>
      <x v="169"/>
    </i>
    <i r="2">
      <x v="250"/>
      <x v="365"/>
    </i>
    <i r="2">
      <x v="251"/>
      <x v="343"/>
    </i>
    <i r="2">
      <x v="252"/>
      <x v="483"/>
    </i>
    <i r="2">
      <x v="253"/>
      <x v="301"/>
    </i>
    <i r="2">
      <x v="254"/>
      <x v="65"/>
    </i>
    <i r="2">
      <x v="255"/>
      <x v="151"/>
    </i>
    <i r="2">
      <x v="256"/>
      <x v="401"/>
    </i>
    <i r="2">
      <x v="257"/>
      <x v="11"/>
    </i>
    <i r="2">
      <x v="258"/>
      <x v="500"/>
    </i>
    <i r="2">
      <x v="259"/>
      <x v="188"/>
    </i>
    <i r="2">
      <x v="260"/>
      <x v="234"/>
    </i>
    <i r="2">
      <x v="261"/>
      <x v="323"/>
    </i>
    <i r="2">
      <x v="262"/>
      <x v="292"/>
    </i>
    <i r="2">
      <x v="263"/>
      <x v="92"/>
    </i>
    <i r="2">
      <x v="264"/>
      <x v="319"/>
    </i>
    <i r="2">
      <x v="265"/>
      <x v="130"/>
    </i>
    <i r="2">
      <x v="266"/>
      <x v="100"/>
    </i>
    <i r="2">
      <x v="267"/>
      <x v="131"/>
    </i>
    <i r="2">
      <x v="268"/>
      <x v="393"/>
    </i>
    <i r="2">
      <x v="269"/>
      <x v="474"/>
    </i>
    <i r="2">
      <x v="270"/>
      <x v="189"/>
    </i>
    <i r="2">
      <x v="271"/>
      <x v="74"/>
    </i>
    <i r="2">
      <x v="272"/>
      <x v="190"/>
    </i>
    <i t="default" r="1">
      <x v="11"/>
    </i>
    <i t="default">
      <x v="1"/>
    </i>
    <i t="grand">
      <x/>
    </i>
  </rowItems>
  <colFields count="1">
    <field x="-2"/>
  </colFields>
  <colItems count="3">
    <i>
      <x/>
    </i>
    <i i="1">
      <x v="1"/>
    </i>
    <i i="2">
      <x v="2"/>
    </i>
  </colItems>
  <dataFields count="3">
    <dataField name="Sum of TY 2024 (Nominal $)" fld="13" baseField="0" baseItem="0" numFmtId="165"/>
    <dataField name="Sum of AY 2025" fld="16" baseField="0" baseItem="0" numFmtId="165"/>
    <dataField name="Sum of AY 2026" fld="17" baseField="0" baseItem="0" numFmtId="165"/>
  </dataFields>
  <formats count="29">
    <format dxfId="28">
      <pivotArea type="all" dataOnly="0" outline="0" fieldPosition="0"/>
    </format>
    <format dxfId="27">
      <pivotArea type="origin" dataOnly="0" labelOnly="1" outline="0" fieldPosition="0"/>
    </format>
    <format dxfId="26">
      <pivotArea field="-2" type="button" dataOnly="0" labelOnly="1" outline="0" axis="axisCol" fieldPosition="0"/>
    </format>
    <format dxfId="25">
      <pivotArea type="topRight" dataOnly="0" labelOnly="1" outline="0" fieldPosition="0"/>
    </format>
    <format dxfId="24">
      <pivotArea field="0" type="button" dataOnly="0" labelOnly="1" outline="0" axis="axisRow" fieldPosition="0"/>
    </format>
    <format dxfId="23">
      <pivotArea field="1" type="button" dataOnly="0" labelOnly="1" outline="0" axis="axisRow" fieldPosition="1"/>
    </format>
    <format dxfId="22">
      <pivotArea dataOnly="0" labelOnly="1" outline="0" fieldPosition="0">
        <references count="1">
          <reference field="4294967294" count="3">
            <x v="0"/>
            <x v="1"/>
            <x v="2"/>
          </reference>
        </references>
      </pivotArea>
    </format>
    <format dxfId="21">
      <pivotArea grandRow="1" outline="0" collapsedLevelsAreSubtotals="1" fieldPosition="0"/>
    </format>
    <format dxfId="20">
      <pivotArea dataOnly="0" labelOnly="1" grandRow="1" outline="0" fieldPosition="0"/>
    </format>
    <format dxfId="19">
      <pivotArea field="0" type="button" dataOnly="0" labelOnly="1" outline="0" axis="axisRow" fieldPosition="0"/>
    </format>
    <format dxfId="18">
      <pivotArea field="1" type="button" dataOnly="0" labelOnly="1" outline="0" axis="axisRow" fieldPosition="1"/>
    </format>
    <format dxfId="17">
      <pivotArea dataOnly="0" labelOnly="1" outline="0" fieldPosition="0">
        <references count="1">
          <reference field="4294967294" count="3">
            <x v="0"/>
            <x v="1"/>
            <x v="2"/>
          </reference>
        </references>
      </pivotArea>
    </format>
    <format dxfId="16">
      <pivotArea outline="0" collapsedLevelsAreSubtotals="1" fieldPosition="0"/>
    </format>
    <format dxfId="15">
      <pivotArea type="origin" dataOnly="0" labelOnly="1" outline="0" fieldPosition="0"/>
    </format>
    <format dxfId="14">
      <pivotArea field="-2" type="button" dataOnly="0" labelOnly="1" outline="0" axis="axisCol" fieldPosition="0"/>
    </format>
    <format dxfId="13">
      <pivotArea type="topRight" dataOnly="0" labelOnly="1" outline="0" fieldPosition="0"/>
    </format>
    <format dxfId="12">
      <pivotArea field="0" type="button" dataOnly="0" labelOnly="1" outline="0" axis="axisRow" fieldPosition="0"/>
    </format>
    <format dxfId="11">
      <pivotArea field="1" type="button" dataOnly="0" labelOnly="1" outline="0" axis="axisRow" fieldPosition="1"/>
    </format>
    <format dxfId="10">
      <pivotArea field="2" type="button" dataOnly="0" labelOnly="1" outline="0" axis="axisRow" fieldPosition="2"/>
    </format>
    <format dxfId="9">
      <pivotArea field="4" type="button" dataOnly="0" labelOnly="1" outline="0" axis="axisRow" fieldPosition="3"/>
    </format>
    <format dxfId="8">
      <pivotArea dataOnly="0" labelOnly="1" outline="0" fieldPosition="0">
        <references count="1">
          <reference field="4294967294" count="3">
            <x v="0"/>
            <x v="1"/>
            <x v="2"/>
          </reference>
        </references>
      </pivotArea>
    </format>
    <format dxfId="7">
      <pivotArea outline="0" fieldPosition="0">
        <references count="4">
          <reference field="0" count="1" selected="0">
            <x v="0"/>
          </reference>
          <reference field="1" count="0" selected="0"/>
          <reference field="2" count="1" selected="0">
            <x v="21"/>
          </reference>
          <reference field="4" count="1" selected="0">
            <x v="518"/>
          </reference>
        </references>
      </pivotArea>
    </format>
    <format dxfId="6">
      <pivotArea dataOnly="0" labelOnly="1" outline="0" fieldPosition="0">
        <references count="3">
          <reference field="0" count="1" selected="0">
            <x v="0"/>
          </reference>
          <reference field="1" count="0" selected="0"/>
          <reference field="2" count="1">
            <x v="21"/>
          </reference>
        </references>
      </pivotArea>
    </format>
    <format dxfId="5">
      <pivotArea dataOnly="0" labelOnly="1" outline="0" fieldPosition="0">
        <references count="4">
          <reference field="0" count="1" selected="0">
            <x v="0"/>
          </reference>
          <reference field="1" count="0" selected="0"/>
          <reference field="2" count="1" selected="0">
            <x v="21"/>
          </reference>
          <reference field="4" count="1">
            <x v="518"/>
          </reference>
        </references>
      </pivotArea>
    </format>
    <format dxfId="4">
      <pivotArea outline="0" fieldPosition="0">
        <references count="4">
          <reference field="0" count="1" selected="0">
            <x v="0"/>
          </reference>
          <reference field="1" count="1" selected="0">
            <x v="3"/>
          </reference>
          <reference field="2" count="1" selected="0">
            <x v="21"/>
          </reference>
          <reference field="4" count="1" selected="0">
            <x v="518"/>
          </reference>
        </references>
      </pivotArea>
    </format>
    <format dxfId="3">
      <pivotArea dataOnly="0" labelOnly="1" outline="0" offset="IV10" fieldPosition="0">
        <references count="1">
          <reference field="0" count="1">
            <x v="0"/>
          </reference>
        </references>
      </pivotArea>
    </format>
    <format dxfId="2">
      <pivotArea dataOnly="0" labelOnly="1" outline="0" offset="IV10" fieldPosition="0">
        <references count="2">
          <reference field="0" count="1" selected="0">
            <x v="0"/>
          </reference>
          <reference field="1" count="1">
            <x v="3"/>
          </reference>
        </references>
      </pivotArea>
    </format>
    <format dxfId="1">
      <pivotArea dataOnly="0" labelOnly="1" outline="0" fieldPosition="0">
        <references count="3">
          <reference field="0" count="1" selected="0">
            <x v="0"/>
          </reference>
          <reference field="1" count="1" selected="0">
            <x v="3"/>
          </reference>
          <reference field="2" count="1">
            <x v="21"/>
          </reference>
        </references>
      </pivotArea>
    </format>
    <format dxfId="0">
      <pivotArea dataOnly="0" labelOnly="1" outline="0" fieldPosition="0">
        <references count="4">
          <reference field="0" count="1" selected="0">
            <x v="0"/>
          </reference>
          <reference field="1" count="1" selected="0">
            <x v="3"/>
          </reference>
          <reference field="2" count="1" selected="0">
            <x v="21"/>
          </reference>
          <reference field="4" count="1">
            <x v="518"/>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8A6C4FB-A156-4186-8A72-93A6A58A1709}" name="PivotTable2" cacheId="12"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gridDropZones="1" multipleFieldFilters="0">
  <location ref="K4:R39" firstHeaderRow="1" firstDataRow="2" firstDataCol="5"/>
  <pivotFields count="22">
    <pivotField axis="axisRow" compact="0" outline="0" showAll="0">
      <items count="3">
        <item x="0"/>
        <item x="1"/>
        <item t="default"/>
      </items>
    </pivotField>
    <pivotField axis="axisRow" compact="0" outline="0" showAll="0">
      <items count="16">
        <item h="1" x="0"/>
        <item h="1" x="10"/>
        <item h="1" x="7"/>
        <item x="9"/>
        <item h="1" x="8"/>
        <item h="1" x="5"/>
        <item h="1" x="1"/>
        <item h="1" x="4"/>
        <item h="1" x="2"/>
        <item h="1" x="14"/>
        <item h="1" x="3"/>
        <item x="6"/>
        <item h="1" x="13"/>
        <item h="1" x="11"/>
        <item h="1" x="12"/>
        <item t="default"/>
      </items>
    </pivotField>
    <pivotField axis="axisRow" compact="0" outline="0" showAll="0">
      <items count="545">
        <item h="1" x="209"/>
        <item h="1" x="210"/>
        <item h="1" x="211"/>
        <item h="1" x="212"/>
        <item h="1" x="213"/>
        <item h="1" x="214"/>
        <item h="1" x="216"/>
        <item h="1" x="356"/>
        <item h="1" x="357"/>
        <item h="1" x="358"/>
        <item h="1" x="359"/>
        <item h="1" x="360"/>
        <item h="1" x="361"/>
        <item h="1" x="217"/>
        <item h="1" x="218"/>
        <item x="219"/>
        <item h="1" x="220"/>
        <item h="1" x="221"/>
        <item h="1" x="222"/>
        <item h="1" x="223"/>
        <item h="1" x="224"/>
        <item h="1" x="225"/>
        <item x="226"/>
        <item x="227"/>
        <item x="228"/>
        <item x="229"/>
        <item x="230"/>
        <item x="231"/>
        <item x="232"/>
        <item h="1" x="233"/>
        <item h="1" x="234"/>
        <item x="235"/>
        <item h="1" x="236"/>
        <item h="1" x="237"/>
        <item x="238"/>
        <item h="1" x="239"/>
        <item h="1" x="240"/>
        <item h="1" x="323"/>
        <item h="1" x="376"/>
        <item h="1" x="362"/>
        <item h="1" x="363"/>
        <item h="1" x="364"/>
        <item h="1" x="365"/>
        <item h="1" x="366"/>
        <item h="1" x="367"/>
        <item h="1" x="368"/>
        <item h="1" x="369"/>
        <item h="1" x="370"/>
        <item h="1" x="371"/>
        <item h="1" x="377"/>
        <item h="1" x="378"/>
        <item h="1" x="372"/>
        <item h="1" x="241"/>
        <item h="1" x="242"/>
        <item h="1" x="390"/>
        <item h="1" x="391"/>
        <item h="1" x="392"/>
        <item h="1" x="393"/>
        <item h="1" x="394"/>
        <item h="1" x="395"/>
        <item h="1" x="396"/>
        <item h="1" x="397"/>
        <item h="1" x="398"/>
        <item h="1" x="402"/>
        <item h="1" x="379"/>
        <item h="1" x="399"/>
        <item h="1" x="37"/>
        <item h="1" x="536"/>
        <item h="1" x="38"/>
        <item h="1" x="537"/>
        <item h="1" x="538"/>
        <item h="1" x="39"/>
        <item h="1" x="40"/>
        <item h="1" x="41"/>
        <item h="1" x="42"/>
        <item h="1" x="380"/>
        <item h="1" x="381"/>
        <item h="1" x="9"/>
        <item h="1" x="10"/>
        <item h="1" x="11"/>
        <item h="1" x="12"/>
        <item h="1" x="13"/>
        <item h="1" x="14"/>
        <item h="1" x="15"/>
        <item h="1" x="16"/>
        <item h="1" x="17"/>
        <item h="1" x="18"/>
        <item h="1" x="386"/>
        <item h="1" x="387"/>
        <item h="1" x="388"/>
        <item h="1" x="19"/>
        <item h="1" x="389"/>
        <item h="1" x="400"/>
        <item h="1" x="403"/>
        <item h="1" x="406"/>
        <item h="1" x="407"/>
        <item h="1" x="408"/>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409"/>
        <item h="1" x="413"/>
        <item h="1" x="414"/>
        <item h="1" x="415"/>
        <item h="1" x="416"/>
        <item h="1" x="417"/>
        <item h="1" x="418"/>
        <item h="1" x="419"/>
        <item h="1" x="420"/>
        <item h="1" x="421"/>
        <item h="1" x="422"/>
        <item h="1" x="423"/>
        <item h="1" x="424"/>
        <item h="1" x="425"/>
        <item h="1" x="426"/>
        <item h="1" x="427"/>
        <item h="1" x="428"/>
        <item h="1" x="429"/>
        <item h="1" x="430"/>
        <item h="1" x="431"/>
        <item h="1" x="432"/>
        <item h="1" x="433"/>
        <item h="1" x="434"/>
        <item h="1" x="435"/>
        <item h="1" x="436"/>
        <item h="1" x="437"/>
        <item h="1" x="438"/>
        <item h="1" x="439"/>
        <item h="1" x="440"/>
        <item h="1" x="441"/>
        <item h="1" x="442"/>
        <item h="1" x="443"/>
        <item h="1" x="444"/>
        <item h="1" x="373"/>
        <item h="1" x="404"/>
        <item h="1" x="410"/>
        <item h="1" x="411"/>
        <item h="1" x="412"/>
        <item h="1" x="401"/>
        <item h="1" x="445"/>
        <item h="1" x="446"/>
        <item h="1" x="447"/>
        <item h="1" x="448"/>
        <item h="1" x="449"/>
        <item h="1" x="450"/>
        <item h="1" x="451"/>
        <item h="1" x="539"/>
        <item h="1" x="540"/>
        <item h="1" x="541"/>
        <item h="1" x="542"/>
        <item h="1" x="543"/>
        <item h="1" x="452"/>
        <item h="1" x="453"/>
        <item h="1" x="454"/>
        <item h="1" x="455"/>
        <item h="1" x="456"/>
        <item h="1" x="457"/>
        <item h="1" x="458"/>
        <item h="1" x="459"/>
        <item h="1" x="460"/>
        <item h="1" x="461"/>
        <item h="1" x="462"/>
        <item h="1" x="463"/>
        <item h="1" x="464"/>
        <item h="1" x="465"/>
        <item h="1" x="466"/>
        <item h="1" x="467"/>
        <item h="1" x="468"/>
        <item h="1" x="469"/>
        <item h="1" x="470"/>
        <item h="1" x="471"/>
        <item h="1" x="472"/>
        <item h="1" x="473"/>
        <item h="1" x="474"/>
        <item h="1" x="475"/>
        <item h="1" x="476"/>
        <item h="1" x="477"/>
        <item h="1" x="478"/>
        <item h="1" x="479"/>
        <item h="1" x="480"/>
        <item h="1" x="481"/>
        <item h="1" x="482"/>
        <item h="1" x="483"/>
        <item h="1" x="484"/>
        <item h="1" x="485"/>
        <item h="1" x="486"/>
        <item h="1" x="487"/>
        <item h="1" x="488"/>
        <item h="1" x="489"/>
        <item h="1" x="490"/>
        <item h="1" x="491"/>
        <item h="1" x="492"/>
        <item h="1" x="493"/>
        <item h="1" x="494"/>
        <item h="1" x="495"/>
        <item h="1" x="496"/>
        <item h="1" x="497"/>
        <item h="1" x="498"/>
        <item h="1" x="499"/>
        <item h="1" x="500"/>
        <item h="1" x="501"/>
        <item h="1" x="502"/>
        <item h="1" x="503"/>
        <item h="1" x="504"/>
        <item h="1" x="505"/>
        <item h="1" x="506"/>
        <item h="1" x="507"/>
        <item h="1" x="508"/>
        <item h="1" x="509"/>
        <item h="1" x="510"/>
        <item h="1" x="511"/>
        <item h="1" x="512"/>
        <item h="1" x="513"/>
        <item h="1" x="514"/>
        <item h="1" x="515"/>
        <item h="1" x="516"/>
        <item h="1" x="517"/>
        <item h="1" x="518"/>
        <item h="1" x="519"/>
        <item h="1" x="520"/>
        <item h="1" x="521"/>
        <item h="1" x="522"/>
        <item h="1" x="523"/>
        <item h="1" x="524"/>
        <item h="1" x="525"/>
        <item h="1" x="526"/>
        <item h="1" x="527"/>
        <item h="1" x="528"/>
        <item h="1" x="529"/>
        <item h="1" x="530"/>
        <item h="1" x="531"/>
        <item h="1" x="532"/>
        <item h="1" x="533"/>
        <item h="1" x="534"/>
        <item h="1" x="535"/>
        <item h="1" x="90"/>
        <item h="1" x="91"/>
        <item h="1" x="92"/>
        <item h="1" x="374"/>
        <item h="1" x="93"/>
        <item h="1" x="94"/>
        <item h="1" x="95"/>
        <item h="1" x="96"/>
        <item h="1" x="97"/>
        <item h="1" x="98"/>
        <item h="1" x="99"/>
        <item h="1" x="204"/>
        <item h="1" x="205"/>
        <item h="1" x="206"/>
        <item h="1" x="207"/>
        <item h="1" x="208"/>
        <item h="1" x="100"/>
        <item h="1" x="101"/>
        <item h="1" x="102"/>
        <item h="1" x="103"/>
        <item h="1" x="104"/>
        <item h="1" x="405"/>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h="1" x="171"/>
        <item h="1" x="172"/>
        <item h="1" x="173"/>
        <item h="1" x="174"/>
        <item h="1" x="175"/>
        <item h="1" x="176"/>
        <item h="1" x="177"/>
        <item h="1" x="178"/>
        <item h="1" x="179"/>
        <item h="1" x="180"/>
        <item h="1" x="181"/>
        <item h="1" x="182"/>
        <item h="1" x="183"/>
        <item h="1" x="184"/>
        <item h="1" x="185"/>
        <item h="1" x="186"/>
        <item h="1" x="187"/>
        <item h="1" x="188"/>
        <item h="1" x="189"/>
        <item h="1" x="190"/>
        <item h="1" x="191"/>
        <item h="1" x="192"/>
        <item h="1" x="193"/>
        <item h="1" x="194"/>
        <item h="1" x="195"/>
        <item h="1" x="196"/>
        <item h="1" x="197"/>
        <item h="1" x="198"/>
        <item h="1" x="199"/>
        <item h="1" x="200"/>
        <item h="1" x="201"/>
        <item h="1" x="202"/>
        <item h="1" x="243"/>
        <item h="1" x="33"/>
        <item h="1" x="244"/>
        <item h="1" x="245"/>
        <item h="1" x="246"/>
        <item h="1" x="247"/>
        <item h="1" x="324"/>
        <item h="1" x="248"/>
        <item h="1" x="249"/>
        <item h="1" x="85"/>
        <item h="1" x="86"/>
        <item h="1" x="34"/>
        <item h="1" x="250"/>
        <item h="1" x="251"/>
        <item h="1" x="325"/>
        <item h="1" x="252"/>
        <item h="1" x="20"/>
        <item h="1" x="253"/>
        <item h="1" x="254"/>
        <item h="1" x="255"/>
        <item h="1" x="87"/>
        <item h="1" x="256"/>
        <item h="1" x="257"/>
        <item h="1" x="326"/>
        <item h="1" x="258"/>
        <item h="1" x="259"/>
        <item h="1" x="21"/>
        <item h="1" x="260"/>
        <item h="1" x="327"/>
        <item h="1" x="261"/>
        <item h="1" x="262"/>
        <item h="1" x="263"/>
        <item h="1" x="264"/>
        <item h="1" x="265"/>
        <item h="1" x="0"/>
        <item h="1" x="266"/>
        <item h="1" x="267"/>
        <item h="1" x="268"/>
        <item h="1" x="269"/>
        <item h="1" x="270"/>
        <item h="1" x="271"/>
        <item h="1" x="272"/>
        <item h="1" x="273"/>
        <item h="1" x="274"/>
        <item h="1" x="275"/>
        <item h="1" x="328"/>
        <item h="1" x="276"/>
        <item h="1" x="329"/>
        <item h="1" x="330"/>
        <item h="1" x="331"/>
        <item h="1" x="332"/>
        <item h="1" x="333"/>
        <item h="1" x="334"/>
        <item h="1" x="277"/>
        <item h="1" x="278"/>
        <item h="1" x="22"/>
        <item h="1" x="23"/>
        <item h="1" x="24"/>
        <item h="1" x="25"/>
        <item h="1" x="26"/>
        <item h="1" x="27"/>
        <item h="1" x="335"/>
        <item h="1" x="336"/>
        <item h="1" x="279"/>
        <item h="1" x="337"/>
        <item h="1" x="338"/>
        <item h="1" x="280"/>
        <item h="1" x="281"/>
        <item h="1" x="282"/>
        <item x="283"/>
        <item h="1" x="339"/>
        <item h="1" x="284"/>
        <item h="1" x="285"/>
        <item h="1" x="286"/>
        <item h="1" x="287"/>
        <item h="1" x="340"/>
        <item h="1" x="288"/>
        <item h="1" x="289"/>
        <item h="1" x="290"/>
        <item h="1" x="291"/>
        <item h="1" x="292"/>
        <item h="1" x="293"/>
        <item h="1" x="294"/>
        <item h="1" x="341"/>
        <item h="1" x="1"/>
        <item h="1" x="2"/>
        <item h="1" x="342"/>
        <item h="1" x="295"/>
        <item h="1" x="343"/>
        <item h="1" x="344"/>
        <item h="1" x="296"/>
        <item h="1" x="297"/>
        <item h="1" x="345"/>
        <item h="1" x="346"/>
        <item h="1" x="347"/>
        <item h="1" x="215"/>
        <item h="1" x="298"/>
        <item h="1" x="299"/>
        <item h="1" x="300"/>
        <item h="1" x="301"/>
        <item h="1" x="302"/>
        <item h="1" x="303"/>
        <item h="1" x="304"/>
        <item h="1" x="305"/>
        <item h="1" x="306"/>
        <item h="1" x="348"/>
        <item h="1" x="349"/>
        <item h="1" x="307"/>
        <item h="1" x="321"/>
        <item h="1" x="3"/>
        <item h="1" x="4"/>
        <item h="1" x="308"/>
        <item h="1" x="5"/>
        <item h="1" x="6"/>
        <item h="1" x="7"/>
        <item h="1" x="8"/>
        <item h="1" x="309"/>
        <item x="310"/>
        <item h="1" x="35"/>
        <item h="1" x="36"/>
        <item h="1" x="28"/>
        <item h="1" x="29"/>
        <item h="1" x="88"/>
        <item h="1" x="89"/>
        <item h="1" x="350"/>
        <item h="1" x="351"/>
        <item h="1" x="203"/>
        <item h="1" x="352"/>
        <item h="1" x="353"/>
        <item h="1" x="354"/>
        <item h="1" x="311"/>
        <item h="1" x="355"/>
        <item h="1" x="312"/>
        <item h="1" x="313"/>
        <item h="1" x="314"/>
        <item h="1" x="315"/>
        <item h="1" x="316"/>
        <item h="1" x="375"/>
        <item h="1" x="382"/>
        <item h="1" x="317"/>
        <item h="1" x="318"/>
        <item h="1" x="319"/>
        <item h="1" x="320"/>
        <item h="1" x="43"/>
        <item h="1" x="30"/>
        <item h="1" x="31"/>
        <item h="1" x="32"/>
        <item h="1" x="383"/>
        <item h="1" x="384"/>
        <item h="1" x="322"/>
        <item h="1" x="385"/>
        <item t="default"/>
      </items>
    </pivotField>
    <pivotField compact="0" outline="0" showAll="0"/>
    <pivotField axis="axisRow" compact="0" outline="0" showAll="0" defaultSubtotal="0">
      <items count="537">
        <item x="297"/>
        <item x="271"/>
        <item x="1"/>
        <item x="6"/>
        <item x="461"/>
        <item x="445"/>
        <item x="451"/>
        <item x="326"/>
        <item x="331"/>
        <item x="141"/>
        <item x="138"/>
        <item x="499"/>
        <item x="178"/>
        <item x="255"/>
        <item x="187"/>
        <item x="340"/>
        <item x="394"/>
        <item x="46"/>
        <item x="47"/>
        <item x="0"/>
        <item x="136"/>
        <item x="471"/>
        <item x="185"/>
        <item x="277"/>
        <item x="287"/>
        <item x="303"/>
        <item x="302"/>
        <item x="274"/>
        <item x="300"/>
        <item x="306"/>
        <item x="284"/>
        <item x="301"/>
        <item x="273"/>
        <item x="137"/>
        <item x="168"/>
        <item x="169"/>
        <item x="128"/>
        <item x="465"/>
        <item x="372"/>
        <item x="17"/>
        <item x="358"/>
        <item x="20"/>
        <item x="294"/>
        <item x="361"/>
        <item x="458"/>
        <item x="248"/>
        <item x="78"/>
        <item x="94"/>
        <item x="95"/>
        <item x="96"/>
        <item x="223"/>
        <item x="180"/>
        <item x="85"/>
        <item x="98"/>
        <item x="97"/>
        <item x="101"/>
        <item x="323"/>
        <item x="21"/>
        <item x="15"/>
        <item x="285"/>
        <item x="64"/>
        <item x="68"/>
        <item x="186"/>
        <item x="160"/>
        <item x="92"/>
        <item x="509"/>
        <item x="32"/>
        <item x="319"/>
        <item x="321"/>
        <item x="222"/>
        <item x="304"/>
        <item x="305"/>
        <item x="292"/>
        <item x="336"/>
        <item x="525"/>
        <item x="308"/>
        <item x="184"/>
        <item x="29"/>
        <item x="93"/>
        <item x="463"/>
        <item x="466"/>
        <item x="231"/>
        <item x="212"/>
        <item x="462"/>
        <item x="453"/>
        <item x="177"/>
        <item x="89"/>
        <item x="318"/>
        <item x="31"/>
        <item x="211"/>
        <item x="174"/>
        <item x="351"/>
        <item x="517"/>
        <item x="176"/>
        <item x="34"/>
        <item x="380"/>
        <item x="254"/>
        <item x="132"/>
        <item x="170"/>
        <item x="314"/>
        <item x="520"/>
        <item x="338"/>
        <item x="24"/>
        <item x="25"/>
        <item x="27"/>
        <item x="55"/>
        <item x="48"/>
        <item x="77"/>
        <item x="298"/>
        <item x="286"/>
        <item x="181"/>
        <item x="219"/>
        <item x="218"/>
        <item x="220"/>
        <item x="118"/>
        <item x="119"/>
        <item x="120"/>
        <item x="104"/>
        <item x="216"/>
        <item x="215"/>
        <item x="404"/>
        <item x="496"/>
        <item x="359"/>
        <item x="469"/>
        <item x="350"/>
        <item x="470"/>
        <item x="81"/>
        <item x="183"/>
        <item x="145"/>
        <item x="412"/>
        <item x="519"/>
        <item x="521"/>
        <item x="502"/>
        <item x="414"/>
        <item x="455"/>
        <item x="457"/>
        <item x="59"/>
        <item x="320"/>
        <item x="246"/>
        <item x="373"/>
        <item x="139"/>
        <item x="221"/>
        <item x="36"/>
        <item x="375"/>
        <item x="377"/>
        <item x="379"/>
        <item x="488"/>
        <item x="332"/>
        <item x="401"/>
        <item x="86"/>
        <item x="148"/>
        <item x="510"/>
        <item x="309"/>
        <item x="371"/>
        <item x="454"/>
        <item x="28"/>
        <item x="161"/>
        <item x="35"/>
        <item x="531"/>
        <item x="527"/>
        <item x="529"/>
        <item x="530"/>
        <item x="528"/>
        <item x="393"/>
        <item x="208"/>
        <item x="135"/>
        <item x="391"/>
        <item x="262"/>
        <item x="172"/>
        <item x="504"/>
        <item x="389"/>
        <item x="41"/>
        <item x="392"/>
        <item x="42"/>
        <item x="40"/>
        <item x="39"/>
        <item x="390"/>
        <item x="37"/>
        <item x="388"/>
        <item x="387"/>
        <item x="38"/>
        <item x="386"/>
        <item x="347"/>
        <item x="468"/>
        <item x="328"/>
        <item x="339"/>
        <item x="327"/>
        <item x="354"/>
        <item x="513"/>
        <item x="524"/>
        <item x="526"/>
        <item x="5"/>
        <item x="8"/>
        <item x="403"/>
        <item x="398"/>
        <item x="4"/>
        <item x="467"/>
        <item x="159"/>
        <item x="99"/>
        <item x="121"/>
        <item x="79"/>
        <item x="80"/>
        <item x="283"/>
        <item x="293"/>
        <item x="396"/>
        <item x="140"/>
        <item x="44"/>
        <item x="395"/>
        <item x="87"/>
        <item x="16"/>
        <item x="341"/>
        <item x="154"/>
        <item x="242"/>
        <item x="171"/>
        <item x="163"/>
        <item x="316"/>
        <item x="30"/>
        <item x="317"/>
        <item x="43"/>
        <item x="364"/>
        <item x="363"/>
        <item x="456"/>
        <item x="337"/>
        <item x="11"/>
        <item x="368"/>
        <item x="450"/>
        <item x="356"/>
        <item x="71"/>
        <item x="51"/>
        <item x="52"/>
        <item x="72"/>
        <item x="127"/>
        <item x="103"/>
        <item x="102"/>
        <item x="514"/>
        <item x="76"/>
        <item x="73"/>
        <item x="57"/>
        <item x="209"/>
        <item x="82"/>
        <item x="58"/>
        <item x="307"/>
        <item x="83"/>
        <item x="84"/>
        <item x="3"/>
        <item x="424"/>
        <item x="74"/>
        <item x="53"/>
        <item x="50"/>
        <item x="49"/>
        <item x="61"/>
        <item x="9"/>
        <item x="355"/>
        <item x="229"/>
        <item x="374"/>
        <item x="230"/>
        <item x="7"/>
        <item x="75"/>
        <item x="226"/>
        <item x="225"/>
        <item x="343"/>
        <item x="342"/>
        <item x="173"/>
        <item x="370"/>
        <item x="325"/>
        <item x="214"/>
        <item x="210"/>
        <item x="13"/>
        <item x="367"/>
        <item x="366"/>
        <item x="26"/>
        <item x="282"/>
        <item x="322"/>
        <item x="12"/>
        <item x="362"/>
        <item x="492"/>
        <item x="464"/>
        <item x="383"/>
        <item x="382"/>
        <item x="384"/>
        <item x="385"/>
        <item x="353"/>
        <item x="329"/>
        <item x="272"/>
        <item x="65"/>
        <item x="213"/>
        <item x="63"/>
        <item x="201"/>
        <item x="149"/>
        <item x="452"/>
        <item x="459"/>
        <item x="449"/>
        <item x="516"/>
        <item x="409"/>
        <item x="493"/>
        <item x="494"/>
        <item x="476"/>
        <item x="474"/>
        <item x="418"/>
        <item x="426"/>
        <item x="442"/>
        <item x="508"/>
        <item x="416"/>
        <item x="124"/>
        <item x="417"/>
        <item x="422"/>
        <item x="410"/>
        <item x="429"/>
        <item x="423"/>
        <item x="430"/>
        <item x="235"/>
        <item x="460"/>
        <item x="204"/>
        <item x="206"/>
        <item x="205"/>
        <item x="203"/>
        <item x="207"/>
        <item x="197"/>
        <item x="150"/>
        <item x="518"/>
        <item x="107"/>
        <item x="117"/>
        <item x="165"/>
        <item x="515"/>
        <item x="147"/>
        <item x="108"/>
        <item x="420"/>
        <item x="477"/>
        <item x="113"/>
        <item x="114"/>
        <item x="156"/>
        <item x="142"/>
        <item x="405"/>
        <item x="431"/>
        <item x="486"/>
        <item x="433"/>
        <item x="110"/>
        <item x="189"/>
        <item x="440"/>
        <item x="112"/>
        <item x="491"/>
        <item x="146"/>
        <item x="495"/>
        <item x="506"/>
        <item x="200"/>
        <item x="196"/>
        <item x="134"/>
        <item x="162"/>
        <item x="167"/>
        <item x="131"/>
        <item x="500"/>
        <item x="164"/>
        <item x="432"/>
        <item x="479"/>
        <item x="413"/>
        <item x="123"/>
        <item x="425"/>
        <item x="250"/>
        <item x="106"/>
        <item x="190"/>
        <item x="435"/>
        <item x="125"/>
        <item x="195"/>
        <item x="438"/>
        <item x="240"/>
        <item x="505"/>
        <item x="439"/>
        <item x="122"/>
        <item x="115"/>
        <item x="116"/>
        <item x="105"/>
        <item x="111"/>
        <item x="421"/>
        <item x="428"/>
        <item x="411"/>
        <item x="191"/>
        <item x="487"/>
        <item x="490"/>
        <item x="155"/>
        <item x="501"/>
        <item x="447"/>
        <item x="446"/>
        <item x="483"/>
        <item x="311"/>
        <item x="497"/>
        <item x="406"/>
        <item x="436"/>
        <item x="407"/>
        <item x="408"/>
        <item x="473"/>
        <item x="472"/>
        <item x="482"/>
        <item x="485"/>
        <item x="522"/>
        <item x="484"/>
        <item x="481"/>
        <item x="419"/>
        <item x="427"/>
        <item x="143"/>
        <item x="441"/>
        <item x="315"/>
        <item x="511"/>
        <item x="188"/>
        <item x="291"/>
        <item x="443"/>
        <item x="478"/>
        <item x="198"/>
        <item x="489"/>
        <item x="192"/>
        <item x="193"/>
        <item x="194"/>
        <item x="434"/>
        <item x="166"/>
        <item x="151"/>
        <item x="153"/>
        <item x="109"/>
        <item x="437"/>
        <item x="199"/>
        <item x="475"/>
        <item x="480"/>
        <item x="270"/>
        <item x="157"/>
        <item x="249"/>
        <item x="288"/>
        <item x="238"/>
        <item x="312"/>
        <item x="217"/>
        <item x="241"/>
        <item x="281"/>
        <item x="245"/>
        <item x="266"/>
        <item x="267"/>
        <item x="535"/>
        <item x="232"/>
        <item x="233"/>
        <item x="289"/>
        <item x="290"/>
        <item x="269"/>
        <item x="534"/>
        <item x="279"/>
        <item x="533"/>
        <item x="536"/>
        <item x="239"/>
        <item x="257"/>
        <item x="313"/>
        <item x="275"/>
        <item x="244"/>
        <item x="236"/>
        <item x="261"/>
        <item x="263"/>
        <item x="532"/>
        <item x="152"/>
        <item x="264"/>
        <item x="259"/>
        <item x="265"/>
        <item x="280"/>
        <item x="276"/>
        <item x="296"/>
        <item x="310"/>
        <item x="66"/>
        <item x="67"/>
        <item x="69"/>
        <item x="70"/>
        <item x="234"/>
        <item x="295"/>
        <item x="18"/>
        <item x="369"/>
        <item x="357"/>
        <item x="360"/>
        <item x="402"/>
        <item x="415"/>
        <item x="399"/>
        <item x="56"/>
        <item x="100"/>
        <item x="523"/>
        <item x="503"/>
        <item x="260"/>
        <item x="62"/>
        <item x="54"/>
        <item x="88"/>
        <item x="60"/>
        <item x="448"/>
        <item x="365"/>
        <item x="507"/>
        <item x="258"/>
        <item x="378"/>
        <item x="144"/>
        <item x="158"/>
        <item x="90"/>
        <item x="202"/>
        <item x="91"/>
        <item x="182"/>
        <item x="243"/>
        <item x="444"/>
        <item x="330"/>
        <item x="253"/>
        <item x="268"/>
        <item x="45"/>
        <item x="247"/>
        <item x="397"/>
        <item x="512"/>
        <item x="498"/>
        <item x="400"/>
        <item x="2"/>
        <item x="10"/>
        <item x="126"/>
        <item x="129"/>
        <item x="179"/>
        <item x="175"/>
        <item x="33"/>
        <item x="376"/>
        <item x="381"/>
        <item x="251"/>
        <item x="299"/>
        <item x="252"/>
        <item x="256"/>
        <item x="14"/>
        <item x="237"/>
        <item x="224"/>
        <item x="278"/>
        <item x="348"/>
        <item x="228"/>
        <item x="227"/>
        <item x="19"/>
        <item x="23"/>
        <item x="22"/>
        <item x="133"/>
        <item x="334"/>
        <item x="324"/>
        <item x="352"/>
        <item x="349"/>
        <item x="346"/>
        <item x="344"/>
        <item x="333"/>
        <item x="335"/>
        <item x="345"/>
        <item x="130"/>
      </items>
    </pivotField>
    <pivotField axis="axisRow" compact="0" outline="0" showAll="0">
      <items count="1154">
        <item x="651"/>
        <item x="728"/>
        <item x="626"/>
        <item x="607"/>
        <item x="635"/>
        <item x="637"/>
        <item x="636"/>
        <item x="611"/>
        <item x="613"/>
        <item x="612"/>
        <item x="609"/>
        <item x="615"/>
        <item x="617"/>
        <item x="627"/>
        <item x="608"/>
        <item x="641"/>
        <item x="640"/>
        <item x="639"/>
        <item x="638"/>
        <item x="633"/>
        <item x="632"/>
        <item x="624"/>
        <item x="601"/>
        <item x="628"/>
        <item x="412"/>
        <item x="413"/>
        <item x="414"/>
        <item x="415"/>
        <item x="416"/>
        <item x="417"/>
        <item x="644"/>
        <item x="645"/>
        <item x="646"/>
        <item x="647"/>
        <item x="697"/>
        <item x="699"/>
        <item x="700"/>
        <item x="698"/>
        <item x="701"/>
        <item x="702"/>
        <item x="705"/>
        <item x="703"/>
        <item x="706"/>
        <item x="648"/>
        <item x="704"/>
        <item x="711"/>
        <item x="649"/>
        <item x="650"/>
        <item x="712"/>
        <item x="713"/>
        <item x="652"/>
        <item x="653"/>
        <item x="61"/>
        <item x="62"/>
        <item x="126"/>
        <item x="92"/>
        <item x="122"/>
        <item x="114"/>
        <item x="112"/>
        <item x="106"/>
        <item x="113"/>
        <item x="121"/>
        <item x="84"/>
        <item x="85"/>
        <item x="88"/>
        <item x="116"/>
        <item x="103"/>
        <item x="111"/>
        <item x="118"/>
        <item x="119"/>
        <item x="120"/>
        <item x="125"/>
        <item x="95"/>
        <item x="124"/>
        <item x="115"/>
        <item x="98"/>
        <item x="247"/>
        <item x="86"/>
        <item x="90"/>
        <item x="83"/>
        <item x="89"/>
        <item x="102"/>
        <item x="123"/>
        <item x="135"/>
        <item x="134"/>
        <item x="87"/>
        <item x="133"/>
        <item x="136"/>
        <item x="107"/>
        <item x="139"/>
        <item x="91"/>
        <item x="108"/>
        <item x="138"/>
        <item x="101"/>
        <item x="137"/>
        <item x="117"/>
        <item x="244"/>
        <item x="418"/>
        <item x="64"/>
        <item x="63"/>
        <item x="65"/>
        <item x="66"/>
        <item x="67"/>
        <item x="1121"/>
        <item x="1117"/>
        <item x="1118"/>
        <item x="715"/>
        <item x="8"/>
        <item x="2"/>
        <item x="610"/>
        <item x="943"/>
        <item x="941"/>
        <item x="942"/>
        <item x="896"/>
        <item x="897"/>
        <item x="898"/>
        <item x="915"/>
        <item x="916"/>
        <item x="917"/>
        <item x="555"/>
        <item x="3"/>
        <item x="663"/>
        <item x="1034"/>
        <item x="1035"/>
        <item x="251"/>
        <item x="333"/>
        <item x="469"/>
        <item x="290"/>
        <item x="291"/>
        <item x="348"/>
        <item x="76"/>
        <item x="714"/>
        <item x="59"/>
        <item x="21"/>
        <item x="20"/>
        <item x="19"/>
        <item x="33"/>
        <item x="1"/>
        <item x="0"/>
        <item x="246"/>
        <item x="965"/>
        <item x="966"/>
        <item x="492"/>
        <item x="503"/>
        <item x="519"/>
        <item x="518"/>
        <item x="489"/>
        <item x="516"/>
        <item x="524"/>
        <item x="499"/>
        <item x="517"/>
        <item x="488"/>
        <item x="311"/>
        <item x="310"/>
        <item x="312"/>
        <item x="313"/>
        <item x="235"/>
        <item x="236"/>
        <item x="950"/>
        <item x="951"/>
        <item x="952"/>
        <item x="382"/>
        <item x="60"/>
        <item x="50"/>
        <item x="716"/>
        <item x="49"/>
        <item x="78"/>
        <item x="75"/>
        <item x="510"/>
        <item x="720"/>
        <item x="77"/>
        <item x="932"/>
        <item x="933"/>
        <item x="934"/>
        <item x="55"/>
        <item x="461"/>
        <item x="526"/>
        <item x="16"/>
        <item x="152"/>
        <item x="153"/>
        <item x="154"/>
        <item x="155"/>
        <item x="158"/>
        <item x="156"/>
        <item x="157"/>
        <item x="189"/>
        <item x="187"/>
        <item x="188"/>
        <item x="162"/>
        <item x="161"/>
        <item x="159"/>
        <item x="160"/>
        <item x="171"/>
        <item x="170"/>
        <item x="22"/>
        <item x="14"/>
        <item x="486"/>
        <item x="500"/>
        <item x="502"/>
        <item x="521"/>
        <item x="523"/>
        <item x="442"/>
        <item x="468"/>
        <item x="536"/>
        <item x="438"/>
        <item x="440"/>
        <item x="432"/>
        <item x="430"/>
        <item x="487"/>
        <item x="449"/>
        <item x="436"/>
        <item x="434"/>
        <item x="427"/>
        <item x="74"/>
        <item x="51"/>
        <item x="148"/>
        <item x="149"/>
        <item x="1060"/>
        <item x="1061"/>
        <item x="1063"/>
        <item x="1062"/>
        <item x="542"/>
        <item x="426"/>
        <item x="1098"/>
        <item x="1099"/>
        <item x="543"/>
        <item x="150"/>
        <item x="151"/>
        <item x="946"/>
        <item x="947"/>
        <item x="953"/>
        <item x="954"/>
        <item x="643"/>
        <item x="393"/>
        <item x="392"/>
        <item x="390"/>
        <item x="394"/>
        <item x="391"/>
        <item x="406"/>
        <item x="405"/>
        <item x="404"/>
        <item x="403"/>
        <item x="395"/>
        <item x="400"/>
        <item x="401"/>
        <item x="398"/>
        <item x="397"/>
        <item x="402"/>
        <item x="396"/>
        <item x="399"/>
        <item x="389"/>
        <item x="388"/>
        <item x="386"/>
        <item x="387"/>
        <item x="410"/>
        <item x="409"/>
        <item x="407"/>
        <item x="411"/>
        <item x="408"/>
        <item x="944"/>
        <item x="945"/>
        <item x="920"/>
        <item x="921"/>
        <item x="331"/>
        <item x="332"/>
        <item x="541"/>
        <item x="26"/>
        <item x="325"/>
        <item x="326"/>
        <item x="324"/>
        <item x="217"/>
        <item x="218"/>
        <item x="219"/>
        <item x="1077"/>
        <item x="1078"/>
        <item x="1080"/>
        <item x="1079"/>
        <item x="184"/>
        <item x="183"/>
        <item x="181"/>
        <item x="185"/>
        <item x="186"/>
        <item x="182"/>
        <item x="242"/>
        <item x="314"/>
        <item x="315"/>
        <item x="625"/>
        <item x="1086"/>
        <item x="1087"/>
        <item x="141"/>
        <item x="140"/>
        <item x="288"/>
        <item x="201"/>
        <item x="204"/>
        <item x="202"/>
        <item x="203"/>
        <item x="205"/>
        <item x="208"/>
        <item x="206"/>
        <item x="207"/>
        <item x="286"/>
        <item x="338"/>
        <item x="337"/>
        <item x="423"/>
        <item x="422"/>
        <item x="424"/>
        <item x="252"/>
        <item x="177"/>
        <item x="176"/>
        <item x="174"/>
        <item x="175"/>
        <item x="420"/>
        <item x="514"/>
        <item x="419"/>
        <item x="739"/>
        <item x="740"/>
        <item x="741"/>
        <item x="1025"/>
        <item x="1026"/>
        <item x="1027"/>
        <item x="959"/>
        <item x="960"/>
        <item x="961"/>
        <item x="192"/>
        <item x="191"/>
        <item x="190"/>
        <item x="353"/>
        <item x="354"/>
        <item x="352"/>
        <item x="243"/>
        <item x="962"/>
        <item x="963"/>
        <item x="964"/>
        <item x="127"/>
        <item x="343"/>
        <item x="342"/>
        <item x="341"/>
        <item x="52"/>
        <item x="258"/>
        <item x="256"/>
        <item x="257"/>
        <item x="767"/>
        <item x="765"/>
        <item x="766"/>
        <item x="1083"/>
        <item x="1084"/>
        <item x="1085"/>
        <item x="1088"/>
        <item x="1089"/>
        <item x="1090"/>
        <item x="1041"/>
        <item x="1042"/>
        <item x="1043"/>
        <item x="776"/>
        <item x="773"/>
        <item x="771"/>
        <item x="772"/>
        <item x="775"/>
        <item x="777"/>
        <item x="774"/>
        <item x="925"/>
        <item x="926"/>
        <item x="930"/>
        <item x="931"/>
        <item x="29"/>
        <item x="318"/>
        <item x="317"/>
        <item x="316"/>
        <item x="298"/>
        <item x="297"/>
        <item x="299"/>
        <item x="616"/>
        <item x="634"/>
        <item x="629"/>
        <item x="630"/>
        <item x="618"/>
        <item x="619"/>
        <item x="459"/>
        <item x="296"/>
        <item x="295"/>
        <item x="294"/>
        <item x="249"/>
        <item x="425"/>
        <item x="1003"/>
        <item x="1001"/>
        <item x="999"/>
        <item x="1000"/>
        <item x="1004"/>
        <item x="1002"/>
        <item x="729"/>
        <item x="128"/>
        <item x="1064"/>
        <item x="1065"/>
        <item x="620"/>
        <item x="621"/>
        <item x="239"/>
        <item x="241"/>
        <item x="240"/>
        <item x="642"/>
        <item x="527"/>
        <item x="56"/>
        <item x="922"/>
        <item x="923"/>
        <item x="924"/>
        <item x="293"/>
        <item x="606"/>
        <item x="79"/>
        <item x="245"/>
        <item x="477"/>
        <item x="319"/>
        <item x="320"/>
        <item x="321"/>
        <item x="1049"/>
        <item x="1050"/>
        <item x="220"/>
        <item x="221"/>
        <item x="222"/>
        <item x="223"/>
        <item x="224"/>
        <item x="225"/>
        <item x="957"/>
        <item x="958"/>
        <item x="1070"/>
        <item x="1071"/>
        <item x="1095"/>
        <item x="1096"/>
        <item x="1097"/>
        <item x="1119"/>
        <item x="1100"/>
        <item x="1101"/>
        <item x="7"/>
        <item x="10"/>
        <item x="738"/>
        <item x="718"/>
        <item x="719"/>
        <item x="104"/>
        <item x="105"/>
        <item x="602"/>
        <item x="57"/>
        <item x="6"/>
        <item x="955"/>
        <item x="956"/>
        <item x="163"/>
        <item x="164"/>
        <item x="165"/>
        <item x="355"/>
        <item x="36"/>
        <item x="498"/>
        <item x="27"/>
        <item x="250"/>
        <item x="80"/>
        <item x="129"/>
        <item x="45"/>
        <item x="283"/>
        <item x="454"/>
        <item x="538"/>
        <item x="540"/>
        <item x="173"/>
        <item x="927"/>
        <item x="928"/>
        <item x="929"/>
        <item x="68"/>
        <item x="69"/>
        <item x="604"/>
        <item x="913"/>
        <item x="914"/>
        <item x="234"/>
        <item x="1072"/>
        <item x="172"/>
        <item x="227"/>
        <item x="228"/>
        <item x="96"/>
        <item x="97"/>
        <item x="132"/>
        <item x="525"/>
        <item x="5"/>
        <item x="816"/>
        <item x="815"/>
        <item x="813"/>
        <item x="814"/>
        <item x="209"/>
        <item x="212"/>
        <item x="210"/>
        <item x="211"/>
        <item x="213"/>
        <item x="216"/>
        <item x="214"/>
        <item x="215"/>
        <item x="193"/>
        <item x="196"/>
        <item x="194"/>
        <item x="195"/>
        <item x="12"/>
        <item x="11"/>
        <item x="603"/>
        <item x="692"/>
        <item x="48"/>
        <item x="501"/>
        <item x="520"/>
        <item x="522"/>
        <item x="441"/>
        <item x="535"/>
        <item x="437"/>
        <item x="439"/>
        <item x="448"/>
        <item x="435"/>
        <item x="433"/>
        <item x="15"/>
        <item x="431"/>
        <item x="429"/>
        <item x="73"/>
        <item x="9"/>
        <item x="357"/>
        <item x="356"/>
        <item x="552"/>
        <item x="323"/>
        <item x="322"/>
        <item x="655"/>
        <item x="654"/>
        <item x="656"/>
        <item x="657"/>
        <item x="1120"/>
        <item x="693"/>
        <item x="694"/>
        <item x="695"/>
        <item x="71"/>
        <item x="70"/>
        <item x="72"/>
        <item x="497"/>
        <item x="614"/>
        <item x="347"/>
        <item x="746"/>
        <item x="747"/>
        <item x="1016"/>
        <item x="1017"/>
        <item x="948"/>
        <item x="949"/>
        <item x="54"/>
        <item x="485"/>
        <item x="935"/>
        <item x="936"/>
        <item x="937"/>
        <item x="918"/>
        <item x="919"/>
        <item x="910"/>
        <item x="911"/>
        <item x="912"/>
        <item x="554"/>
        <item x="1076"/>
        <item x="753"/>
        <item x="752"/>
        <item x="750"/>
        <item x="751"/>
        <item x="1018"/>
        <item x="1019"/>
        <item x="975"/>
        <item x="976"/>
        <item x="1020"/>
        <item x="1021"/>
        <item x="593"/>
        <item x="594"/>
        <item x="971"/>
        <item x="972"/>
        <item x="583"/>
        <item x="581"/>
        <item x="785"/>
        <item x="783"/>
        <item x="784"/>
        <item x="786"/>
        <item x="824"/>
        <item x="823"/>
        <item x="821"/>
        <item x="822"/>
        <item x="504"/>
        <item x="887"/>
        <item x="888"/>
        <item x="589"/>
        <item x="586"/>
        <item x="1058"/>
        <item x="1059"/>
        <item x="779"/>
        <item x="780"/>
        <item x="230"/>
        <item x="781"/>
        <item x="782"/>
        <item x="805"/>
        <item x="806"/>
        <item x="758"/>
        <item x="756"/>
        <item x="754"/>
        <item x="755"/>
        <item x="759"/>
        <item x="757"/>
        <item x="843"/>
        <item x="841"/>
        <item x="839"/>
        <item x="840"/>
        <item x="842"/>
        <item x="811"/>
        <item x="809"/>
        <item x="807"/>
        <item x="808"/>
        <item x="812"/>
        <item x="810"/>
        <item x="848"/>
        <item x="846"/>
        <item x="844"/>
        <item x="845"/>
        <item x="849"/>
        <item x="847"/>
        <item x="508"/>
        <item x="446"/>
        <item x="938"/>
        <item x="939"/>
        <item x="940"/>
        <item x="1081"/>
        <item x="1082"/>
        <item x="1073"/>
        <item x="1074"/>
        <item x="1075"/>
        <item x="796"/>
        <item x="794"/>
        <item x="792"/>
        <item x="793"/>
        <item x="797"/>
        <item x="795"/>
        <item x="977"/>
        <item x="978"/>
        <item x="530"/>
        <item x="531"/>
        <item x="575"/>
        <item x="995"/>
        <item x="996"/>
        <item x="285"/>
        <item x="850"/>
        <item x="851"/>
        <item x="853"/>
        <item x="852"/>
        <item x="859"/>
        <item x="858"/>
        <item x="744"/>
        <item x="742"/>
        <item x="743"/>
        <item x="745"/>
        <item x="883"/>
        <item x="884"/>
        <item x="458"/>
        <item x="597"/>
        <item x="595"/>
        <item x="596"/>
        <item x="481"/>
        <item x="1013"/>
        <item x="1014"/>
        <item x="1015"/>
        <item x="1022"/>
        <item x="1023"/>
        <item x="1024"/>
        <item x="1053"/>
        <item x="1054"/>
        <item x="231"/>
        <item x="232"/>
        <item x="1036"/>
        <item x="1037"/>
        <item x="856"/>
        <item x="854"/>
        <item x="855"/>
        <item x="857"/>
        <item x="577"/>
        <item x="556"/>
        <item x="982"/>
        <item x="980"/>
        <item x="981"/>
        <item x="600"/>
        <item x="482"/>
        <item x="229"/>
        <item x="768"/>
        <item x="769"/>
        <item x="770"/>
        <item x="817"/>
        <item x="818"/>
        <item x="820"/>
        <item x="819"/>
        <item x="509"/>
        <item x="866"/>
        <item x="864"/>
        <item x="865"/>
        <item x="868"/>
        <item x="867"/>
        <item x="879"/>
        <item x="877"/>
        <item x="875"/>
        <item x="876"/>
        <item x="878"/>
        <item x="539"/>
        <item x="443"/>
        <item x="452"/>
        <item x="1051"/>
        <item x="1052"/>
        <item x="574"/>
        <item x="882"/>
        <item x="880"/>
        <item x="881"/>
        <item x="505"/>
        <item x="506"/>
        <item x="803"/>
        <item x="800"/>
        <item x="798"/>
        <item x="799"/>
        <item x="802"/>
        <item x="804"/>
        <item x="801"/>
        <item x="837"/>
        <item x="834"/>
        <item x="832"/>
        <item x="833"/>
        <item x="836"/>
        <item x="838"/>
        <item x="835"/>
        <item x="763"/>
        <item x="761"/>
        <item x="760"/>
        <item x="764"/>
        <item x="762"/>
        <item x="997"/>
        <item x="998"/>
        <item x="1010"/>
        <item x="1011"/>
        <item x="1012"/>
        <item x="284"/>
        <item x="512"/>
        <item x="484"/>
        <item x="550"/>
        <item x="1038"/>
        <item x="1039"/>
        <item x="1040"/>
        <item x="494"/>
        <item x="906"/>
        <item x="904"/>
        <item x="905"/>
        <item x="907"/>
        <item x="902"/>
        <item x="899"/>
        <item x="900"/>
        <item x="901"/>
        <item x="903"/>
        <item x="721"/>
        <item x="722"/>
        <item x="989"/>
        <item x="990"/>
        <item x="451"/>
        <item x="529"/>
        <item x="532"/>
        <item x="533"/>
        <item x="534"/>
        <item x="490"/>
        <item x="1029"/>
        <item x="1028"/>
        <item x="748"/>
        <item x="749"/>
        <item x="869"/>
        <item x="870"/>
        <item x="588"/>
        <item x="587"/>
        <item x="599"/>
        <item x="994"/>
        <item x="993"/>
        <item x="1092"/>
        <item x="970"/>
        <item x="968"/>
        <item x="987"/>
        <item x="988"/>
        <item x="1091"/>
        <item x="992"/>
        <item x="991"/>
        <item x="985"/>
        <item x="986"/>
        <item x="969"/>
        <item x="967"/>
        <item x="790"/>
        <item x="787"/>
        <item x="788"/>
        <item x="789"/>
        <item x="791"/>
        <item x="830"/>
        <item x="827"/>
        <item x="825"/>
        <item x="826"/>
        <item x="829"/>
        <item x="831"/>
        <item x="828"/>
        <item x="885"/>
        <item x="886"/>
        <item x="537"/>
        <item x="457"/>
        <item x="478"/>
        <item x="1066"/>
        <item x="528"/>
        <item x="507"/>
        <item x="479"/>
        <item x="474"/>
        <item x="889"/>
        <item x="890"/>
        <item x="979"/>
        <item x="480"/>
        <item x="495"/>
        <item x="1009"/>
        <item x="1007"/>
        <item x="1005"/>
        <item x="1006"/>
        <item x="1008"/>
        <item x="573"/>
        <item x="863"/>
        <item x="862"/>
        <item x="860"/>
        <item x="861"/>
        <item x="491"/>
        <item x="874"/>
        <item x="873"/>
        <item x="871"/>
        <item x="872"/>
        <item x="549"/>
        <item x="598"/>
        <item x="592"/>
        <item x="973"/>
        <item x="974"/>
        <item x="983"/>
        <item x="984"/>
        <item x="1105"/>
        <item x="562"/>
        <item x="563"/>
        <item x="462"/>
        <item x="579"/>
        <item x="578"/>
        <item x="591"/>
        <item x="580"/>
        <item x="709"/>
        <item x="710"/>
        <item x="696"/>
        <item x="450"/>
        <item x="548"/>
        <item x="544"/>
        <item x="180"/>
        <item x="421"/>
        <item x="453"/>
        <item x="576"/>
        <item x="287"/>
        <item x="496"/>
        <item x="570"/>
        <item x="546"/>
        <item x="545"/>
        <item x="309"/>
        <item x="564"/>
        <item x="590"/>
        <item x="557"/>
        <item x="463"/>
        <item x="1138"/>
        <item x="1140"/>
        <item x="1142"/>
        <item x="1139"/>
        <item x="1141"/>
        <item x="1143"/>
        <item x="673"/>
        <item x="582"/>
        <item x="708"/>
        <item x="444"/>
        <item x="566"/>
        <item x="568"/>
        <item x="567"/>
        <item x="569"/>
        <item x="565"/>
        <item x="178"/>
        <item x="1134"/>
        <item x="1136"/>
        <item x="1135"/>
        <item x="1137"/>
        <item x="585"/>
        <item x="584"/>
        <item x="553"/>
        <item x="551"/>
        <item x="1128"/>
        <item x="1130"/>
        <item x="1132"/>
        <item x="1129"/>
        <item x="1131"/>
        <item x="1133"/>
        <item x="1146"/>
        <item x="1144"/>
        <item x="1148"/>
        <item x="1150"/>
        <item x="1145"/>
        <item x="1149"/>
        <item x="1151"/>
        <item x="1147"/>
        <item x="1152"/>
        <item x="547"/>
        <item x="471"/>
        <item x="676"/>
        <item x="669"/>
        <item x="667"/>
        <item x="680"/>
        <item x="687"/>
        <item x="668"/>
        <item x="665"/>
        <item x="672"/>
        <item x="666"/>
        <item x="661"/>
        <item x="689"/>
        <item x="681"/>
        <item x="662"/>
        <item x="664"/>
        <item x="670"/>
        <item x="671"/>
        <item x="686"/>
        <item x="688"/>
        <item x="677"/>
        <item x="678"/>
        <item x="679"/>
        <item x="685"/>
        <item x="675"/>
        <item x="683"/>
        <item x="674"/>
        <item x="682"/>
        <item x="684"/>
        <item x="558"/>
        <item x="559"/>
        <item x="690"/>
        <item x="691"/>
        <item x="447"/>
        <item x="476"/>
        <item x="707"/>
        <item x="300"/>
        <item x="1122"/>
        <item x="1124"/>
        <item x="1126"/>
        <item x="1123"/>
        <item x="1125"/>
        <item x="1127"/>
        <item x="1102"/>
        <item x="1103"/>
        <item x="1110"/>
        <item x="1111"/>
        <item x="560"/>
        <item x="561"/>
        <item x="891"/>
        <item x="306"/>
        <item x="179"/>
        <item x="1104"/>
        <item x="571"/>
        <item x="572"/>
        <item x="1106"/>
        <item x="47"/>
        <item x="53"/>
        <item x="17"/>
        <item x="24"/>
        <item x="18"/>
        <item x="31"/>
        <item x="41"/>
        <item x="32"/>
        <item x="30"/>
        <item x="38"/>
        <item x="37"/>
        <item x="34"/>
        <item x="40"/>
        <item x="39"/>
        <item x="42"/>
        <item x="28"/>
        <item x="35"/>
        <item x="46"/>
        <item x="25"/>
        <item x="43"/>
        <item x="13"/>
        <item x="44"/>
        <item x="892"/>
        <item x="445"/>
        <item x="511"/>
        <item x="253"/>
        <item x="109"/>
        <item x="110"/>
        <item x="727"/>
        <item x="735"/>
        <item x="736"/>
        <item x="737"/>
        <item x="732"/>
        <item x="733"/>
        <item x="734"/>
        <item x="731"/>
        <item x="778"/>
        <item x="723"/>
        <item x="724"/>
        <item x="93"/>
        <item x="94"/>
        <item x="166"/>
        <item x="169"/>
        <item x="168"/>
        <item x="167"/>
        <item x="1093"/>
        <item x="1094"/>
        <item x="1048"/>
        <item x="1046"/>
        <item x="1044"/>
        <item x="1045"/>
        <item x="1047"/>
        <item x="475"/>
        <item x="372"/>
        <item x="371"/>
        <item x="381"/>
        <item x="380"/>
        <item x="130"/>
        <item x="131"/>
        <item x="276"/>
        <item x="226"/>
        <item x="270"/>
        <item x="272"/>
        <item x="271"/>
        <item x="248"/>
        <item x="346"/>
        <item x="345"/>
        <item x="336"/>
        <item x="335"/>
        <item x="344"/>
        <item x="374"/>
        <item x="373"/>
        <item x="274"/>
        <item x="273"/>
        <item x="275"/>
        <item x="304"/>
        <item x="303"/>
        <item x="305"/>
        <item x="265"/>
        <item x="262"/>
        <item x="266"/>
        <item x="264"/>
        <item x="263"/>
        <item x="330"/>
        <item x="329"/>
        <item x="197"/>
        <item x="200"/>
        <item x="198"/>
        <item x="199"/>
        <item x="259"/>
        <item x="261"/>
        <item x="260"/>
        <item x="267"/>
        <item x="268"/>
        <item x="269"/>
        <item x="302"/>
        <item x="301"/>
        <item x="369"/>
        <item x="368"/>
        <item x="367"/>
        <item x="370"/>
        <item x="278"/>
        <item x="277"/>
        <item x="375"/>
        <item x="376"/>
        <item x="377"/>
        <item x="378"/>
        <item x="379"/>
        <item x="238"/>
        <item x="292"/>
        <item x="99"/>
        <item x="100"/>
        <item x="908"/>
        <item x="909"/>
        <item x="1055"/>
        <item x="1056"/>
        <item x="1057"/>
        <item x="472"/>
        <item x="473"/>
        <item x="351"/>
        <item x="349"/>
        <item x="350"/>
        <item x="254"/>
        <item x="255"/>
        <item x="289"/>
        <item x="143"/>
        <item x="142"/>
        <item x="383"/>
        <item x="385"/>
        <item x="384"/>
        <item x="147"/>
        <item x="144"/>
        <item x="146"/>
        <item x="145"/>
        <item x="339"/>
        <item x="340"/>
        <item x="455"/>
        <item x="456"/>
        <item x="893"/>
        <item x="894"/>
        <item x="895"/>
        <item x="1116"/>
        <item x="1113"/>
        <item x="1115"/>
        <item x="1114"/>
        <item x="1112"/>
        <item x="1108"/>
        <item x="1109"/>
        <item x="1107"/>
        <item x="466"/>
        <item x="467"/>
        <item x="483"/>
        <item x="81"/>
        <item x="82"/>
        <item x="460"/>
        <item x="717"/>
        <item x="1067"/>
        <item x="1068"/>
        <item x="1069"/>
        <item x="1032"/>
        <item x="1030"/>
        <item x="1031"/>
        <item x="1033"/>
        <item x="725"/>
        <item x="726"/>
        <item x="4"/>
        <item x="237"/>
        <item x="360"/>
        <item x="359"/>
        <item x="358"/>
        <item x="362"/>
        <item x="363"/>
        <item x="361"/>
        <item x="365"/>
        <item x="366"/>
        <item x="364"/>
        <item x="58"/>
        <item x="233"/>
        <item x="730"/>
        <item x="334"/>
        <item x="328"/>
        <item x="327"/>
        <item x="631"/>
        <item x="464"/>
        <item x="515"/>
        <item x="465"/>
        <item x="513"/>
        <item x="470"/>
        <item x="23"/>
        <item x="428"/>
        <item x="493"/>
        <item x="605"/>
        <item x="308"/>
        <item x="307"/>
        <item x="282"/>
        <item x="281"/>
        <item x="280"/>
        <item x="279"/>
        <item x="622"/>
        <item x="623"/>
        <item x="658"/>
        <item x="659"/>
        <item x="660"/>
        <item t="default"/>
      </items>
    </pivotField>
    <pivotField compact="0" numFmtId="165" outline="0" showAll="0"/>
    <pivotField compact="0" numFmtId="165" outline="0" showAll="0"/>
    <pivotField compact="0" numFmtId="165" outline="0" showAll="0"/>
    <pivotField compact="0" numFmtId="165" outline="0" showAll="0"/>
    <pivotField compact="0" outline="0" showAll="0"/>
    <pivotField compact="0" numFmtId="165" outline="0" showAll="0"/>
    <pivotField compact="0" numFmtId="165" outline="0" showAll="0"/>
    <pivotField dataField="1" compact="0" numFmtId="165" outline="0" showAll="0"/>
    <pivotField compact="0" numFmtId="165" outline="0" showAll="0"/>
    <pivotField compact="0" outline="0" showAll="0"/>
    <pivotField dataField="1" compact="0" numFmtId="165" outline="0" showAll="0"/>
    <pivotField dataField="1" compact="0" numFmtId="165" outline="0" showAll="0"/>
    <pivotField compact="0" numFmtId="165" outline="0" showAll="0"/>
    <pivotField compact="0" outline="0" showAll="0"/>
    <pivotField compact="0" outline="0" showAll="0"/>
    <pivotField compact="0" outline="0" showAll="0"/>
  </pivotFields>
  <rowFields count="5">
    <field x="0"/>
    <field x="1"/>
    <field x="2"/>
    <field x="4"/>
    <field x="5"/>
  </rowFields>
  <rowItems count="34">
    <i>
      <x/>
      <x v="3"/>
      <x v="15"/>
      <x v="112"/>
      <x v="304"/>
    </i>
    <i t="default" r="2">
      <x v="15"/>
    </i>
    <i r="2">
      <x v="22"/>
      <x v="259"/>
      <x v="207"/>
    </i>
    <i r="4">
      <x v="509"/>
    </i>
    <i t="default" r="2">
      <x v="22"/>
    </i>
    <i r="2">
      <x v="23"/>
      <x v="258"/>
      <x v="206"/>
    </i>
    <i r="4">
      <x v="508"/>
    </i>
    <i t="default" r="2">
      <x v="23"/>
    </i>
    <i r="2">
      <x v="24"/>
      <x v="522"/>
      <x v="211"/>
    </i>
    <i r="4">
      <x v="506"/>
    </i>
    <i t="default" r="2">
      <x v="24"/>
    </i>
    <i r="2">
      <x v="25"/>
      <x v="521"/>
      <x v="210"/>
    </i>
    <i r="4">
      <x v="505"/>
    </i>
    <i t="default" r="2">
      <x v="25"/>
    </i>
    <i r="2">
      <x v="26"/>
      <x v="253"/>
      <x v="204"/>
    </i>
    <i r="4">
      <x v="502"/>
    </i>
    <i t="default" r="2">
      <x v="26"/>
    </i>
    <i r="2">
      <x v="27"/>
      <x v="255"/>
      <x v="205"/>
    </i>
    <i r="4">
      <x v="503"/>
    </i>
    <i t="default" r="2">
      <x v="27"/>
    </i>
    <i r="2">
      <x v="28"/>
      <x v="81"/>
      <x v="201"/>
    </i>
    <i r="4">
      <x v="500"/>
    </i>
    <i t="default" r="2">
      <x v="28"/>
    </i>
    <i r="2">
      <x v="31"/>
      <x v="463"/>
      <x v="973"/>
    </i>
    <i t="default" r="2">
      <x v="31"/>
    </i>
    <i r="2">
      <x v="34"/>
      <x v="517"/>
      <x v="209"/>
    </i>
    <i r="4">
      <x v="504"/>
    </i>
    <i t="default" r="2">
      <x v="34"/>
    </i>
    <i r="2">
      <x v="462"/>
      <x v="271"/>
      <x v="528"/>
    </i>
    <i t="default" r="2">
      <x v="462"/>
    </i>
    <i r="2">
      <x v="510"/>
      <x v="152"/>
      <x v="399"/>
    </i>
    <i t="default" r="2">
      <x v="510"/>
    </i>
    <i t="default" r="1">
      <x v="3"/>
    </i>
    <i t="default">
      <x/>
    </i>
  </rowItems>
  <colFields count="1">
    <field x="-2"/>
  </colFields>
  <colItems count="3">
    <i>
      <x/>
    </i>
    <i i="1">
      <x v="1"/>
    </i>
    <i i="2">
      <x v="2"/>
    </i>
  </colItems>
  <dataFields count="3">
    <dataField name="Sum of TY 2024 (Nominal $)" fld="13" baseField="0" baseItem="0" numFmtId="165"/>
    <dataField name="Sum of AY 2025" fld="16" baseField="0" baseItem="0" numFmtId="165"/>
    <dataField name="Sum of AY 2026" fld="17" baseField="0" baseItem="0" numFmtId="165"/>
  </dataFields>
  <formats count="43">
    <format dxfId="71">
      <pivotArea type="all" dataOnly="0" outline="0" fieldPosition="0"/>
    </format>
    <format dxfId="70">
      <pivotArea type="origin" dataOnly="0" labelOnly="1" outline="0" fieldPosition="0"/>
    </format>
    <format dxfId="69">
      <pivotArea field="-2" type="button" dataOnly="0" labelOnly="1" outline="0" axis="axisCol" fieldPosition="0"/>
    </format>
    <format dxfId="68">
      <pivotArea type="topRight" dataOnly="0" labelOnly="1" outline="0" fieldPosition="0"/>
    </format>
    <format dxfId="67">
      <pivotArea field="0" type="button" dataOnly="0" labelOnly="1" outline="0" axis="axisRow" fieldPosition="0"/>
    </format>
    <format dxfId="66">
      <pivotArea field="1" type="button" dataOnly="0" labelOnly="1" outline="0" axis="axisRow" fieldPosition="1"/>
    </format>
    <format dxfId="65">
      <pivotArea dataOnly="0" labelOnly="1" outline="0" fieldPosition="0">
        <references count="1">
          <reference field="4294967294" count="3">
            <x v="0"/>
            <x v="1"/>
            <x v="2"/>
          </reference>
        </references>
      </pivotArea>
    </format>
    <format dxfId="64">
      <pivotArea grandRow="1" outline="0" collapsedLevelsAreSubtotals="1" fieldPosition="0"/>
    </format>
    <format dxfId="63">
      <pivotArea dataOnly="0" labelOnly="1" grandRow="1" outline="0" fieldPosition="0"/>
    </format>
    <format dxfId="62">
      <pivotArea field="0" type="button" dataOnly="0" labelOnly="1" outline="0" axis="axisRow" fieldPosition="0"/>
    </format>
    <format dxfId="61">
      <pivotArea field="1" type="button" dataOnly="0" labelOnly="1" outline="0" axis="axisRow" fieldPosition="1"/>
    </format>
    <format dxfId="60">
      <pivotArea dataOnly="0" labelOnly="1" outline="0" fieldPosition="0">
        <references count="1">
          <reference field="4294967294" count="3">
            <x v="0"/>
            <x v="1"/>
            <x v="2"/>
          </reference>
        </references>
      </pivotArea>
    </format>
    <format dxfId="59">
      <pivotArea outline="0" collapsedLevelsAreSubtotals="1" fieldPosition="0"/>
    </format>
    <format dxfId="58">
      <pivotArea type="origin" dataOnly="0" labelOnly="1" outline="0" fieldPosition="0"/>
    </format>
    <format dxfId="57">
      <pivotArea field="-2" type="button" dataOnly="0" labelOnly="1" outline="0" axis="axisCol" fieldPosition="0"/>
    </format>
    <format dxfId="56">
      <pivotArea type="topRight" dataOnly="0" labelOnly="1" outline="0" fieldPosition="0"/>
    </format>
    <format dxfId="55">
      <pivotArea field="0" type="button" dataOnly="0" labelOnly="1" outline="0" axis="axisRow" fieldPosition="0"/>
    </format>
    <format dxfId="54">
      <pivotArea field="1" type="button" dataOnly="0" labelOnly="1" outline="0" axis="axisRow" fieldPosition="1"/>
    </format>
    <format dxfId="53">
      <pivotArea field="2" type="button" dataOnly="0" labelOnly="1" outline="0" axis="axisRow" fieldPosition="2"/>
    </format>
    <format dxfId="52">
      <pivotArea field="4" type="button" dataOnly="0" labelOnly="1" outline="0" axis="axisRow" fieldPosition="3"/>
    </format>
    <format dxfId="51">
      <pivotArea dataOnly="0" labelOnly="1" outline="0" fieldPosition="0">
        <references count="1">
          <reference field="4294967294" count="3">
            <x v="0"/>
            <x v="1"/>
            <x v="2"/>
          </reference>
        </references>
      </pivotArea>
    </format>
    <format dxfId="50">
      <pivotArea outline="0" fieldPosition="0">
        <references count="4">
          <reference field="0" count="1" selected="0">
            <x v="0"/>
          </reference>
          <reference field="1" count="0" selected="0"/>
          <reference field="2" count="1" selected="0">
            <x v="21"/>
          </reference>
          <reference field="4" count="1" selected="0">
            <x v="518"/>
          </reference>
        </references>
      </pivotArea>
    </format>
    <format dxfId="49">
      <pivotArea dataOnly="0" labelOnly="1" outline="0" fieldPosition="0">
        <references count="3">
          <reference field="0" count="1" selected="0">
            <x v="0"/>
          </reference>
          <reference field="1" count="0" selected="0"/>
          <reference field="2" count="1">
            <x v="21"/>
          </reference>
        </references>
      </pivotArea>
    </format>
    <format dxfId="48">
      <pivotArea dataOnly="0" labelOnly="1" outline="0" fieldPosition="0">
        <references count="4">
          <reference field="0" count="1" selected="0">
            <x v="0"/>
          </reference>
          <reference field="1" count="0" selected="0"/>
          <reference field="2" count="1" selected="0">
            <x v="21"/>
          </reference>
          <reference field="4" count="1">
            <x v="518"/>
          </reference>
        </references>
      </pivotArea>
    </format>
    <format dxfId="47">
      <pivotArea outline="0" fieldPosition="0">
        <references count="4">
          <reference field="0" count="1" selected="0">
            <x v="0"/>
          </reference>
          <reference field="1" count="1" selected="0">
            <x v="3"/>
          </reference>
          <reference field="2" count="1" selected="0">
            <x v="21"/>
          </reference>
          <reference field="4" count="1" selected="0">
            <x v="518"/>
          </reference>
        </references>
      </pivotArea>
    </format>
    <format dxfId="46">
      <pivotArea dataOnly="0" labelOnly="1" outline="0" offset="IV10" fieldPosition="0">
        <references count="1">
          <reference field="0" count="1">
            <x v="0"/>
          </reference>
        </references>
      </pivotArea>
    </format>
    <format dxfId="45">
      <pivotArea dataOnly="0" labelOnly="1" outline="0" offset="IV10" fieldPosition="0">
        <references count="2">
          <reference field="0" count="1" selected="0">
            <x v="0"/>
          </reference>
          <reference field="1" count="1">
            <x v="3"/>
          </reference>
        </references>
      </pivotArea>
    </format>
    <format dxfId="44">
      <pivotArea dataOnly="0" labelOnly="1" outline="0" fieldPosition="0">
        <references count="3">
          <reference field="0" count="1" selected="0">
            <x v="0"/>
          </reference>
          <reference field="1" count="1" selected="0">
            <x v="3"/>
          </reference>
          <reference field="2" count="1">
            <x v="21"/>
          </reference>
        </references>
      </pivotArea>
    </format>
    <format dxfId="43">
      <pivotArea dataOnly="0" labelOnly="1" outline="0" fieldPosition="0">
        <references count="4">
          <reference field="0" count="1" selected="0">
            <x v="0"/>
          </reference>
          <reference field="1" count="1" selected="0">
            <x v="3"/>
          </reference>
          <reference field="2" count="1" selected="0">
            <x v="21"/>
          </reference>
          <reference field="4" count="1">
            <x v="518"/>
          </reference>
        </references>
      </pivotArea>
    </format>
    <format dxfId="42">
      <pivotArea outline="0" collapsedLevelsAreSubtotals="1" fieldPosition="0"/>
    </format>
    <format dxfId="41">
      <pivotArea outline="0" collapsedLevelsAreSubtotals="1" fieldPosition="0"/>
    </format>
    <format dxfId="40">
      <pivotArea dataOnly="0" outline="0" fieldPosition="0">
        <references count="1">
          <reference field="2" count="0" defaultSubtotal="1"/>
        </references>
      </pivotArea>
    </format>
    <format dxfId="39">
      <pivotArea type="origin" dataOnly="0" labelOnly="1" outline="0" offset="E1" fieldPosition="0"/>
    </format>
    <format dxfId="38">
      <pivotArea field="5" type="button" dataOnly="0" labelOnly="1" outline="0" axis="axisRow" fieldPosition="4"/>
    </format>
    <format dxfId="37">
      <pivotArea type="origin" dataOnly="0" labelOnly="1" outline="0" fieldPosition="0"/>
    </format>
    <format dxfId="36">
      <pivotArea field="-2" type="button" dataOnly="0" labelOnly="1" outline="0" axis="axisCol" fieldPosition="0"/>
    </format>
    <format dxfId="35">
      <pivotArea type="topRight" dataOnly="0" labelOnly="1" outline="0" fieldPosition="0"/>
    </format>
    <format dxfId="34">
      <pivotArea field="0" type="button" dataOnly="0" labelOnly="1" outline="0" axis="axisRow" fieldPosition="0"/>
    </format>
    <format dxfId="33">
      <pivotArea field="1" type="button" dataOnly="0" labelOnly="1" outline="0" axis="axisRow" fieldPosition="1"/>
    </format>
    <format dxfId="32">
      <pivotArea field="2" type="button" dataOnly="0" labelOnly="1" outline="0" axis="axisRow" fieldPosition="2"/>
    </format>
    <format dxfId="31">
      <pivotArea field="4" type="button" dataOnly="0" labelOnly="1" outline="0" axis="axisRow" fieldPosition="3"/>
    </format>
    <format dxfId="30">
      <pivotArea field="5" type="button" dataOnly="0" labelOnly="1" outline="0" axis="axisRow" fieldPosition="4"/>
    </format>
    <format dxfId="29">
      <pivotArea dataOnly="0" labelOnly="1" outline="0" fieldPosition="0">
        <references count="1">
          <reference field="4294967294" count="3">
            <x v="0"/>
            <x v="1"/>
            <x v="2"/>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CA86-4D99-4831-89EC-9265578B2DEE}">
  <sheetPr>
    <tabColor theme="3" tint="9.9978637043366805E-2"/>
  </sheetPr>
  <dimension ref="B1:AH37"/>
  <sheetViews>
    <sheetView showGridLines="0" tabSelected="1" zoomScaleNormal="100" workbookViewId="0">
      <pane xSplit="4" ySplit="5" topLeftCell="E6" activePane="bottomRight" state="frozen"/>
      <selection pane="topRight" activeCell="D1" sqref="D1"/>
      <selection pane="bottomLeft" activeCell="A8" sqref="A8"/>
      <selection pane="bottomRight" activeCell="Y27" sqref="Y27"/>
    </sheetView>
  </sheetViews>
  <sheetFormatPr defaultRowHeight="15" outlineLevelCol="1" x14ac:dyDescent="0.25"/>
  <cols>
    <col min="1" max="1" width="5.28515625" customWidth="1"/>
    <col min="2" max="2" width="20.42578125" hidden="1" customWidth="1" outlineLevel="1"/>
    <col min="3" max="3" width="48.28515625" customWidth="1" collapsed="1"/>
    <col min="4" max="4" width="2.85546875" customWidth="1"/>
    <col min="5" max="5" width="13.85546875" customWidth="1" outlineLevel="1"/>
    <col min="6" max="7" width="10.85546875" customWidth="1" outlineLevel="1"/>
    <col min="8" max="8" width="2.85546875" style="39" customWidth="1" outlineLevel="1"/>
    <col min="9" max="9" width="9.7109375" customWidth="1" outlineLevel="1"/>
    <col min="10" max="10" width="2.85546875" style="39" customWidth="1" outlineLevel="1"/>
    <col min="11" max="13" width="9.42578125" customWidth="1" outlineLevel="1"/>
    <col min="14" max="14" width="2.85546875" customWidth="1" outlineLevel="1"/>
    <col min="15" max="15" width="6.5703125" customWidth="1" outlineLevel="1"/>
    <col min="16" max="16" width="2.7109375" customWidth="1"/>
    <col min="17" max="19" width="9.7109375" customWidth="1"/>
    <col min="20" max="20" width="2.7109375" customWidth="1"/>
    <col min="21" max="23" width="9.7109375" customWidth="1"/>
    <col min="24" max="24" width="2.7109375" customWidth="1"/>
    <col min="25" max="25" width="9.42578125" customWidth="1" outlineLevel="1"/>
    <col min="26" max="26" width="11.140625" customWidth="1" outlineLevel="1"/>
    <col min="27" max="27" width="9.42578125" customWidth="1" outlineLevel="1"/>
    <col min="28" max="28" width="2.85546875" customWidth="1" outlineLevel="1"/>
    <col min="29" max="29" width="9.42578125" customWidth="1" outlineLevel="1"/>
    <col min="30" max="30" width="1.85546875" customWidth="1"/>
    <col min="31" max="31" width="11.7109375" customWidth="1"/>
    <col min="32" max="32" width="14.28515625" style="43" customWidth="1" outlineLevel="1"/>
    <col min="33" max="33" width="3.42578125" style="43" customWidth="1" outlineLevel="1"/>
    <col min="34" max="34" width="91.42578125" customWidth="1" outlineLevel="1"/>
    <col min="35" max="35" width="2.85546875" customWidth="1"/>
  </cols>
  <sheetData>
    <row r="1" spans="2:34" s="11" customFormat="1" ht="21.75" customHeight="1" x14ac:dyDescent="0.25">
      <c r="C1" s="208" t="s">
        <v>949</v>
      </c>
      <c r="D1" s="208"/>
      <c r="E1" s="208"/>
      <c r="F1" s="4"/>
      <c r="G1" s="58"/>
      <c r="H1" s="59"/>
      <c r="I1" s="58"/>
      <c r="J1" s="59"/>
      <c r="K1" s="58"/>
      <c r="L1" s="58"/>
      <c r="M1" s="58"/>
      <c r="N1" s="58"/>
      <c r="O1" s="58"/>
      <c r="P1" s="58"/>
      <c r="Q1" s="58"/>
      <c r="R1" s="58"/>
      <c r="S1" s="4"/>
      <c r="T1" s="4"/>
      <c r="U1" s="4"/>
      <c r="V1" s="4"/>
      <c r="W1" s="4"/>
      <c r="X1" s="4"/>
      <c r="Y1" s="4"/>
      <c r="Z1" s="4"/>
      <c r="AA1" s="4"/>
      <c r="AB1" s="4"/>
      <c r="AC1" s="4"/>
      <c r="AF1" s="38"/>
      <c r="AG1" s="38"/>
      <c r="AH1" s="4"/>
    </row>
    <row r="2" spans="2:34" ht="21.75" customHeight="1" thickBot="1" x14ac:dyDescent="0.3">
      <c r="C2" s="201"/>
      <c r="D2" s="4"/>
      <c r="E2" s="122" t="s">
        <v>6</v>
      </c>
      <c r="F2" s="4"/>
      <c r="G2" s="4"/>
      <c r="H2" s="17"/>
      <c r="I2" s="4"/>
      <c r="J2" s="17"/>
      <c r="K2" s="58"/>
      <c r="L2" s="4"/>
      <c r="M2" s="4"/>
      <c r="N2" s="4"/>
      <c r="O2" s="4"/>
      <c r="P2" s="4"/>
      <c r="Q2" s="56"/>
      <c r="R2" s="56"/>
      <c r="S2" s="56"/>
      <c r="T2" s="4"/>
      <c r="U2" s="57"/>
      <c r="V2" s="57"/>
      <c r="W2" s="57"/>
      <c r="X2" s="4"/>
      <c r="Y2" s="4"/>
      <c r="Z2" s="4"/>
      <c r="AA2" s="4"/>
      <c r="AB2" s="4"/>
      <c r="AC2" s="4"/>
      <c r="AF2" s="38"/>
      <c r="AG2" s="38"/>
      <c r="AH2" s="4"/>
    </row>
    <row r="3" spans="2:34" ht="54.75" customHeight="1" x14ac:dyDescent="0.25">
      <c r="C3" s="4"/>
      <c r="D3" s="4"/>
      <c r="E3" s="216" t="s">
        <v>7</v>
      </c>
      <c r="F3" s="216"/>
      <c r="G3" s="216"/>
      <c r="H3" s="216"/>
      <c r="I3" s="216"/>
      <c r="J3" s="17"/>
      <c r="K3" s="212" t="s">
        <v>8</v>
      </c>
      <c r="L3" s="213"/>
      <c r="M3" s="213"/>
      <c r="N3" s="80"/>
      <c r="O3" s="175" t="s">
        <v>9</v>
      </c>
      <c r="P3" s="4"/>
      <c r="Q3" s="209" t="s">
        <v>10</v>
      </c>
      <c r="R3" s="214"/>
      <c r="S3" s="215"/>
      <c r="T3" s="4"/>
      <c r="U3" s="209" t="s">
        <v>11</v>
      </c>
      <c r="V3" s="210"/>
      <c r="W3" s="211"/>
      <c r="X3" s="4"/>
      <c r="Y3" s="205" t="s">
        <v>12</v>
      </c>
      <c r="Z3" s="206"/>
      <c r="AA3" s="206"/>
      <c r="AB3" s="206"/>
      <c r="AC3" s="207"/>
      <c r="AE3" s="14" t="s">
        <v>13</v>
      </c>
      <c r="AF3" s="14" t="s">
        <v>14</v>
      </c>
      <c r="AG3" s="14"/>
      <c r="AH3" s="37" t="s">
        <v>0</v>
      </c>
    </row>
    <row r="4" spans="2:34" ht="21.75" customHeight="1" x14ac:dyDescent="0.25">
      <c r="C4" s="4"/>
      <c r="D4" s="4"/>
      <c r="E4" s="4"/>
      <c r="F4" s="4"/>
      <c r="G4" s="4"/>
      <c r="H4" s="17"/>
      <c r="I4" s="4"/>
      <c r="J4" s="17"/>
      <c r="K4" s="77"/>
      <c r="L4" s="77"/>
      <c r="M4" s="77"/>
      <c r="N4" s="77"/>
      <c r="O4" s="77"/>
      <c r="P4" s="4"/>
      <c r="Q4" s="91" t="s">
        <v>15</v>
      </c>
      <c r="R4" s="18" t="s">
        <v>16</v>
      </c>
      <c r="S4" s="92" t="s">
        <v>16</v>
      </c>
      <c r="T4" s="4"/>
      <c r="U4" s="45"/>
      <c r="V4" s="4"/>
      <c r="W4" s="46"/>
      <c r="X4" s="4"/>
      <c r="Y4" s="19"/>
      <c r="Z4" s="4"/>
      <c r="AA4" s="4"/>
      <c r="AB4" s="4"/>
      <c r="AC4" s="20"/>
      <c r="AF4" s="18"/>
      <c r="AG4" s="18"/>
      <c r="AH4" s="12"/>
    </row>
    <row r="5" spans="2:34" ht="38.25" customHeight="1" x14ac:dyDescent="0.25">
      <c r="B5" s="123" t="s">
        <v>17</v>
      </c>
      <c r="C5" s="4"/>
      <c r="D5" s="4"/>
      <c r="E5" s="5">
        <v>2024</v>
      </c>
      <c r="F5" s="5">
        <v>2025</v>
      </c>
      <c r="G5" s="5">
        <v>2026</v>
      </c>
      <c r="H5" s="17"/>
      <c r="I5" s="137" t="s">
        <v>1</v>
      </c>
      <c r="J5" s="17"/>
      <c r="K5" s="84">
        <v>2024</v>
      </c>
      <c r="L5" s="84">
        <v>2025</v>
      </c>
      <c r="M5" s="84">
        <v>2026</v>
      </c>
      <c r="N5" s="77"/>
      <c r="O5" s="77">
        <v>2024</v>
      </c>
      <c r="P5" s="4"/>
      <c r="Q5" s="47">
        <v>2024</v>
      </c>
      <c r="R5" s="5">
        <v>2025</v>
      </c>
      <c r="S5" s="48">
        <v>2026</v>
      </c>
      <c r="T5" s="4"/>
      <c r="U5" s="47">
        <v>2024</v>
      </c>
      <c r="V5" s="5">
        <v>2025</v>
      </c>
      <c r="W5" s="48">
        <v>2026</v>
      </c>
      <c r="X5" s="4"/>
      <c r="Y5" s="8">
        <v>2024</v>
      </c>
      <c r="Z5" s="5">
        <v>2025</v>
      </c>
      <c r="AA5" s="5">
        <v>2026</v>
      </c>
      <c r="AB5" s="4"/>
      <c r="AC5" s="9" t="s">
        <v>1</v>
      </c>
      <c r="AF5" s="18"/>
      <c r="AG5" s="18"/>
      <c r="AH5" s="12"/>
    </row>
    <row r="6" spans="2:34" ht="15" customHeight="1" x14ac:dyDescent="0.25">
      <c r="C6" s="6" t="s">
        <v>2</v>
      </c>
      <c r="D6" s="4"/>
      <c r="E6" s="4"/>
      <c r="F6" s="4"/>
      <c r="G6" s="4"/>
      <c r="H6" s="17"/>
      <c r="I6" s="4"/>
      <c r="J6" s="17"/>
      <c r="K6" s="77"/>
      <c r="L6" s="77"/>
      <c r="M6" s="77"/>
      <c r="N6" s="77"/>
      <c r="O6" s="77"/>
      <c r="P6" s="4"/>
      <c r="Q6" s="45"/>
      <c r="R6" s="4"/>
      <c r="S6" s="46"/>
      <c r="T6" s="4"/>
      <c r="U6" s="45"/>
      <c r="V6" s="4"/>
      <c r="W6" s="46"/>
      <c r="X6" s="4"/>
      <c r="Y6" s="19"/>
      <c r="Z6" s="4"/>
      <c r="AA6" s="4"/>
      <c r="AB6" s="4"/>
      <c r="AC6" s="20"/>
      <c r="AF6" s="18"/>
      <c r="AG6" s="18"/>
      <c r="AH6" s="12"/>
    </row>
    <row r="7" spans="2:34" ht="15" customHeight="1" x14ac:dyDescent="0.25">
      <c r="B7" s="106" t="str">
        <f>LEFT(C7,5)</f>
        <v>Subst</v>
      </c>
      <c r="C7" s="4" t="s">
        <v>18</v>
      </c>
      <c r="D7" s="4"/>
      <c r="E7" s="146">
        <f>'Capacity-Expansion TM1 Data'!M29/1000</f>
        <v>0</v>
      </c>
      <c r="F7" s="146">
        <f>'Capacity-Expansion TM1 Data'!N29/1000</f>
        <v>7934.9144999999999</v>
      </c>
      <c r="G7" s="146">
        <f>'Capacity-Expansion TM1 Data'!O29/1000</f>
        <v>48648.584999999999</v>
      </c>
      <c r="H7" s="17"/>
      <c r="I7" s="146">
        <f t="shared" ref="I7:I12" si="0">SUM(E7:G7)</f>
        <v>56583.499499999998</v>
      </c>
      <c r="J7" s="17"/>
      <c r="K7" s="78">
        <v>0</v>
      </c>
      <c r="L7" s="78">
        <v>0</v>
      </c>
      <c r="M7" s="78">
        <v>0</v>
      </c>
      <c r="N7" s="77"/>
      <c r="O7" s="85">
        <v>0.13569999999999999</v>
      </c>
      <c r="P7" s="4"/>
      <c r="Q7" s="139">
        <f>E7+(E7*K7*$O7)</f>
        <v>0</v>
      </c>
      <c r="R7" s="152">
        <f t="shared" ref="R7" si="1">F7+(F7*L7*$O7)</f>
        <v>7934.9144999999999</v>
      </c>
      <c r="S7" s="153">
        <f t="shared" ref="S7" si="2">G7+(G7*M7*$O7)</f>
        <v>48648.584999999999</v>
      </c>
      <c r="T7" s="4"/>
      <c r="U7" s="100">
        <v>0</v>
      </c>
      <c r="V7" s="101">
        <v>0</v>
      </c>
      <c r="W7" s="102">
        <v>0</v>
      </c>
      <c r="X7" s="4"/>
      <c r="Y7" s="21">
        <f t="shared" ref="Y7:AA12" si="3">Q7-U7</f>
        <v>0</v>
      </c>
      <c r="Z7" s="22">
        <f t="shared" si="3"/>
        <v>7934.9144999999999</v>
      </c>
      <c r="AA7" s="22">
        <f t="shared" si="3"/>
        <v>48648.584999999999</v>
      </c>
      <c r="AB7" s="4"/>
      <c r="AC7" s="23">
        <f t="shared" ref="AC7" si="4">SUM(Y7:AA7)</f>
        <v>56583.499499999998</v>
      </c>
      <c r="AE7" s="192">
        <f>_xlfn.XLOOKUP($C7,'TY2024 GRC Authorized Pivot'!$X:$X,'TY2024 GRC Authorized Pivot'!$T:$T,0)</f>
        <v>0</v>
      </c>
      <c r="AF7" s="18" t="s">
        <v>19</v>
      </c>
      <c r="AG7" s="18"/>
      <c r="AH7" s="158"/>
    </row>
    <row r="8" spans="2:34" ht="15" customHeight="1" x14ac:dyDescent="0.25">
      <c r="B8" s="106" t="str">
        <f t="shared" ref="B8:B12" si="5">LEFT(C8,5)</f>
        <v>00228</v>
      </c>
      <c r="C8" s="4" t="s">
        <v>20</v>
      </c>
      <c r="D8" s="4"/>
      <c r="E8" s="146">
        <f>SUMIF('Capacity-Expansion TM1 Data'!$C:$C,$C8,'Capacity-Expansion TM1 Data'!M:M)/1000</f>
        <v>2886.8821339999995</v>
      </c>
      <c r="F8" s="146">
        <f>SUMIF('Capacity-Expansion TM1 Data'!$C:$C,$C8,'Capacity-Expansion TM1 Data'!N:N)/1000</f>
        <v>3510.0857039999992</v>
      </c>
      <c r="G8" s="146">
        <f>SUMIF('Capacity-Expansion TM1 Data'!$C:$C,$C8,'Capacity-Expansion TM1 Data'!O:O)/1000</f>
        <v>1754.0159999999998</v>
      </c>
      <c r="H8" s="17"/>
      <c r="I8" s="146">
        <f t="shared" si="0"/>
        <v>8150.9838379999983</v>
      </c>
      <c r="J8" s="17"/>
      <c r="K8" s="78">
        <v>0.20211894</v>
      </c>
      <c r="L8" s="78">
        <v>6.3171820000000004E-2</v>
      </c>
      <c r="M8" s="78">
        <v>0.10000137000000001</v>
      </c>
      <c r="N8" s="77"/>
      <c r="O8" s="85">
        <v>0.13569999999999999</v>
      </c>
      <c r="P8" s="4"/>
      <c r="Q8" s="139">
        <f>E8+(E8*K8*$O8)</f>
        <v>2966.0622096616971</v>
      </c>
      <c r="R8" s="25">
        <f>F8+(F8*L8*$O8)</f>
        <v>3540.1756187590777</v>
      </c>
      <c r="S8" s="49">
        <f t="shared" ref="R8:S12" si="6">G8+(G8*M8*$O8)</f>
        <v>1777.8183232073604</v>
      </c>
      <c r="T8" s="4"/>
      <c r="U8" s="100">
        <f>_xlfn.XLOOKUP($B8,'TY2024 GRC Authorized Pivot'!$I:$I,'TY2024 GRC Authorized Pivot'!E:E)</f>
        <v>1577</v>
      </c>
      <c r="V8" s="101">
        <f>_xlfn.XLOOKUP($B8,'TY2024 GRC Authorized Pivot'!$I:$I,'TY2024 GRC Authorized Pivot'!F:F)</f>
        <v>1624</v>
      </c>
      <c r="W8" s="102">
        <f>_xlfn.XLOOKUP($B8,'TY2024 GRC Authorized Pivot'!$I:$I,'TY2024 GRC Authorized Pivot'!G:G)</f>
        <v>1673</v>
      </c>
      <c r="X8" s="4"/>
      <c r="Y8" s="21">
        <f t="shared" si="3"/>
        <v>1389.0622096616971</v>
      </c>
      <c r="Z8" s="22">
        <f t="shared" si="3"/>
        <v>1916.1756187590777</v>
      </c>
      <c r="AA8" s="22">
        <f t="shared" si="3"/>
        <v>104.81832320736044</v>
      </c>
      <c r="AB8" s="4"/>
      <c r="AC8" s="23">
        <f t="shared" ref="AC8:AC12" si="7">SUM(Y8:AA8)</f>
        <v>3410.056151628135</v>
      </c>
      <c r="AE8" s="192">
        <f>_xlfn.XLOOKUP($C8,'TY2024 GRC Authorized Pivot'!$X:$X,'TY2024 GRC Authorized Pivot'!$T:$T,0)</f>
        <v>0</v>
      </c>
      <c r="AF8" s="18" t="s">
        <v>21</v>
      </c>
      <c r="AG8" s="18"/>
      <c r="AH8" s="149"/>
    </row>
    <row r="9" spans="2:34" ht="15" customHeight="1" x14ac:dyDescent="0.25">
      <c r="B9" s="106" t="str">
        <f t="shared" si="5"/>
        <v>20260</v>
      </c>
      <c r="C9" s="4" t="s">
        <v>22</v>
      </c>
      <c r="D9" s="4"/>
      <c r="E9" s="146">
        <f>_xlfn.XLOOKUP($C9,'Capacity-Expansion TM1 Data'!$C:$C,'Capacity-Expansion TM1 Data'!M:M)/1000</f>
        <v>0</v>
      </c>
      <c r="F9" s="146">
        <f>_xlfn.XLOOKUP($C9,'Capacity-Expansion TM1 Data'!$C:$C,'Capacity-Expansion TM1 Data'!N:N)/1000</f>
        <v>2839.1729999999998</v>
      </c>
      <c r="G9" s="146">
        <f>_xlfn.XLOOKUP($C9,'Capacity-Expansion TM1 Data'!$C:$C,'Capacity-Expansion TM1 Data'!O:O)/1000</f>
        <v>0</v>
      </c>
      <c r="H9" s="17"/>
      <c r="I9" s="146">
        <f t="shared" si="0"/>
        <v>2839.1729999999998</v>
      </c>
      <c r="J9" s="17"/>
      <c r="K9" s="78">
        <v>0</v>
      </c>
      <c r="L9" s="78">
        <v>9.9007699999999997E-3</v>
      </c>
      <c r="M9" s="78">
        <v>0</v>
      </c>
      <c r="N9" s="77"/>
      <c r="O9" s="85">
        <v>0.13569999999999999</v>
      </c>
      <c r="P9" s="4"/>
      <c r="Q9" s="139">
        <f t="shared" ref="Q9:Q10" si="8">E9+(E9*K9*$O9)</f>
        <v>0</v>
      </c>
      <c r="R9" s="25">
        <f t="shared" ref="R9:R10" si="9">F9+(F9*L9*$O9)</f>
        <v>2842.9875268457372</v>
      </c>
      <c r="S9" s="49">
        <f t="shared" ref="S9:S10" si="10">G9+(G9*M9*$O9)</f>
        <v>0</v>
      </c>
      <c r="T9" s="4"/>
      <c r="U9" s="100">
        <f>_xlfn.XLOOKUP($B9,'TY2024 GRC Authorized Pivot'!$I:$I,'TY2024 GRC Authorized Pivot'!E:E)</f>
        <v>0</v>
      </c>
      <c r="V9" s="101">
        <f>_xlfn.XLOOKUP($B9,'TY2024 GRC Authorized Pivot'!$I:$I,'TY2024 GRC Authorized Pivot'!F:F)</f>
        <v>0</v>
      </c>
      <c r="W9" s="102">
        <f>_xlfn.XLOOKUP($B9,'TY2024 GRC Authorized Pivot'!$I:$I,'TY2024 GRC Authorized Pivot'!G:G)</f>
        <v>0</v>
      </c>
      <c r="X9" s="4"/>
      <c r="Y9" s="21">
        <f t="shared" ref="Y9:Y10" si="11">Q9-U9</f>
        <v>0</v>
      </c>
      <c r="Z9" s="22">
        <f t="shared" ref="Z9:Z10" si="12">R9-V9</f>
        <v>2842.9875268457372</v>
      </c>
      <c r="AA9" s="22">
        <f t="shared" ref="AA9:AA10" si="13">S9-W9</f>
        <v>0</v>
      </c>
      <c r="AB9" s="4"/>
      <c r="AC9" s="23">
        <f t="shared" ref="AC9:AC10" si="14">SUM(Y9:AA9)</f>
        <v>2842.9875268457372</v>
      </c>
      <c r="AE9" s="192">
        <f>_xlfn.XLOOKUP($C9,'TY2024 GRC Authorized Pivot'!$X:$X,'TY2024 GRC Authorized Pivot'!$T:$T,0)</f>
        <v>0</v>
      </c>
      <c r="AF9" s="18" t="s">
        <v>19</v>
      </c>
      <c r="AG9" s="18"/>
      <c r="AH9" s="149"/>
    </row>
    <row r="10" spans="2:34" ht="15" customHeight="1" x14ac:dyDescent="0.25">
      <c r="B10" s="106" t="str">
        <f t="shared" si="5"/>
        <v>21258</v>
      </c>
      <c r="C10" s="4" t="s">
        <v>23</v>
      </c>
      <c r="D10" s="4"/>
      <c r="E10" s="146">
        <f>_xlfn.XLOOKUP($C10,'Capacity-Expansion TM1 Data'!$C:$C,'Capacity-Expansion TM1 Data'!M:M)/1000</f>
        <v>68.441810000000004</v>
      </c>
      <c r="F10" s="146">
        <f>_xlfn.XLOOKUP($C10,'Capacity-Expansion TM1 Data'!$C:$C,'Capacity-Expansion TM1 Data'!N:N)/1000</f>
        <v>588.46199000000001</v>
      </c>
      <c r="G10" s="146">
        <f>_xlfn.XLOOKUP($C10,'Capacity-Expansion TM1 Data'!$C:$C,'Capacity-Expansion TM1 Data'!O:O)/1000</f>
        <v>0</v>
      </c>
      <c r="H10" s="17"/>
      <c r="I10" s="146">
        <f t="shared" si="0"/>
        <v>656.90380000000005</v>
      </c>
      <c r="J10" s="17"/>
      <c r="K10" s="78">
        <v>1.8260620000000002E-2</v>
      </c>
      <c r="L10" s="78">
        <v>1.6524000000000001E-4</v>
      </c>
      <c r="M10" s="78">
        <v>0</v>
      </c>
      <c r="N10" s="77"/>
      <c r="O10" s="85">
        <v>0.13569999999999999</v>
      </c>
      <c r="P10" s="4"/>
      <c r="Q10" s="139">
        <f t="shared" si="8"/>
        <v>68.61140648732966</v>
      </c>
      <c r="R10" s="25">
        <f t="shared" si="9"/>
        <v>588.47518512321722</v>
      </c>
      <c r="S10" s="49">
        <f t="shared" si="10"/>
        <v>0</v>
      </c>
      <c r="T10" s="4"/>
      <c r="U10" s="100">
        <f>_xlfn.XLOOKUP($B10,'TY2024 GRC Authorized Pivot'!$I:$I,'TY2024 GRC Authorized Pivot'!E:E)</f>
        <v>0</v>
      </c>
      <c r="V10" s="101">
        <f>_xlfn.XLOOKUP($B10,'TY2024 GRC Authorized Pivot'!$I:$I,'TY2024 GRC Authorized Pivot'!F:F)</f>
        <v>0</v>
      </c>
      <c r="W10" s="102">
        <f>_xlfn.XLOOKUP($B10,'TY2024 GRC Authorized Pivot'!$I:$I,'TY2024 GRC Authorized Pivot'!G:G)</f>
        <v>0</v>
      </c>
      <c r="X10" s="4"/>
      <c r="Y10" s="21">
        <f t="shared" si="11"/>
        <v>68.61140648732966</v>
      </c>
      <c r="Z10" s="22">
        <f t="shared" si="12"/>
        <v>588.47518512321722</v>
      </c>
      <c r="AA10" s="22">
        <f t="shared" si="13"/>
        <v>0</v>
      </c>
      <c r="AB10" s="4"/>
      <c r="AC10" s="23">
        <f t="shared" si="14"/>
        <v>657.08659161054686</v>
      </c>
      <c r="AE10" s="192">
        <f>_xlfn.XLOOKUP($C10,'TY2024 GRC Authorized Pivot'!$X:$X,'TY2024 GRC Authorized Pivot'!$T:$T,0)</f>
        <v>0</v>
      </c>
      <c r="AF10" s="18" t="s">
        <v>19</v>
      </c>
      <c r="AG10" s="18"/>
      <c r="AH10" s="149"/>
    </row>
    <row r="11" spans="2:34" ht="15" customHeight="1" x14ac:dyDescent="0.25">
      <c r="B11" s="106" t="str">
        <f t="shared" si="5"/>
        <v>20247</v>
      </c>
      <c r="C11" s="4" t="s">
        <v>24</v>
      </c>
      <c r="D11" s="4"/>
      <c r="E11" s="146">
        <f>_xlfn.XLOOKUP($C11,'Capacity-Expansion TM1 Data'!$C:$C,'Capacity-Expansion TM1 Data'!M:M)/1000</f>
        <v>1902.6366819999996</v>
      </c>
      <c r="F11" s="146">
        <f>_xlfn.XLOOKUP($C11,'Capacity-Expansion TM1 Data'!$C:$C,'Capacity-Expansion TM1 Data'!N:N)/1000</f>
        <v>6777.9844049999983</v>
      </c>
      <c r="G11" s="146">
        <f>_xlfn.XLOOKUP($C11,'Capacity-Expansion TM1 Data'!$C:$C,'Capacity-Expansion TM1 Data'!O:O)/1000</f>
        <v>9999.9959999999992</v>
      </c>
      <c r="H11" s="17"/>
      <c r="I11" s="146">
        <f t="shared" si="0"/>
        <v>18680.617086999999</v>
      </c>
      <c r="J11" s="17"/>
      <c r="K11" s="78">
        <v>4.7393329999999997E-2</v>
      </c>
      <c r="L11" s="78">
        <v>1.0238840000000001E-2</v>
      </c>
      <c r="M11" s="78">
        <v>9.9999640000000001E-2</v>
      </c>
      <c r="N11" s="77"/>
      <c r="O11" s="85">
        <v>0.13569999999999999</v>
      </c>
      <c r="P11" s="4"/>
      <c r="Q11" s="139">
        <f t="shared" ref="Q11:Q12" si="15">E11+(E11*K11*$O11)</f>
        <v>1914.8730615006154</v>
      </c>
      <c r="R11" s="22">
        <f>F11+(F11*L11*$O11)</f>
        <v>6787.4018082976045</v>
      </c>
      <c r="S11" s="50">
        <f t="shared" si="6"/>
        <v>10135.695457200194</v>
      </c>
      <c r="T11" s="4"/>
      <c r="U11" s="100">
        <f>_xlfn.XLOOKUP($B11,'TY2024 GRC Authorized Pivot'!$I:$I,'TY2024 GRC Authorized Pivot'!E:E)</f>
        <v>4433</v>
      </c>
      <c r="V11" s="107">
        <f>_xlfn.XLOOKUP($B11,'TY2024 GRC Authorized Pivot'!$I:$I,'TY2024 GRC Authorized Pivot'!F:F)</f>
        <v>4566</v>
      </c>
      <c r="W11" s="108">
        <f>_xlfn.XLOOKUP($B11,'TY2024 GRC Authorized Pivot'!$I:$I,'TY2024 GRC Authorized Pivot'!G:G)</f>
        <v>4703</v>
      </c>
      <c r="X11" s="4"/>
      <c r="Y11" s="21">
        <f t="shared" si="3"/>
        <v>-2518.1269384993848</v>
      </c>
      <c r="Z11" s="22">
        <f t="shared" si="3"/>
        <v>2221.4018082976045</v>
      </c>
      <c r="AA11" s="22">
        <f t="shared" si="3"/>
        <v>5432.6954572001941</v>
      </c>
      <c r="AB11" s="4"/>
      <c r="AC11" s="23">
        <f t="shared" si="7"/>
        <v>5135.9703269984138</v>
      </c>
      <c r="AE11" s="192">
        <f>_xlfn.XLOOKUP($C11,'TY2024 GRC Authorized Pivot'!$X:$X,'TY2024 GRC Authorized Pivot'!$T:$T,0)</f>
        <v>0</v>
      </c>
      <c r="AF11" s="18" t="s">
        <v>19</v>
      </c>
      <c r="AG11" s="18"/>
      <c r="AH11" s="149"/>
    </row>
    <row r="12" spans="2:34" ht="15" customHeight="1" x14ac:dyDescent="0.25">
      <c r="B12" s="106" t="str">
        <f t="shared" si="5"/>
        <v>21276</v>
      </c>
      <c r="C12" s="64" t="s">
        <v>25</v>
      </c>
      <c r="D12" s="16"/>
      <c r="E12" s="146">
        <f>SUMIF('Capacity-Expansion TM1 Data'!$C:$C,$C12,'Capacity-Expansion TM1 Data'!M:M)/1000</f>
        <v>12516.643893999997</v>
      </c>
      <c r="F12" s="146">
        <f>SUMIF('Capacity-Expansion TM1 Data'!$C:$C,$C12,'Capacity-Expansion TM1 Data'!N:N)/1000</f>
        <v>22966.677510000001</v>
      </c>
      <c r="G12" s="146">
        <f>SUMIF('Capacity-Expansion TM1 Data'!$C:$C,$C12,'Capacity-Expansion TM1 Data'!O:O)/1000</f>
        <v>26394.31206</v>
      </c>
      <c r="H12" s="44"/>
      <c r="I12" s="146">
        <f t="shared" si="0"/>
        <v>61877.633463999999</v>
      </c>
      <c r="J12" s="44"/>
      <c r="K12" s="79">
        <v>5.5665270000000003E-2</v>
      </c>
      <c r="L12" s="79">
        <v>7.0641960000000004E-2</v>
      </c>
      <c r="M12" s="79">
        <v>8.9237929999999993E-2</v>
      </c>
      <c r="N12" s="80"/>
      <c r="O12" s="86">
        <v>0.13569999999999999</v>
      </c>
      <c r="P12" s="16"/>
      <c r="Q12" s="140">
        <f t="shared" si="15"/>
        <v>12611.191832503499</v>
      </c>
      <c r="R12" s="27">
        <f t="shared" si="6"/>
        <v>23186.838698169031</v>
      </c>
      <c r="S12" s="51">
        <f t="shared" si="6"/>
        <v>26713.936280861544</v>
      </c>
      <c r="T12" s="16"/>
      <c r="U12" s="109">
        <f>_xlfn.XLOOKUP($B12,'TY2024 GRC Authorized Pivot'!$I:$I,'TY2024 GRC Authorized Pivot'!E:E)</f>
        <v>9652</v>
      </c>
      <c r="V12" s="110">
        <f>_xlfn.XLOOKUP($B12,'TY2024 GRC Authorized Pivot'!$I:$I,'TY2024 GRC Authorized Pivot'!F:F)</f>
        <v>9942</v>
      </c>
      <c r="W12" s="111">
        <f>_xlfn.XLOOKUP($B12,'TY2024 GRC Authorized Pivot'!$I:$I,'TY2024 GRC Authorized Pivot'!G:G)</f>
        <v>10240</v>
      </c>
      <c r="X12" s="16"/>
      <c r="Y12" s="28">
        <f t="shared" si="3"/>
        <v>2959.1918325034985</v>
      </c>
      <c r="Z12" s="27">
        <f t="shared" si="3"/>
        <v>13244.838698169031</v>
      </c>
      <c r="AA12" s="27">
        <f t="shared" si="3"/>
        <v>16473.936280861544</v>
      </c>
      <c r="AB12" s="16"/>
      <c r="AC12" s="29">
        <f t="shared" si="7"/>
        <v>32677.966811534076</v>
      </c>
      <c r="AE12" s="192">
        <f>_xlfn.XLOOKUP($C12,'TY2024 GRC Authorized Pivot'!$X:$X,'TY2024 GRC Authorized Pivot'!$T:$T,0)</f>
        <v>0</v>
      </c>
      <c r="AF12" s="18" t="s">
        <v>19</v>
      </c>
      <c r="AG12" s="18"/>
      <c r="AH12" s="150"/>
    </row>
    <row r="13" spans="2:34" ht="15" customHeight="1" x14ac:dyDescent="0.25">
      <c r="C13" s="4"/>
      <c r="D13" s="4"/>
      <c r="E13" s="30">
        <f>SUM(E7:E12)</f>
        <v>17374.604519999997</v>
      </c>
      <c r="F13" s="30">
        <f>SUM(F7:F12)</f>
        <v>44617.297108999999</v>
      </c>
      <c r="G13" s="30">
        <f>SUM(G7:G12)</f>
        <v>86796.909060000005</v>
      </c>
      <c r="H13" s="17"/>
      <c r="I13" s="30">
        <f>SUM(I7:I12)</f>
        <v>148788.81068900001</v>
      </c>
      <c r="J13" s="17"/>
      <c r="K13" s="81"/>
      <c r="L13" s="81"/>
      <c r="M13" s="81"/>
      <c r="N13" s="77"/>
      <c r="O13" s="87"/>
      <c r="P13" s="4"/>
      <c r="Q13" s="141">
        <f>SUM(Q7:Q12)</f>
        <v>17560.73851015314</v>
      </c>
      <c r="R13" s="30">
        <f>SUM(R7:R12)</f>
        <v>44880.793337194671</v>
      </c>
      <c r="S13" s="52">
        <f>SUM(S7:S12)</f>
        <v>87276.035061269096</v>
      </c>
      <c r="T13" s="4"/>
      <c r="U13" s="112">
        <f>SUM(U7:U12)</f>
        <v>15662</v>
      </c>
      <c r="V13" s="113">
        <f>SUM(V7:V12)</f>
        <v>16132</v>
      </c>
      <c r="W13" s="114">
        <f>SUM(W7:W12)</f>
        <v>16616</v>
      </c>
      <c r="X13" s="4"/>
      <c r="Y13" s="31">
        <f>SUM(Y7:Y12)</f>
        <v>1898.7385101531406</v>
      </c>
      <c r="Z13" s="30">
        <f>SUM(Z7:Z12)</f>
        <v>28748.793337194667</v>
      </c>
      <c r="AA13" s="30">
        <f>SUM(AA7:AA12)</f>
        <v>70660.035061269096</v>
      </c>
      <c r="AB13" s="4"/>
      <c r="AC13" s="32">
        <f>SUM(Y13:AA13)</f>
        <v>101307.56690861691</v>
      </c>
      <c r="AF13" s="18"/>
      <c r="AG13" s="18"/>
      <c r="AH13" s="38"/>
    </row>
    <row r="14" spans="2:34" ht="15" customHeight="1" x14ac:dyDescent="0.25">
      <c r="C14" s="17"/>
      <c r="D14" s="17"/>
      <c r="E14" s="42"/>
      <c r="F14" s="42"/>
      <c r="G14" s="42"/>
      <c r="H14" s="17"/>
      <c r="I14" s="42"/>
      <c r="J14" s="17"/>
      <c r="K14" s="77"/>
      <c r="L14" s="77"/>
      <c r="M14" s="77"/>
      <c r="N14" s="77"/>
      <c r="O14" s="87"/>
      <c r="P14" s="4"/>
      <c r="Q14" s="45"/>
      <c r="R14" s="4"/>
      <c r="S14" s="46"/>
      <c r="T14" s="4"/>
      <c r="U14" s="65"/>
      <c r="V14" s="58"/>
      <c r="W14" s="66"/>
      <c r="X14" s="4"/>
      <c r="Y14" s="19"/>
      <c r="Z14" s="4"/>
      <c r="AA14" s="4"/>
      <c r="AB14" s="4"/>
      <c r="AC14" s="33"/>
      <c r="AF14" s="18"/>
      <c r="AG14" s="18"/>
      <c r="AH14" s="38"/>
    </row>
    <row r="15" spans="2:34" ht="15" customHeight="1" x14ac:dyDescent="0.25">
      <c r="C15" s="6" t="s">
        <v>3</v>
      </c>
      <c r="D15" s="4"/>
      <c r="E15" s="4"/>
      <c r="F15" s="15"/>
      <c r="G15" s="15"/>
      <c r="H15" s="17"/>
      <c r="I15" s="15"/>
      <c r="J15" s="17"/>
      <c r="K15" s="77"/>
      <c r="L15" s="77"/>
      <c r="M15" s="77"/>
      <c r="N15" s="77"/>
      <c r="O15" s="87"/>
      <c r="P15" s="4"/>
      <c r="Q15" s="45"/>
      <c r="R15" s="4"/>
      <c r="S15" s="46"/>
      <c r="T15" s="4"/>
      <c r="U15" s="65"/>
      <c r="V15" s="58"/>
      <c r="W15" s="66"/>
      <c r="X15" s="4"/>
      <c r="Y15" s="19"/>
      <c r="Z15" s="4"/>
      <c r="AA15" s="4"/>
      <c r="AB15" s="4"/>
      <c r="AC15" s="33"/>
      <c r="AF15" s="18"/>
      <c r="AG15" s="18"/>
      <c r="AH15" s="38"/>
    </row>
    <row r="16" spans="2:34" ht="15" customHeight="1" x14ac:dyDescent="0.25">
      <c r="B16" s="106" t="str">
        <f t="shared" ref="B16:B24" si="16">LEFT(C16,5)</f>
        <v>00204</v>
      </c>
      <c r="C16" s="4" t="s">
        <v>26</v>
      </c>
      <c r="D16" s="4"/>
      <c r="E16" s="146">
        <f>'New Business TM1 Data'!K5/1000</f>
        <v>3799.1969799999997</v>
      </c>
      <c r="F16" s="146">
        <f>E16*1.13</f>
        <v>4293.0925873999995</v>
      </c>
      <c r="G16" s="146">
        <f>F16*1.13</f>
        <v>4851.1946237619986</v>
      </c>
      <c r="H16" s="17"/>
      <c r="I16" s="146">
        <f t="shared" ref="I16:I24" si="17">SUM(E16:G16)</f>
        <v>12943.484191161999</v>
      </c>
      <c r="J16" s="17"/>
      <c r="K16" s="78">
        <v>0.15503589000000001</v>
      </c>
      <c r="L16" s="78">
        <v>0.20141823</v>
      </c>
      <c r="M16" s="78">
        <v>0.20233105000000001</v>
      </c>
      <c r="N16" s="77"/>
      <c r="O16" s="85">
        <v>0.13569999999999999</v>
      </c>
      <c r="P16" s="4"/>
      <c r="Q16" s="142">
        <f>E16+(E16*K16*$O16)</f>
        <v>3879.125892805303</v>
      </c>
      <c r="R16" s="24">
        <f t="shared" ref="R16:R24" si="18">F16+(F16*L16*$O16)</f>
        <v>4410.4333422514565</v>
      </c>
      <c r="S16" s="53">
        <f t="shared" ref="S16:S24" si="19">G16+(G16*M16*$O16)</f>
        <v>4984.3905926407006</v>
      </c>
      <c r="T16" s="4"/>
      <c r="U16" s="115">
        <f>_xlfn.XLOOKUP($B16,'TY2024 GRC Authorized Pivot'!$I:$I,'TY2024 GRC Authorized Pivot'!E:E)</f>
        <v>2837</v>
      </c>
      <c r="V16" s="116">
        <f>_xlfn.XLOOKUP($B16,'TY2024 GRC Authorized Pivot'!$I:$I,'TY2024 GRC Authorized Pivot'!F:F)</f>
        <v>2922</v>
      </c>
      <c r="W16" s="117">
        <f>_xlfn.XLOOKUP($B16,'TY2024 GRC Authorized Pivot'!$I:$I,'TY2024 GRC Authorized Pivot'!G:G)</f>
        <v>3010</v>
      </c>
      <c r="X16" s="4"/>
      <c r="Y16" s="34">
        <f t="shared" ref="Y16:Y24" si="20">Q16-U16</f>
        <v>1042.125892805303</v>
      </c>
      <c r="Z16" s="35">
        <f t="shared" ref="Z16:Z24" si="21">R16-V16</f>
        <v>1488.4333422514565</v>
      </c>
      <c r="AA16" s="35">
        <f t="shared" ref="AA16:AA24" si="22">S16-W16</f>
        <v>1974.3905926407006</v>
      </c>
      <c r="AB16" s="4"/>
      <c r="AC16" s="23">
        <f t="shared" ref="AC16:AC24" si="23">SUM(Y16:AA16)</f>
        <v>4504.94982769746</v>
      </c>
      <c r="AE16" s="192">
        <f>_xlfn.XLOOKUP($C16,'TY2024 GRC Authorized Pivot'!$X:$X,'TY2024 GRC Authorized Pivot'!$T:$T,0)</f>
        <v>0</v>
      </c>
      <c r="AF16" s="18" t="s">
        <v>27</v>
      </c>
      <c r="AG16" s="18"/>
      <c r="AH16" s="202" t="s">
        <v>28</v>
      </c>
    </row>
    <row r="17" spans="2:34" ht="15" customHeight="1" x14ac:dyDescent="0.25">
      <c r="B17" s="106" t="str">
        <f t="shared" si="16"/>
        <v>00215</v>
      </c>
      <c r="C17" s="4" t="s">
        <v>29</v>
      </c>
      <c r="D17" s="4"/>
      <c r="E17" s="146">
        <f>'New Business TM1 Data'!K6/1000</f>
        <v>1894.349451999999</v>
      </c>
      <c r="F17" s="146">
        <f t="shared" ref="F17:G23" si="24">E17*1.13</f>
        <v>2140.6148807599989</v>
      </c>
      <c r="G17" s="146">
        <f t="shared" si="24"/>
        <v>2418.8948152587986</v>
      </c>
      <c r="H17" s="17"/>
      <c r="I17" s="146">
        <f t="shared" si="17"/>
        <v>6453.859148018797</v>
      </c>
      <c r="J17" s="17"/>
      <c r="K17" s="78">
        <v>1.409213E-2</v>
      </c>
      <c r="L17" s="78">
        <v>1.494328E-2</v>
      </c>
      <c r="M17" s="78">
        <v>2.5256290000000001E-2</v>
      </c>
      <c r="N17" s="77"/>
      <c r="O17" s="85">
        <v>0.13569999999999999</v>
      </c>
      <c r="P17" s="4"/>
      <c r="Q17" s="142">
        <f t="shared" ref="Q17:Q24" si="25">E17+(E17*K17*$O17)</f>
        <v>1897.9720203234258</v>
      </c>
      <c r="R17" s="24">
        <f t="shared" si="18"/>
        <v>2144.9556262425476</v>
      </c>
      <c r="S17" s="53">
        <f t="shared" si="19"/>
        <v>2427.1850415810982</v>
      </c>
      <c r="T17" s="4"/>
      <c r="U17" s="115">
        <f>_xlfn.XLOOKUP($B17,'TY2024 GRC Authorized Pivot'!$I:$I,'TY2024 GRC Authorized Pivot'!E:E)</f>
        <v>1050</v>
      </c>
      <c r="V17" s="116">
        <f>_xlfn.XLOOKUP($B17,'TY2024 GRC Authorized Pivot'!$I:$I,'TY2024 GRC Authorized Pivot'!F:F)</f>
        <v>1081</v>
      </c>
      <c r="W17" s="117">
        <f>_xlfn.XLOOKUP($B17,'TY2024 GRC Authorized Pivot'!$I:$I,'TY2024 GRC Authorized Pivot'!G:G)</f>
        <v>1113</v>
      </c>
      <c r="X17" s="4"/>
      <c r="Y17" s="34">
        <f t="shared" si="20"/>
        <v>847.9720203234258</v>
      </c>
      <c r="Z17" s="35">
        <f t="shared" si="21"/>
        <v>1063.9556262425476</v>
      </c>
      <c r="AA17" s="35">
        <f t="shared" si="22"/>
        <v>1314.1850415810982</v>
      </c>
      <c r="AB17" s="4"/>
      <c r="AC17" s="23">
        <f t="shared" si="23"/>
        <v>3226.1126881470718</v>
      </c>
      <c r="AE17" s="192">
        <f>_xlfn.XLOOKUP($C17,'TY2024 GRC Authorized Pivot'!$X:$X,'TY2024 GRC Authorized Pivot'!$T:$T,0)</f>
        <v>0.1</v>
      </c>
      <c r="AF17" s="18" t="s">
        <v>27</v>
      </c>
      <c r="AG17" s="18"/>
      <c r="AH17" s="203"/>
    </row>
    <row r="18" spans="2:34" ht="15" customHeight="1" x14ac:dyDescent="0.25">
      <c r="B18" s="106" t="str">
        <f t="shared" si="16"/>
        <v>00216</v>
      </c>
      <c r="C18" s="4" t="s">
        <v>30</v>
      </c>
      <c r="D18" s="4"/>
      <c r="E18" s="146">
        <f>'New Business TM1 Data'!K7/1000</f>
        <v>1339.6138880000005</v>
      </c>
      <c r="F18" s="146">
        <f t="shared" si="24"/>
        <v>1513.7636934400005</v>
      </c>
      <c r="G18" s="146">
        <f t="shared" si="24"/>
        <v>1710.5529735872003</v>
      </c>
      <c r="H18" s="17"/>
      <c r="I18" s="146">
        <f t="shared" si="17"/>
        <v>4563.9305550272011</v>
      </c>
      <c r="J18" s="17"/>
      <c r="K18" s="78">
        <v>6.9604929999999995E-2</v>
      </c>
      <c r="L18" s="78">
        <v>8.1482700000000005E-2</v>
      </c>
      <c r="M18" s="78">
        <v>4.287291E-2</v>
      </c>
      <c r="N18" s="77"/>
      <c r="O18" s="85">
        <v>0.13569999999999999</v>
      </c>
      <c r="P18" s="4"/>
      <c r="Q18" s="142">
        <f t="shared" si="25"/>
        <v>1352.2670622833025</v>
      </c>
      <c r="R18" s="24">
        <f t="shared" si="18"/>
        <v>1530.5016849690005</v>
      </c>
      <c r="S18" s="53">
        <f t="shared" si="19"/>
        <v>1720.5047208535041</v>
      </c>
      <c r="T18" s="4"/>
      <c r="U18" s="115">
        <f>_xlfn.XLOOKUP($B18,'TY2024 GRC Authorized Pivot'!$I:$I,'TY2024 GRC Authorized Pivot'!E:E)</f>
        <v>1279</v>
      </c>
      <c r="V18" s="116">
        <f>_xlfn.XLOOKUP($B18,'TY2024 GRC Authorized Pivot'!$I:$I,'TY2024 GRC Authorized Pivot'!F:F)</f>
        <v>1318</v>
      </c>
      <c r="W18" s="117">
        <f>_xlfn.XLOOKUP($B18,'TY2024 GRC Authorized Pivot'!$I:$I,'TY2024 GRC Authorized Pivot'!G:G)</f>
        <v>1358</v>
      </c>
      <c r="X18" s="4"/>
      <c r="Y18" s="34">
        <f t="shared" si="20"/>
        <v>73.267062283302494</v>
      </c>
      <c r="Z18" s="35">
        <f t="shared" si="21"/>
        <v>212.50168496900051</v>
      </c>
      <c r="AA18" s="35">
        <f t="shared" si="22"/>
        <v>362.50472085350407</v>
      </c>
      <c r="AB18" s="4"/>
      <c r="AC18" s="23">
        <f t="shared" si="23"/>
        <v>648.27346810580707</v>
      </c>
      <c r="AE18" s="192">
        <f>_xlfn.XLOOKUP($C18,'TY2024 GRC Authorized Pivot'!$X:$X,'TY2024 GRC Authorized Pivot'!$T:$T,0)</f>
        <v>6.8021892103205625E-2</v>
      </c>
      <c r="AF18" s="18" t="s">
        <v>27</v>
      </c>
      <c r="AG18" s="18"/>
      <c r="AH18" s="203"/>
    </row>
    <row r="19" spans="2:34" ht="15" customHeight="1" x14ac:dyDescent="0.25">
      <c r="B19" s="106" t="str">
        <f t="shared" si="16"/>
        <v>00217</v>
      </c>
      <c r="C19" s="4" t="s">
        <v>31</v>
      </c>
      <c r="D19" s="4"/>
      <c r="E19" s="146">
        <f>'New Business TM1 Data'!K8/1000</f>
        <v>13312.742688000022</v>
      </c>
      <c r="F19" s="146">
        <f t="shared" si="24"/>
        <v>15043.399237440024</v>
      </c>
      <c r="G19" s="146">
        <f t="shared" si="24"/>
        <v>16999.041138307224</v>
      </c>
      <c r="H19" s="17"/>
      <c r="I19" s="146">
        <f t="shared" si="17"/>
        <v>45355.183063747274</v>
      </c>
      <c r="J19" s="17"/>
      <c r="K19" s="78">
        <v>2.231634E-2</v>
      </c>
      <c r="L19" s="78">
        <v>2.9051199999999999E-2</v>
      </c>
      <c r="M19" s="78">
        <v>1.7858880000000001E-2</v>
      </c>
      <c r="N19" s="77"/>
      <c r="O19" s="85">
        <v>0.13569999999999999</v>
      </c>
      <c r="P19" s="4"/>
      <c r="Q19" s="142">
        <f t="shared" si="25"/>
        <v>13353.058030625853</v>
      </c>
      <c r="R19" s="24">
        <f>F19+(F19*L19*$O19)</f>
        <v>15102.704045590079</v>
      </c>
      <c r="S19" s="53">
        <f t="shared" si="19"/>
        <v>17040.237464825841</v>
      </c>
      <c r="T19" s="4"/>
      <c r="U19" s="115">
        <f>_xlfn.XLOOKUP($B19,'TY2024 GRC Authorized Pivot'!$I:$I,'TY2024 GRC Authorized Pivot'!E:E)</f>
        <v>9092</v>
      </c>
      <c r="V19" s="116">
        <f>_xlfn.XLOOKUP($B19,'TY2024 GRC Authorized Pivot'!$I:$I,'TY2024 GRC Authorized Pivot'!F:F)</f>
        <v>9365</v>
      </c>
      <c r="W19" s="117">
        <f>_xlfn.XLOOKUP($B19,'TY2024 GRC Authorized Pivot'!$I:$I,'TY2024 GRC Authorized Pivot'!G:G)</f>
        <v>9646</v>
      </c>
      <c r="X19" s="4"/>
      <c r="Y19" s="34">
        <f t="shared" si="20"/>
        <v>4261.0580306258526</v>
      </c>
      <c r="Z19" s="35">
        <f t="shared" si="21"/>
        <v>5737.7040455900787</v>
      </c>
      <c r="AA19" s="35">
        <f t="shared" si="22"/>
        <v>7394.237464825841</v>
      </c>
      <c r="AB19" s="4"/>
      <c r="AC19" s="23">
        <f t="shared" si="23"/>
        <v>17392.999541041772</v>
      </c>
      <c r="AE19" s="192">
        <f>_xlfn.XLOOKUP($C19,'TY2024 GRC Authorized Pivot'!$X:$X,'TY2024 GRC Authorized Pivot'!$T:$T,0)</f>
        <v>9.0079190497140346E-2</v>
      </c>
      <c r="AF19" s="18" t="s">
        <v>27</v>
      </c>
      <c r="AG19" s="18"/>
      <c r="AH19" s="203"/>
    </row>
    <row r="20" spans="2:34" ht="15" customHeight="1" x14ac:dyDescent="0.25">
      <c r="B20" s="106" t="str">
        <f t="shared" si="16"/>
        <v>00218</v>
      </c>
      <c r="C20" s="4" t="s">
        <v>32</v>
      </c>
      <c r="D20" s="4"/>
      <c r="E20" s="146">
        <f>'New Business TM1 Data'!K9/1000</f>
        <v>12518.170352000005</v>
      </c>
      <c r="F20" s="146">
        <f t="shared" si="24"/>
        <v>14145.532497760003</v>
      </c>
      <c r="G20" s="146">
        <f>F20*1.13</f>
        <v>15984.451722468802</v>
      </c>
      <c r="H20" s="17"/>
      <c r="I20" s="146">
        <f t="shared" si="17"/>
        <v>42648.154572228814</v>
      </c>
      <c r="J20" s="17"/>
      <c r="K20" s="78">
        <v>3.5648140000000002E-2</v>
      </c>
      <c r="L20" s="78">
        <v>4.6257149999999997E-2</v>
      </c>
      <c r="M20" s="78">
        <v>2.3343590000000001E-2</v>
      </c>
      <c r="N20" s="77"/>
      <c r="O20" s="85">
        <v>0.13569999999999999</v>
      </c>
      <c r="P20" s="4"/>
      <c r="Q20" s="142">
        <f t="shared" si="25"/>
        <v>12578.726407691494</v>
      </c>
      <c r="R20" s="24">
        <f t="shared" si="18"/>
        <v>14234.32535268114</v>
      </c>
      <c r="S20" s="53">
        <f t="shared" si="19"/>
        <v>16035.086072406826</v>
      </c>
      <c r="T20" s="4"/>
      <c r="U20" s="115">
        <f>_xlfn.XLOOKUP($B20,'TY2024 GRC Authorized Pivot'!$I:$I,'TY2024 GRC Authorized Pivot'!E:E)</f>
        <v>9694</v>
      </c>
      <c r="V20" s="116">
        <f>_xlfn.XLOOKUP($B20,'TY2024 GRC Authorized Pivot'!$I:$I,'TY2024 GRC Authorized Pivot'!F:F)</f>
        <v>9985</v>
      </c>
      <c r="W20" s="117">
        <f>_xlfn.XLOOKUP($B20,'TY2024 GRC Authorized Pivot'!$I:$I,'TY2024 GRC Authorized Pivot'!G:G)</f>
        <v>10285</v>
      </c>
      <c r="X20" s="4"/>
      <c r="Y20" s="34">
        <f t="shared" si="20"/>
        <v>2884.7264076914944</v>
      </c>
      <c r="Z20" s="35">
        <f t="shared" si="21"/>
        <v>4249.3253526811404</v>
      </c>
      <c r="AA20" s="35">
        <f t="shared" si="22"/>
        <v>5750.0860724068261</v>
      </c>
      <c r="AB20" s="4"/>
      <c r="AC20" s="23">
        <f t="shared" si="23"/>
        <v>12884.137832779461</v>
      </c>
      <c r="AE20" s="192">
        <f>_xlfn.XLOOKUP($C20,'TY2024 GRC Authorized Pivot'!$X:$X,'TY2024 GRC Authorized Pivot'!$T:$T,0)</f>
        <v>0.13596038786878481</v>
      </c>
      <c r="AF20" s="18" t="s">
        <v>27</v>
      </c>
      <c r="AG20" s="18"/>
      <c r="AH20" s="203"/>
    </row>
    <row r="21" spans="2:34" ht="15" customHeight="1" x14ac:dyDescent="0.25">
      <c r="B21" s="106" t="str">
        <f t="shared" si="16"/>
        <v>00219</v>
      </c>
      <c r="C21" s="4" t="s">
        <v>33</v>
      </c>
      <c r="D21" s="4"/>
      <c r="E21" s="146">
        <f>'New Business TM1 Data'!K10/1000</f>
        <v>4104.7264599999953</v>
      </c>
      <c r="F21" s="146">
        <f t="shared" si="24"/>
        <v>4638.3408997999941</v>
      </c>
      <c r="G21" s="146">
        <f t="shared" si="24"/>
        <v>5241.3252167739929</v>
      </c>
      <c r="H21" s="17"/>
      <c r="I21" s="146">
        <f t="shared" si="17"/>
        <v>13984.39257657398</v>
      </c>
      <c r="J21" s="17"/>
      <c r="K21" s="78">
        <v>1.8388829999999998E-2</v>
      </c>
      <c r="L21" s="78">
        <v>1.888687E-2</v>
      </c>
      <c r="M21" s="78">
        <v>2.2438840000000002E-2</v>
      </c>
      <c r="N21" s="77"/>
      <c r="O21" s="85">
        <v>0.13569999999999999</v>
      </c>
      <c r="P21" s="4"/>
      <c r="Q21" s="142">
        <f>E21+(E21*K21*$O21)</f>
        <v>4114.9692475863185</v>
      </c>
      <c r="R21" s="24">
        <f t="shared" si="18"/>
        <v>4650.2287275337849</v>
      </c>
      <c r="S21" s="53">
        <f t="shared" si="19"/>
        <v>5257.2847930747084</v>
      </c>
      <c r="T21" s="4"/>
      <c r="U21" s="115">
        <f>_xlfn.XLOOKUP($B21,'TY2024 GRC Authorized Pivot'!$I:$I,'TY2024 GRC Authorized Pivot'!E:E)</f>
        <v>6465</v>
      </c>
      <c r="V21" s="116">
        <f>_xlfn.XLOOKUP($B21,'TY2024 GRC Authorized Pivot'!$I:$I,'TY2024 GRC Authorized Pivot'!F:F)</f>
        <v>6659</v>
      </c>
      <c r="W21" s="117">
        <f>_xlfn.XLOOKUP($B21,'TY2024 GRC Authorized Pivot'!$I:$I,'TY2024 GRC Authorized Pivot'!G:G)</f>
        <v>6859</v>
      </c>
      <c r="X21" s="4"/>
      <c r="Y21" s="21">
        <f t="shared" si="20"/>
        <v>-2350.0307524136815</v>
      </c>
      <c r="Z21" s="22">
        <f t="shared" si="21"/>
        <v>-2008.7712724662151</v>
      </c>
      <c r="AA21" s="22">
        <f t="shared" si="22"/>
        <v>-1601.7152069252916</v>
      </c>
      <c r="AB21" s="4"/>
      <c r="AC21" s="23">
        <f t="shared" si="23"/>
        <v>-5960.5172318051882</v>
      </c>
      <c r="AE21" s="192">
        <f>_xlfn.XLOOKUP($C21,'TY2024 GRC Authorized Pivot'!$X:$X,'TY2024 GRC Authorized Pivot'!$T:$T,0)</f>
        <v>0.22010827532869295</v>
      </c>
      <c r="AF21" s="18" t="s">
        <v>27</v>
      </c>
      <c r="AG21" s="18"/>
      <c r="AH21" s="203"/>
    </row>
    <row r="22" spans="2:34" ht="15" customHeight="1" x14ac:dyDescent="0.25">
      <c r="B22" s="106" t="str">
        <f t="shared" si="16"/>
        <v>00224</v>
      </c>
      <c r="C22" s="4" t="s">
        <v>34</v>
      </c>
      <c r="D22" s="4"/>
      <c r="E22" s="146">
        <f>'New Business TM1 Data'!K11/1000</f>
        <v>10418.169403999993</v>
      </c>
      <c r="F22" s="146">
        <f t="shared" si="24"/>
        <v>11772.53142651999</v>
      </c>
      <c r="G22" s="146">
        <f t="shared" si="24"/>
        <v>13302.960511967587</v>
      </c>
      <c r="H22" s="17"/>
      <c r="I22" s="146">
        <f t="shared" si="17"/>
        <v>35493.661342487569</v>
      </c>
      <c r="J22" s="17"/>
      <c r="K22" s="78">
        <v>3.5192710000000002E-2</v>
      </c>
      <c r="L22" s="78">
        <v>4.0930649999999999E-2</v>
      </c>
      <c r="M22" s="78">
        <v>3.2489810000000001E-2</v>
      </c>
      <c r="N22" s="77"/>
      <c r="O22" s="85">
        <v>0.13569999999999999</v>
      </c>
      <c r="P22" s="4"/>
      <c r="Q22" s="142">
        <f t="shared" si="25"/>
        <v>10467.922942496578</v>
      </c>
      <c r="R22" s="24">
        <f t="shared" si="18"/>
        <v>11837.919470737834</v>
      </c>
      <c r="S22" s="53">
        <f t="shared" si="19"/>
        <v>13361.611498457847</v>
      </c>
      <c r="T22" s="4"/>
      <c r="U22" s="115">
        <f>_xlfn.XLOOKUP($B22,'TY2024 GRC Authorized Pivot'!$I:$I,'TY2024 GRC Authorized Pivot'!E:E)</f>
        <v>8718</v>
      </c>
      <c r="V22" s="116">
        <f>_xlfn.XLOOKUP($B22,'TY2024 GRC Authorized Pivot'!$I:$I,'TY2024 GRC Authorized Pivot'!F:F)</f>
        <v>8980</v>
      </c>
      <c r="W22" s="117">
        <f>_xlfn.XLOOKUP($B22,'TY2024 GRC Authorized Pivot'!$I:$I,'TY2024 GRC Authorized Pivot'!G:G)</f>
        <v>9250</v>
      </c>
      <c r="X22" s="4"/>
      <c r="Y22" s="34">
        <f t="shared" si="20"/>
        <v>1749.9229424965779</v>
      </c>
      <c r="Z22" s="35">
        <f t="shared" si="21"/>
        <v>2857.9194707378338</v>
      </c>
      <c r="AA22" s="35">
        <f t="shared" si="22"/>
        <v>4111.6114984578471</v>
      </c>
      <c r="AB22" s="4"/>
      <c r="AC22" s="23">
        <f t="shared" si="23"/>
        <v>8719.4539116922588</v>
      </c>
      <c r="AE22" s="192">
        <f>_xlfn.XLOOKUP($C22,'TY2024 GRC Authorized Pivot'!$X:$X,'TY2024 GRC Authorized Pivot'!$T:$T,0)</f>
        <v>4.0146822665749024E-2</v>
      </c>
      <c r="AF22" s="18" t="s">
        <v>27</v>
      </c>
      <c r="AG22" s="18"/>
      <c r="AH22" s="203"/>
    </row>
    <row r="23" spans="2:34" ht="15" customHeight="1" x14ac:dyDescent="0.25">
      <c r="B23" s="106" t="str">
        <f t="shared" si="16"/>
        <v>00225</v>
      </c>
      <c r="C23" s="4" t="s">
        <v>35</v>
      </c>
      <c r="D23" s="4"/>
      <c r="E23" s="146">
        <f>'New Business TM1 Data'!K12/1000</f>
        <v>21246.914868000051</v>
      </c>
      <c r="F23" s="146">
        <f t="shared" si="24"/>
        <v>24009.013800840054</v>
      </c>
      <c r="G23" s="146">
        <f t="shared" si="24"/>
        <v>27130.185594949256</v>
      </c>
      <c r="H23" s="17"/>
      <c r="I23" s="146">
        <f t="shared" si="17"/>
        <v>72386.114263789364</v>
      </c>
      <c r="J23" s="17"/>
      <c r="K23" s="78">
        <v>5.4116160000000003E-2</v>
      </c>
      <c r="L23" s="78">
        <v>5.8110019999999998E-2</v>
      </c>
      <c r="M23" s="78">
        <v>5.0461560000000003E-2</v>
      </c>
      <c r="N23" s="77"/>
      <c r="O23" s="85">
        <v>0.13569999999999999</v>
      </c>
      <c r="P23" s="4"/>
      <c r="Q23" s="142">
        <f t="shared" si="25"/>
        <v>21402.942924019117</v>
      </c>
      <c r="R23" s="24">
        <f t="shared" si="18"/>
        <v>24198.337592570413</v>
      </c>
      <c r="S23" s="53">
        <f t="shared" si="19"/>
        <v>27315.963167899445</v>
      </c>
      <c r="T23" s="4"/>
      <c r="U23" s="115">
        <f>_xlfn.XLOOKUP($B23,'TY2024 GRC Authorized Pivot'!$I:$I,'TY2024 GRC Authorized Pivot'!E:E)</f>
        <v>16835</v>
      </c>
      <c r="V23" s="116">
        <f>_xlfn.XLOOKUP($B23,'TY2024 GRC Authorized Pivot'!$I:$I,'TY2024 GRC Authorized Pivot'!F:F)</f>
        <v>17340</v>
      </c>
      <c r="W23" s="117">
        <f>_xlfn.XLOOKUP($B23,'TY2024 GRC Authorized Pivot'!$I:$I,'TY2024 GRC Authorized Pivot'!G:G)</f>
        <v>17860</v>
      </c>
      <c r="X23" s="4"/>
      <c r="Y23" s="34">
        <f t="shared" si="20"/>
        <v>4567.9429240191166</v>
      </c>
      <c r="Z23" s="35">
        <f t="shared" si="21"/>
        <v>6858.3375925704131</v>
      </c>
      <c r="AA23" s="35">
        <f t="shared" si="22"/>
        <v>9455.9631678994447</v>
      </c>
      <c r="AB23" s="4"/>
      <c r="AC23" s="23">
        <f t="shared" si="23"/>
        <v>20882.243684488974</v>
      </c>
      <c r="AE23" s="192">
        <f>_xlfn.XLOOKUP($C23,'TY2024 GRC Authorized Pivot'!$X:$X,'TY2024 GRC Authorized Pivot'!$T:$T,0)</f>
        <v>0.25001485001485002</v>
      </c>
      <c r="AF23" s="18" t="s">
        <v>27</v>
      </c>
      <c r="AG23" s="18"/>
      <c r="AH23" s="203"/>
    </row>
    <row r="24" spans="2:34" ht="15" customHeight="1" x14ac:dyDescent="0.25">
      <c r="B24" s="106" t="str">
        <f t="shared" si="16"/>
        <v>00235</v>
      </c>
      <c r="C24" s="16" t="s">
        <v>36</v>
      </c>
      <c r="D24" s="16"/>
      <c r="E24" s="146">
        <f>'New Business TM1 Data'!K13/1000</f>
        <v>8853.0962799999834</v>
      </c>
      <c r="F24" s="146">
        <f>E24*1.13</f>
        <v>10003.998796399981</v>
      </c>
      <c r="G24" s="146">
        <f>F24*1.13</f>
        <v>11304.518639931977</v>
      </c>
      <c r="H24" s="44"/>
      <c r="I24" s="146">
        <f t="shared" si="17"/>
        <v>30161.613716331944</v>
      </c>
      <c r="J24" s="44"/>
      <c r="K24" s="79">
        <v>0.51941042999999998</v>
      </c>
      <c r="L24" s="79">
        <v>0.51465552999999997</v>
      </c>
      <c r="M24" s="79">
        <v>0.63139224000000005</v>
      </c>
      <c r="N24" s="80"/>
      <c r="O24" s="86">
        <v>0.13569999999999999</v>
      </c>
      <c r="P24" s="16"/>
      <c r="Q24" s="143">
        <f t="shared" si="25"/>
        <v>9477.0978770414567</v>
      </c>
      <c r="R24" s="26">
        <f t="shared" si="18"/>
        <v>10702.665621573738</v>
      </c>
      <c r="S24" s="54">
        <f t="shared" si="19"/>
        <v>12273.088971409743</v>
      </c>
      <c r="T24" s="16"/>
      <c r="U24" s="118">
        <f>_xlfn.XLOOKUP($B24,'TY2024 GRC Authorized Pivot'!$I:$I,'TY2024 GRC Authorized Pivot'!E:E)</f>
        <v>11717</v>
      </c>
      <c r="V24" s="119">
        <f>_xlfn.XLOOKUP($B24,'TY2024 GRC Authorized Pivot'!$I:$I,'TY2024 GRC Authorized Pivot'!F:F)</f>
        <v>12069</v>
      </c>
      <c r="W24" s="120">
        <f>_xlfn.XLOOKUP($B24,'TY2024 GRC Authorized Pivot'!$I:$I,'TY2024 GRC Authorized Pivot'!G:G)</f>
        <v>12431</v>
      </c>
      <c r="X24" s="16"/>
      <c r="Y24" s="28">
        <f t="shared" si="20"/>
        <v>-2239.9021229585433</v>
      </c>
      <c r="Z24" s="27">
        <f t="shared" si="21"/>
        <v>-1366.3343784262615</v>
      </c>
      <c r="AA24" s="27">
        <f t="shared" si="22"/>
        <v>-157.91102859025705</v>
      </c>
      <c r="AB24" s="16"/>
      <c r="AC24" s="29">
        <f t="shared" si="23"/>
        <v>-3764.1475299750618</v>
      </c>
      <c r="AE24" s="192">
        <f>_xlfn.XLOOKUP($C24,'TY2024 GRC Authorized Pivot'!$X:$X,'TY2024 GRC Authorized Pivot'!$T:$T,0)</f>
        <v>2.9956473500042675E-2</v>
      </c>
      <c r="AF24" s="18" t="s">
        <v>27</v>
      </c>
      <c r="AG24" s="18"/>
      <c r="AH24" s="204"/>
    </row>
    <row r="25" spans="2:34" ht="15" customHeight="1" x14ac:dyDescent="0.25">
      <c r="C25" s="4"/>
      <c r="D25" s="4"/>
      <c r="E25" s="30">
        <f>SUM(E16:E24)</f>
        <v>77486.980372000049</v>
      </c>
      <c r="F25" s="30">
        <f>SUM(F16:F24)</f>
        <v>87560.287820360041</v>
      </c>
      <c r="G25" s="30">
        <f>SUM(G16:G24)</f>
        <v>98943.12523700684</v>
      </c>
      <c r="H25" s="17"/>
      <c r="I25" s="30">
        <f>SUM(I16:I24)</f>
        <v>263990.39342936693</v>
      </c>
      <c r="J25" s="17"/>
      <c r="K25" s="81"/>
      <c r="L25" s="81"/>
      <c r="M25" s="81"/>
      <c r="N25" s="77"/>
      <c r="O25" s="88"/>
      <c r="P25" s="4"/>
      <c r="Q25" s="141">
        <f>SUM(Q16:Q24)</f>
        <v>78524.082404872854</v>
      </c>
      <c r="R25" s="30">
        <f>SUM(R16:R24)</f>
        <v>88812.071464150009</v>
      </c>
      <c r="S25" s="52">
        <f>SUM(S16:S24)</f>
        <v>100415.35232314971</v>
      </c>
      <c r="T25" s="4"/>
      <c r="U25" s="112">
        <f>SUM(U16:U24)</f>
        <v>67687</v>
      </c>
      <c r="V25" s="113">
        <f t="shared" ref="V25:W25" si="26">SUM(V16:V24)</f>
        <v>69719</v>
      </c>
      <c r="W25" s="114">
        <f t="shared" si="26"/>
        <v>71812</v>
      </c>
      <c r="X25" s="4"/>
      <c r="Y25" s="31">
        <f>SUM(Y16:Y24)</f>
        <v>10837.082404872848</v>
      </c>
      <c r="Z25" s="30">
        <f>SUM(Z16:Z24)</f>
        <v>19093.071464149994</v>
      </c>
      <c r="AA25" s="30">
        <f>SUM(AA16:AA24)</f>
        <v>28603.352323149713</v>
      </c>
      <c r="AB25" s="4"/>
      <c r="AC25" s="32">
        <f>SUM(Y25:AA25)</f>
        <v>58533.506192172557</v>
      </c>
      <c r="AF25" s="18"/>
      <c r="AG25" s="18"/>
      <c r="AH25" s="38"/>
    </row>
    <row r="26" spans="2:34" ht="15" customHeight="1" x14ac:dyDescent="0.25">
      <c r="C26" s="6" t="s">
        <v>4</v>
      </c>
      <c r="D26" s="4"/>
      <c r="E26" s="4"/>
      <c r="F26" s="4"/>
      <c r="G26" s="4"/>
      <c r="H26" s="17"/>
      <c r="I26" s="4"/>
      <c r="J26" s="17"/>
      <c r="K26" s="77"/>
      <c r="L26" s="77"/>
      <c r="M26" s="77"/>
      <c r="N26" s="77"/>
      <c r="O26" s="87"/>
      <c r="P26" s="4"/>
      <c r="Q26" s="162"/>
      <c r="R26" s="4"/>
      <c r="S26" s="46"/>
      <c r="T26" s="4"/>
      <c r="U26" s="65"/>
      <c r="V26" s="58"/>
      <c r="W26" s="66"/>
      <c r="X26" s="4"/>
      <c r="Y26" s="19"/>
      <c r="Z26" s="4"/>
      <c r="AA26" s="4"/>
      <c r="AB26" s="4"/>
      <c r="AC26" s="20"/>
      <c r="AF26" s="183"/>
      <c r="AG26" s="183"/>
      <c r="AH26" s="38"/>
    </row>
    <row r="27" spans="2:34" ht="71.45" customHeight="1" x14ac:dyDescent="0.25">
      <c r="B27" s="106" t="str">
        <f t="shared" ref="B27" si="27">LEFT(C27,5)</f>
        <v>00214</v>
      </c>
      <c r="C27" s="4" t="s">
        <v>37</v>
      </c>
      <c r="D27" s="6"/>
      <c r="E27" s="121">
        <v>17302</v>
      </c>
      <c r="F27" s="121">
        <f>E27*1.13</f>
        <v>19551.259999999998</v>
      </c>
      <c r="G27" s="121">
        <f>F27*1.13</f>
        <v>22092.923799999997</v>
      </c>
      <c r="H27" s="41"/>
      <c r="I27" s="121">
        <f>SUM(E27:G27)</f>
        <v>58946.183799999992</v>
      </c>
      <c r="J27" s="41"/>
      <c r="K27" s="78">
        <v>0</v>
      </c>
      <c r="L27" s="78">
        <v>0</v>
      </c>
      <c r="M27" s="78">
        <v>0</v>
      </c>
      <c r="N27" s="82"/>
      <c r="O27" s="85">
        <v>0.13569999999999999</v>
      </c>
      <c r="P27" s="6"/>
      <c r="Q27" s="144">
        <f>E27+(E27*K27*$O27)</f>
        <v>17302</v>
      </c>
      <c r="R27" s="36">
        <f>F27+(F27*L27*$O27)</f>
        <v>19551.259999999998</v>
      </c>
      <c r="S27" s="55">
        <f>G27+(G27*M27*$O27)</f>
        <v>22092.923799999997</v>
      </c>
      <c r="T27" s="6"/>
      <c r="U27" s="129">
        <f>_xlfn.XLOOKUP($B27,'TY2024 GRC Authorized Pivot'!$I:$I,'TY2024 GRC Authorized Pivot'!E:E)*32.1%</f>
        <v>10648.853999999999</v>
      </c>
      <c r="V27" s="130">
        <f>_xlfn.XLOOKUP($B27,'TY2024 GRC Authorized Pivot'!$I:$I,'TY2024 GRC Authorized Pivot'!F:F)*32.1%</f>
        <v>10968.249</v>
      </c>
      <c r="W27" s="131">
        <f>_xlfn.XLOOKUP($B27,'TY2024 GRC Authorized Pivot'!$I:$I,'TY2024 GRC Authorized Pivot'!G:G)*32.1%</f>
        <v>11297.273999999999</v>
      </c>
      <c r="X27" s="6"/>
      <c r="Y27" s="10">
        <f>Q27-U27</f>
        <v>6653.1460000000006</v>
      </c>
      <c r="Z27" s="7">
        <f>R27-V27</f>
        <v>8583.0109999999986</v>
      </c>
      <c r="AA27" s="7">
        <f>S27-W27</f>
        <v>10795.649799999997</v>
      </c>
      <c r="AB27" s="4"/>
      <c r="AC27" s="32">
        <f>SUM(Y27:AA27)</f>
        <v>26031.806799999998</v>
      </c>
      <c r="AE27" s="192">
        <f>_xlfn.XLOOKUP($C27,'TY2024 GRC Authorized Pivot'!$X:$X,'TY2024 GRC Authorized Pivot'!$T:$T,0)</f>
        <v>0</v>
      </c>
      <c r="AF27" s="18" t="s">
        <v>19</v>
      </c>
      <c r="AG27" s="18"/>
      <c r="AH27" s="151" t="s">
        <v>38</v>
      </c>
    </row>
    <row r="28" spans="2:34" ht="15" customHeight="1" x14ac:dyDescent="0.25">
      <c r="C28" s="4"/>
      <c r="D28" s="4"/>
      <c r="E28" s="4"/>
      <c r="F28" s="71"/>
      <c r="G28" s="71"/>
      <c r="H28" s="17"/>
      <c r="I28" s="71"/>
      <c r="J28" s="17"/>
      <c r="K28" s="77"/>
      <c r="L28" s="77"/>
      <c r="M28" s="77"/>
      <c r="N28" s="77"/>
      <c r="O28" s="87"/>
      <c r="P28" s="4"/>
      <c r="Q28" s="162"/>
      <c r="R28" s="4"/>
      <c r="S28" s="46"/>
      <c r="T28" s="4"/>
      <c r="U28" s="65"/>
      <c r="V28" s="58"/>
      <c r="W28" s="66"/>
      <c r="X28" s="4"/>
      <c r="Y28" s="19"/>
      <c r="Z28" s="4"/>
      <c r="AA28" s="4"/>
      <c r="AB28" s="4"/>
      <c r="AC28" s="20"/>
      <c r="AF28" s="63"/>
      <c r="AG28" s="63"/>
      <c r="AH28" s="38"/>
    </row>
    <row r="29" spans="2:34" ht="19.5" customHeight="1" x14ac:dyDescent="0.25">
      <c r="C29" s="6" t="s">
        <v>5</v>
      </c>
      <c r="D29" s="145"/>
      <c r="E29" s="159">
        <v>1471.396</v>
      </c>
      <c r="F29" s="159">
        <f>16023.8*1.03</f>
        <v>16504.513999999999</v>
      </c>
      <c r="G29" s="159">
        <f>33332*1.03</f>
        <v>34331.96</v>
      </c>
      <c r="H29" s="41"/>
      <c r="I29" s="159">
        <f>SUM(E29:G29)</f>
        <v>52307.869999999995</v>
      </c>
      <c r="J29" s="41"/>
      <c r="K29" s="78">
        <v>1.8951389999999999E-2</v>
      </c>
      <c r="L29" s="78">
        <v>5.8899890000000003E-2</v>
      </c>
      <c r="M29" s="78">
        <v>5.1482060000000003E-2</v>
      </c>
      <c r="N29" s="82"/>
      <c r="O29" s="85">
        <v>0.13569999999999999</v>
      </c>
      <c r="P29" s="6"/>
      <c r="Q29" s="193">
        <f>E29+(E29*K29*$O29)</f>
        <v>1475.1799944240677</v>
      </c>
      <c r="R29" s="160">
        <f>F29+(F29*L29*$O29)</f>
        <v>16636.429877820337</v>
      </c>
      <c r="S29" s="161">
        <f>G29+(G29*M29*$O29)</f>
        <v>34571.807039343323</v>
      </c>
      <c r="T29" s="6"/>
      <c r="U29" s="100">
        <v>0</v>
      </c>
      <c r="V29" s="101">
        <v>0</v>
      </c>
      <c r="W29" s="102">
        <v>0</v>
      </c>
      <c r="X29" s="6"/>
      <c r="Y29" s="10">
        <f>Q29-U29</f>
        <v>1475.1799944240677</v>
      </c>
      <c r="Z29" s="7">
        <f>R29-V29</f>
        <v>16636.429877820337</v>
      </c>
      <c r="AA29" s="7">
        <f>S29-W29</f>
        <v>34571.807039343323</v>
      </c>
      <c r="AB29" s="4"/>
      <c r="AC29" s="32">
        <f>SUM(Y29:AA29)</f>
        <v>52683.41691158773</v>
      </c>
      <c r="AE29" s="192">
        <f>_xlfn.XLOOKUP($C29,'TY2024 GRC Authorized Pivot'!$X:$X,'TY2024 GRC Authorized Pivot'!$T:$T,0)</f>
        <v>0</v>
      </c>
      <c r="AF29" s="18" t="s">
        <v>19</v>
      </c>
      <c r="AG29" s="18"/>
      <c r="AH29" s="173" t="s">
        <v>39</v>
      </c>
    </row>
    <row r="30" spans="2:34" x14ac:dyDescent="0.25">
      <c r="K30" s="83"/>
      <c r="L30" s="83"/>
      <c r="M30" s="83"/>
      <c r="N30" s="83"/>
      <c r="O30" s="89"/>
      <c r="Q30" s="163"/>
      <c r="S30" s="72"/>
      <c r="U30" s="73"/>
      <c r="V30" s="67"/>
      <c r="W30" s="74"/>
      <c r="Y30" s="75"/>
      <c r="AC30" s="76"/>
    </row>
    <row r="31" spans="2:34" ht="15" customHeight="1" x14ac:dyDescent="0.25">
      <c r="C31" s="60" t="s">
        <v>40</v>
      </c>
      <c r="D31" s="60"/>
      <c r="E31" s="61">
        <f>SUM(E29,E27,E25,E13)</f>
        <v>113634.98089200005</v>
      </c>
      <c r="F31" s="133">
        <f>SUM(F29,F27,F25,F13)</f>
        <v>168233.35892936005</v>
      </c>
      <c r="G31" s="133">
        <f>SUM(G29,G27,G25,G13)</f>
        <v>242164.91809700683</v>
      </c>
      <c r="H31" s="62"/>
      <c r="I31" s="133">
        <f>SUM(I29,I27,I25,I13)</f>
        <v>524033.25791836693</v>
      </c>
      <c r="J31" s="62"/>
      <c r="K31" s="166"/>
      <c r="L31" s="166"/>
      <c r="M31" s="166"/>
      <c r="N31" s="62"/>
      <c r="O31" s="167"/>
      <c r="P31" s="60"/>
      <c r="Q31" s="134">
        <f>SUM(Q29,Q27,Q25,Q13)</f>
        <v>114862.00090945006</v>
      </c>
      <c r="R31" s="135">
        <f>SUM(R29,R27,R25,R13)</f>
        <v>169880.55467916501</v>
      </c>
      <c r="S31" s="136">
        <f>SUM(S29,S27,S25,S13)</f>
        <v>244356.11822376211</v>
      </c>
      <c r="T31" s="60"/>
      <c r="U31" s="134">
        <f>SUM(U29,U27,U25,U13)</f>
        <v>93997.853999999992</v>
      </c>
      <c r="V31" s="135">
        <f>SUM(V29,V27,V25,V13)</f>
        <v>96819.248999999996</v>
      </c>
      <c r="W31" s="136">
        <f>SUM(W29,W27,W25,W13)</f>
        <v>99725.274000000005</v>
      </c>
      <c r="X31" s="60"/>
      <c r="Y31" s="168">
        <f>SUM(Y29,Y27,Y25,Y13)</f>
        <v>20864.146909450057</v>
      </c>
      <c r="Z31" s="169">
        <f>SUM(Z29,Z27,Z25,Z13)</f>
        <v>73061.305679165001</v>
      </c>
      <c r="AA31" s="169">
        <f>SUM(AA29,AA27,AA25,AA13)</f>
        <v>144630.84422376213</v>
      </c>
      <c r="AB31" s="170"/>
      <c r="AC31" s="171">
        <f>SUM(AC29,AC27,AC25,AC13)</f>
        <v>238556.29681237717</v>
      </c>
      <c r="AF31" s="18"/>
      <c r="AG31" s="18"/>
      <c r="AH31" s="38"/>
    </row>
    <row r="32" spans="2:34" ht="15" customHeight="1" x14ac:dyDescent="0.25">
      <c r="C32" s="4"/>
      <c r="D32" s="4"/>
      <c r="E32" s="4"/>
      <c r="F32" s="4"/>
      <c r="G32" s="4"/>
      <c r="H32" s="17"/>
      <c r="I32" s="4"/>
      <c r="J32" s="17"/>
      <c r="K32" s="17"/>
      <c r="L32" s="17"/>
      <c r="M32" s="17"/>
      <c r="N32" s="17"/>
      <c r="O32" s="17"/>
      <c r="P32" s="4"/>
      <c r="Q32" s="165"/>
      <c r="R32" s="4"/>
      <c r="S32" s="165"/>
      <c r="T32" s="4"/>
      <c r="U32" s="4"/>
      <c r="V32" s="4"/>
      <c r="W32" s="165"/>
      <c r="Y32" s="19"/>
      <c r="Z32" s="4"/>
      <c r="AA32" s="4"/>
      <c r="AB32" s="4"/>
      <c r="AC32" s="20"/>
      <c r="AF32" s="18"/>
      <c r="AG32" s="18"/>
      <c r="AH32" s="38"/>
    </row>
    <row r="35" spans="3:25" ht="15" customHeight="1" x14ac:dyDescent="0.25">
      <c r="C35" s="4"/>
      <c r="Q35" s="2"/>
      <c r="R35" s="2"/>
      <c r="S35" s="2"/>
      <c r="U35" s="93"/>
    </row>
    <row r="36" spans="3:25" ht="15" customHeight="1" x14ac:dyDescent="0.25">
      <c r="C36" s="4"/>
      <c r="Y36" s="164"/>
    </row>
    <row r="37" spans="3:25" x14ac:dyDescent="0.25">
      <c r="Q37" s="93"/>
      <c r="R37" s="93"/>
      <c r="S37" s="93"/>
      <c r="U37" s="93"/>
    </row>
  </sheetData>
  <sheetProtection formatColumns="0"/>
  <mergeCells count="7">
    <mergeCell ref="AH16:AH24"/>
    <mergeCell ref="Y3:AC3"/>
    <mergeCell ref="C1:E1"/>
    <mergeCell ref="U3:W3"/>
    <mergeCell ref="K3:M3"/>
    <mergeCell ref="Q3:S3"/>
    <mergeCell ref="E3:I3"/>
  </mergeCell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58750-FCA5-411D-8430-CF0FCCF72CE8}">
  <dimension ref="A1:AB1084"/>
  <sheetViews>
    <sheetView zoomScale="85" zoomScaleNormal="85" workbookViewId="0">
      <pane ySplit="5" topLeftCell="A311" activePane="bottomLeft" state="frozen"/>
      <selection pane="bottomLeft" activeCell="P34" sqref="P34"/>
    </sheetView>
  </sheetViews>
  <sheetFormatPr defaultColWidth="9.140625" defaultRowHeight="11.25" x14ac:dyDescent="0.2"/>
  <cols>
    <col min="1" max="1" width="10.7109375" style="103" bestFit="1" customWidth="1"/>
    <col min="2" max="2" width="18.140625" style="103" bestFit="1" customWidth="1"/>
    <col min="3" max="3" width="12" style="103" bestFit="1" customWidth="1"/>
    <col min="4" max="4" width="94.140625" style="103" bestFit="1" customWidth="1"/>
    <col min="5" max="7" width="9.7109375" style="103" bestFit="1" customWidth="1"/>
    <col min="8" max="8" width="3" style="103" customWidth="1"/>
    <col min="9" max="10" width="9.140625" style="103"/>
    <col min="11" max="11" width="10.7109375" style="103" bestFit="1" customWidth="1"/>
    <col min="12" max="12" width="18.140625" style="103" bestFit="1" customWidth="1"/>
    <col min="13" max="13" width="12" style="103" bestFit="1" customWidth="1"/>
    <col min="14" max="14" width="50.140625" style="103" customWidth="1"/>
    <col min="15" max="15" width="62.5703125" style="103" bestFit="1" customWidth="1"/>
    <col min="16" max="16" width="16.7109375" style="103" bestFit="1" customWidth="1"/>
    <col min="17" max="17" width="11.28515625" style="103" bestFit="1" customWidth="1"/>
    <col min="18" max="18" width="8.85546875" style="103" bestFit="1" customWidth="1"/>
    <col min="19" max="19" width="2.7109375" style="103" customWidth="1"/>
    <col min="20" max="22" width="9.140625" style="103"/>
    <col min="23" max="23" width="5" style="103" customWidth="1"/>
    <col min="24" max="16384" width="9.140625" style="103"/>
  </cols>
  <sheetData>
    <row r="1" spans="1:28" ht="15" x14ac:dyDescent="0.25">
      <c r="A1" s="217" t="s">
        <v>80</v>
      </c>
      <c r="B1" s="217"/>
      <c r="C1" s="217"/>
      <c r="D1" s="217"/>
      <c r="E1" s="217"/>
      <c r="F1" s="217"/>
      <c r="G1" s="217"/>
      <c r="K1" s="217" t="s">
        <v>81</v>
      </c>
      <c r="L1" s="217"/>
      <c r="M1" s="217"/>
      <c r="N1" s="217"/>
      <c r="O1" s="217"/>
      <c r="P1" s="217"/>
      <c r="Q1" s="217"/>
      <c r="R1" s="217"/>
    </row>
    <row r="2" spans="1:28" ht="15" x14ac:dyDescent="0.25">
      <c r="A2" s="217" t="s">
        <v>82</v>
      </c>
      <c r="B2" s="217"/>
      <c r="C2" s="217"/>
      <c r="D2" s="217"/>
      <c r="E2" s="217"/>
      <c r="F2" s="217"/>
      <c r="G2" s="217"/>
      <c r="K2" s="217" t="s">
        <v>82</v>
      </c>
      <c r="L2" s="217"/>
      <c r="M2" s="217"/>
      <c r="N2" s="217"/>
      <c r="O2" s="217"/>
      <c r="P2" s="217"/>
      <c r="Q2" s="217"/>
      <c r="R2" s="217"/>
    </row>
    <row r="4" spans="1:28" ht="20.25" customHeight="1" x14ac:dyDescent="0.2">
      <c r="A4" s="126"/>
      <c r="B4" s="126"/>
      <c r="C4" s="126"/>
      <c r="D4" s="126"/>
      <c r="E4" s="126" t="s">
        <v>83</v>
      </c>
      <c r="F4" s="126"/>
      <c r="G4" s="126"/>
      <c r="K4" s="200"/>
      <c r="L4" s="200"/>
      <c r="M4" s="200"/>
      <c r="N4" s="200"/>
      <c r="O4" s="199"/>
      <c r="P4" s="200" t="s">
        <v>83</v>
      </c>
      <c r="Q4" s="200"/>
      <c r="R4" s="200"/>
      <c r="T4" s="187" t="s">
        <v>84</v>
      </c>
      <c r="U4" s="186"/>
      <c r="V4" s="186"/>
      <c r="Y4" s="191"/>
      <c r="Z4" s="191"/>
    </row>
    <row r="5" spans="1:28" s="104" customFormat="1" ht="34.5" x14ac:dyDescent="0.25">
      <c r="A5" s="127" t="s">
        <v>43</v>
      </c>
      <c r="B5" s="127" t="s">
        <v>85</v>
      </c>
      <c r="C5" s="128" t="s">
        <v>86</v>
      </c>
      <c r="D5" s="128" t="s">
        <v>87</v>
      </c>
      <c r="E5" s="127" t="s">
        <v>88</v>
      </c>
      <c r="F5" s="127" t="s">
        <v>89</v>
      </c>
      <c r="G5" s="127" t="s">
        <v>90</v>
      </c>
      <c r="I5" s="105" t="s">
        <v>91</v>
      </c>
      <c r="K5" s="198" t="s">
        <v>43</v>
      </c>
      <c r="L5" s="198" t="s">
        <v>85</v>
      </c>
      <c r="M5" s="128" t="s">
        <v>86</v>
      </c>
      <c r="N5" s="128" t="s">
        <v>87</v>
      </c>
      <c r="O5" s="128" t="s">
        <v>92</v>
      </c>
      <c r="P5" s="198" t="s">
        <v>88</v>
      </c>
      <c r="Q5" s="198" t="s">
        <v>89</v>
      </c>
      <c r="R5" s="198" t="s">
        <v>90</v>
      </c>
      <c r="T5" s="185">
        <v>2024</v>
      </c>
      <c r="U5" s="185">
        <v>2025</v>
      </c>
      <c r="V5" s="185">
        <v>2026</v>
      </c>
      <c r="X5" s="187" t="s">
        <v>93</v>
      </c>
    </row>
    <row r="6" spans="1:28" ht="15" x14ac:dyDescent="0.25">
      <c r="A6">
        <v>2100</v>
      </c>
      <c r="B6" t="s">
        <v>94</v>
      </c>
      <c r="C6" t="s">
        <v>95</v>
      </c>
      <c r="D6" t="s">
        <v>96</v>
      </c>
      <c r="E6" s="93">
        <v>555</v>
      </c>
      <c r="F6" s="93">
        <v>572</v>
      </c>
      <c r="G6" s="93">
        <v>589</v>
      </c>
      <c r="I6" s="103" t="str">
        <f>LEFT(C6,5)</f>
        <v>00106</v>
      </c>
      <c r="K6">
        <v>2100</v>
      </c>
      <c r="L6" t="s">
        <v>94</v>
      </c>
      <c r="M6" t="s">
        <v>97</v>
      </c>
      <c r="N6" t="s">
        <v>98</v>
      </c>
      <c r="O6" t="s">
        <v>98</v>
      </c>
      <c r="P6" s="93">
        <v>2837</v>
      </c>
      <c r="Q6" s="93">
        <v>2922</v>
      </c>
      <c r="R6" s="93">
        <v>3010</v>
      </c>
      <c r="T6" s="184"/>
      <c r="U6" s="184"/>
      <c r="V6" s="184"/>
    </row>
    <row r="7" spans="1:28" ht="15" x14ac:dyDescent="0.25">
      <c r="A7"/>
      <c r="B7"/>
      <c r="C7" t="s">
        <v>99</v>
      </c>
      <c r="D7" t="s">
        <v>100</v>
      </c>
      <c r="E7" s="93">
        <v>6637</v>
      </c>
      <c r="F7" s="93">
        <v>6836</v>
      </c>
      <c r="G7" s="93">
        <v>7041</v>
      </c>
      <c r="I7" s="103" t="str">
        <f t="shared" ref="I7:I70" si="0">LEFT(C7,5)</f>
        <v>00202</v>
      </c>
      <c r="K7"/>
      <c r="L7"/>
      <c r="M7" s="99" t="s">
        <v>101</v>
      </c>
      <c r="N7" s="99"/>
      <c r="O7" s="99"/>
      <c r="P7" s="197">
        <v>2837</v>
      </c>
      <c r="Q7" s="197">
        <v>2922</v>
      </c>
      <c r="R7" s="197">
        <v>3010</v>
      </c>
      <c r="T7" s="188">
        <v>0</v>
      </c>
      <c r="U7" s="188">
        <v>0</v>
      </c>
      <c r="V7" s="188">
        <v>0</v>
      </c>
      <c r="W7" s="189"/>
      <c r="X7" s="190" t="s">
        <v>26</v>
      </c>
      <c r="Y7" s="189"/>
      <c r="Z7" s="189"/>
      <c r="AA7" s="189"/>
      <c r="AB7" s="189"/>
    </row>
    <row r="8" spans="1:28" ht="15" x14ac:dyDescent="0.25">
      <c r="A8"/>
      <c r="B8"/>
      <c r="C8" t="s">
        <v>102</v>
      </c>
      <c r="D8" t="s">
        <v>103</v>
      </c>
      <c r="E8" s="93">
        <v>1725</v>
      </c>
      <c r="F8" s="93">
        <v>1777</v>
      </c>
      <c r="G8" s="93">
        <v>1830</v>
      </c>
      <c r="I8" s="103" t="str">
        <f t="shared" si="0"/>
        <v>00203</v>
      </c>
      <c r="K8"/>
      <c r="L8"/>
      <c r="M8" t="s">
        <v>104</v>
      </c>
      <c r="N8" t="s">
        <v>105</v>
      </c>
      <c r="O8" t="s">
        <v>106</v>
      </c>
      <c r="P8" s="93">
        <v>105</v>
      </c>
      <c r="Q8" s="93">
        <v>108</v>
      </c>
      <c r="R8" s="93">
        <v>111</v>
      </c>
      <c r="T8" s="184"/>
      <c r="U8" s="184"/>
      <c r="V8" s="184"/>
    </row>
    <row r="9" spans="1:28" ht="15" x14ac:dyDescent="0.25">
      <c r="A9"/>
      <c r="B9"/>
      <c r="C9" t="s">
        <v>97</v>
      </c>
      <c r="D9" t="s">
        <v>98</v>
      </c>
      <c r="E9" s="93">
        <v>2837</v>
      </c>
      <c r="F9" s="93">
        <v>2922</v>
      </c>
      <c r="G9" s="93">
        <v>3010</v>
      </c>
      <c r="I9" s="103" t="str">
        <f t="shared" si="0"/>
        <v>00204</v>
      </c>
      <c r="K9"/>
      <c r="L9"/>
      <c r="M9"/>
      <c r="N9"/>
      <c r="O9" t="s">
        <v>107</v>
      </c>
      <c r="P9" s="93">
        <v>945</v>
      </c>
      <c r="Q9" s="93">
        <v>973</v>
      </c>
      <c r="R9" s="93">
        <v>1002</v>
      </c>
      <c r="T9" s="184"/>
      <c r="U9" s="184"/>
      <c r="V9" s="184"/>
    </row>
    <row r="10" spans="1:28" ht="15" x14ac:dyDescent="0.25">
      <c r="A10"/>
      <c r="B10"/>
      <c r="C10" t="s">
        <v>108</v>
      </c>
      <c r="D10" t="s">
        <v>109</v>
      </c>
      <c r="E10" s="93">
        <v>7971</v>
      </c>
      <c r="F10" s="93">
        <v>8210</v>
      </c>
      <c r="G10" s="93">
        <v>8456</v>
      </c>
      <c r="I10" s="103" t="str">
        <f t="shared" si="0"/>
        <v>00205</v>
      </c>
      <c r="K10"/>
      <c r="L10"/>
      <c r="M10" s="99" t="s">
        <v>110</v>
      </c>
      <c r="N10" s="99"/>
      <c r="O10" s="99"/>
      <c r="P10" s="197">
        <v>1050</v>
      </c>
      <c r="Q10" s="197">
        <v>1081</v>
      </c>
      <c r="R10" s="197">
        <v>1113</v>
      </c>
      <c r="T10" s="188">
        <f>P8/P10</f>
        <v>0.1</v>
      </c>
      <c r="U10" s="188">
        <f>Q8/Q10</f>
        <v>9.9907493061979644E-2</v>
      </c>
      <c r="V10" s="188">
        <f>R8/R10</f>
        <v>9.9730458221024262E-2</v>
      </c>
      <c r="W10" s="189"/>
      <c r="X10" s="190" t="s">
        <v>29</v>
      </c>
      <c r="Y10" s="189"/>
      <c r="Z10" s="189"/>
      <c r="AA10" s="189"/>
      <c r="AB10" s="189"/>
    </row>
    <row r="11" spans="1:28" ht="15" x14ac:dyDescent="0.25">
      <c r="A11"/>
      <c r="B11"/>
      <c r="C11" t="s">
        <v>111</v>
      </c>
      <c r="D11" t="s">
        <v>112</v>
      </c>
      <c r="E11" s="93">
        <v>2632</v>
      </c>
      <c r="F11" s="93">
        <v>2711</v>
      </c>
      <c r="G11" s="93">
        <v>2792</v>
      </c>
      <c r="I11" s="103" t="str">
        <f t="shared" si="0"/>
        <v>00206</v>
      </c>
      <c r="K11"/>
      <c r="L11"/>
      <c r="M11" t="s">
        <v>113</v>
      </c>
      <c r="N11" t="s">
        <v>114</v>
      </c>
      <c r="O11" t="s">
        <v>115</v>
      </c>
      <c r="P11" s="93">
        <v>87</v>
      </c>
      <c r="Q11" s="93">
        <v>90</v>
      </c>
      <c r="R11" s="93">
        <v>93</v>
      </c>
      <c r="T11" s="184"/>
      <c r="U11" s="184"/>
      <c r="V11" s="184"/>
    </row>
    <row r="12" spans="1:28" ht="15" x14ac:dyDescent="0.25">
      <c r="A12"/>
      <c r="B12"/>
      <c r="C12" t="s">
        <v>116</v>
      </c>
      <c r="D12" t="s">
        <v>117</v>
      </c>
      <c r="E12" s="93">
        <v>871</v>
      </c>
      <c r="F12" s="93">
        <v>897</v>
      </c>
      <c r="G12" s="93">
        <v>924</v>
      </c>
      <c r="I12" s="103" t="str">
        <f t="shared" si="0"/>
        <v>00209</v>
      </c>
      <c r="K12"/>
      <c r="L12"/>
      <c r="M12"/>
      <c r="N12"/>
      <c r="O12" t="s">
        <v>118</v>
      </c>
      <c r="P12" s="93">
        <v>1192</v>
      </c>
      <c r="Q12" s="93">
        <v>1228</v>
      </c>
      <c r="R12" s="93">
        <v>1265</v>
      </c>
      <c r="T12" s="184"/>
      <c r="U12" s="184"/>
      <c r="V12" s="184"/>
    </row>
    <row r="13" spans="1:28" ht="15" x14ac:dyDescent="0.25">
      <c r="A13"/>
      <c r="B13"/>
      <c r="C13" t="s">
        <v>119</v>
      </c>
      <c r="D13" t="s">
        <v>120</v>
      </c>
      <c r="E13" s="93">
        <v>19477</v>
      </c>
      <c r="F13" s="93">
        <v>20061</v>
      </c>
      <c r="G13" s="93">
        <v>20663</v>
      </c>
      <c r="I13" s="103" t="str">
        <f t="shared" si="0"/>
        <v>00210</v>
      </c>
      <c r="K13"/>
      <c r="L13"/>
      <c r="M13" s="99" t="s">
        <v>121</v>
      </c>
      <c r="N13" s="99"/>
      <c r="O13" s="99"/>
      <c r="P13" s="197">
        <v>1279</v>
      </c>
      <c r="Q13" s="197">
        <v>1318</v>
      </c>
      <c r="R13" s="197">
        <v>1358</v>
      </c>
      <c r="T13" s="188">
        <f>P11/P13</f>
        <v>6.8021892103205625E-2</v>
      </c>
      <c r="U13" s="188">
        <f>Q11/Q13</f>
        <v>6.8285280728376321E-2</v>
      </c>
      <c r="V13" s="188">
        <f>R11/R13</f>
        <v>6.848306332842416E-2</v>
      </c>
      <c r="W13" s="189"/>
      <c r="X13" s="190" t="s">
        <v>30</v>
      </c>
      <c r="Y13" s="189"/>
      <c r="Z13" s="189"/>
      <c r="AA13" s="189"/>
      <c r="AB13" s="189"/>
    </row>
    <row r="14" spans="1:28" ht="15" x14ac:dyDescent="0.25">
      <c r="A14"/>
      <c r="B14"/>
      <c r="C14" t="s">
        <v>122</v>
      </c>
      <c r="D14" t="s">
        <v>123</v>
      </c>
      <c r="E14" s="93">
        <v>23848</v>
      </c>
      <c r="F14" s="93">
        <v>24563</v>
      </c>
      <c r="G14" s="93">
        <v>25300</v>
      </c>
      <c r="I14" s="103" t="str">
        <f t="shared" si="0"/>
        <v>00213</v>
      </c>
      <c r="K14"/>
      <c r="L14"/>
      <c r="M14" t="s">
        <v>124</v>
      </c>
      <c r="N14" t="s">
        <v>125</v>
      </c>
      <c r="O14" t="s">
        <v>126</v>
      </c>
      <c r="P14" s="93">
        <v>819</v>
      </c>
      <c r="Q14" s="93">
        <v>844</v>
      </c>
      <c r="R14" s="93">
        <v>869</v>
      </c>
      <c r="T14" s="184"/>
      <c r="U14" s="184"/>
      <c r="V14" s="184"/>
    </row>
    <row r="15" spans="1:28" ht="15" x14ac:dyDescent="0.25">
      <c r="A15"/>
      <c r="B15"/>
      <c r="C15" t="s">
        <v>127</v>
      </c>
      <c r="D15" t="s">
        <v>128</v>
      </c>
      <c r="E15" s="93">
        <v>33174</v>
      </c>
      <c r="F15" s="93">
        <v>34169</v>
      </c>
      <c r="G15" s="93">
        <v>35194</v>
      </c>
      <c r="I15" s="103" t="str">
        <f t="shared" si="0"/>
        <v>00214</v>
      </c>
      <c r="K15"/>
      <c r="L15"/>
      <c r="M15"/>
      <c r="N15"/>
      <c r="O15" t="s">
        <v>129</v>
      </c>
      <c r="P15" s="93">
        <v>8273</v>
      </c>
      <c r="Q15" s="93">
        <v>8521</v>
      </c>
      <c r="R15" s="93">
        <v>8777</v>
      </c>
      <c r="T15" s="184"/>
      <c r="U15" s="184"/>
      <c r="V15" s="184"/>
    </row>
    <row r="16" spans="1:28" ht="15" x14ac:dyDescent="0.25">
      <c r="A16"/>
      <c r="B16"/>
      <c r="C16" t="s">
        <v>104</v>
      </c>
      <c r="D16" t="s">
        <v>105</v>
      </c>
      <c r="E16" s="93">
        <v>1050</v>
      </c>
      <c r="F16" s="93">
        <v>1081</v>
      </c>
      <c r="G16" s="93">
        <v>1113</v>
      </c>
      <c r="I16" s="103" t="str">
        <f t="shared" si="0"/>
        <v>00215</v>
      </c>
      <c r="K16"/>
      <c r="L16"/>
      <c r="M16" s="99" t="s">
        <v>130</v>
      </c>
      <c r="N16" s="99"/>
      <c r="O16" s="99"/>
      <c r="P16" s="197">
        <v>9092</v>
      </c>
      <c r="Q16" s="197">
        <v>9365</v>
      </c>
      <c r="R16" s="197">
        <v>9646</v>
      </c>
      <c r="T16" s="188">
        <f>P14/P16</f>
        <v>9.0079190497140346E-2</v>
      </c>
      <c r="U16" s="188">
        <f>Q14/Q16</f>
        <v>9.0122797650827549E-2</v>
      </c>
      <c r="V16" s="188">
        <f>R14/R16</f>
        <v>9.0089156126891973E-2</v>
      </c>
      <c r="W16" s="189"/>
      <c r="X16" s="190" t="s">
        <v>31</v>
      </c>
      <c r="Y16" s="189"/>
      <c r="Z16" s="189"/>
      <c r="AA16" s="189"/>
      <c r="AB16" s="189"/>
    </row>
    <row r="17" spans="1:28" ht="15" x14ac:dyDescent="0.25">
      <c r="A17"/>
      <c r="B17"/>
      <c r="C17" t="s">
        <v>113</v>
      </c>
      <c r="D17" t="s">
        <v>114</v>
      </c>
      <c r="E17" s="93">
        <v>1279</v>
      </c>
      <c r="F17" s="93">
        <v>1318</v>
      </c>
      <c r="G17" s="93">
        <v>1358</v>
      </c>
      <c r="I17" s="103" t="str">
        <f t="shared" si="0"/>
        <v>00216</v>
      </c>
      <c r="K17"/>
      <c r="L17"/>
      <c r="M17" t="s">
        <v>131</v>
      </c>
      <c r="N17" t="s">
        <v>132</v>
      </c>
      <c r="O17" t="s">
        <v>133</v>
      </c>
      <c r="P17" s="93">
        <v>1318</v>
      </c>
      <c r="Q17" s="93">
        <v>1358</v>
      </c>
      <c r="R17" s="93">
        <v>1399</v>
      </c>
      <c r="T17" s="184"/>
      <c r="U17" s="184"/>
      <c r="V17" s="184"/>
    </row>
    <row r="18" spans="1:28" ht="15" x14ac:dyDescent="0.25">
      <c r="A18"/>
      <c r="B18"/>
      <c r="C18" t="s">
        <v>124</v>
      </c>
      <c r="D18" t="s">
        <v>125</v>
      </c>
      <c r="E18" s="93">
        <v>9092</v>
      </c>
      <c r="F18" s="93">
        <v>9365</v>
      </c>
      <c r="G18" s="93">
        <v>9646</v>
      </c>
      <c r="I18" s="103" t="str">
        <f t="shared" si="0"/>
        <v>00217</v>
      </c>
      <c r="K18"/>
      <c r="L18"/>
      <c r="M18"/>
      <c r="N18"/>
      <c r="O18" t="s">
        <v>134</v>
      </c>
      <c r="P18" s="93">
        <v>8376</v>
      </c>
      <c r="Q18" s="93">
        <v>8627</v>
      </c>
      <c r="R18" s="93">
        <v>8886</v>
      </c>
      <c r="T18" s="184"/>
      <c r="U18" s="184"/>
      <c r="V18" s="184"/>
    </row>
    <row r="19" spans="1:28" ht="15" x14ac:dyDescent="0.25">
      <c r="A19"/>
      <c r="B19"/>
      <c r="C19" t="s">
        <v>131</v>
      </c>
      <c r="D19" t="s">
        <v>132</v>
      </c>
      <c r="E19" s="93">
        <v>9694</v>
      </c>
      <c r="F19" s="93">
        <v>9985</v>
      </c>
      <c r="G19" s="93">
        <v>10285</v>
      </c>
      <c r="I19" s="103" t="str">
        <f t="shared" si="0"/>
        <v>00218</v>
      </c>
      <c r="K19"/>
      <c r="L19"/>
      <c r="M19" s="99" t="s">
        <v>135</v>
      </c>
      <c r="N19" s="99"/>
      <c r="O19" s="99"/>
      <c r="P19" s="197">
        <v>9694</v>
      </c>
      <c r="Q19" s="197">
        <v>9985</v>
      </c>
      <c r="R19" s="197">
        <v>10285</v>
      </c>
      <c r="T19" s="188">
        <f>P17/P19</f>
        <v>0.13596038786878481</v>
      </c>
      <c r="U19" s="188">
        <f>Q17/Q19</f>
        <v>0.13600400600901352</v>
      </c>
      <c r="V19" s="188">
        <f>R17/R19</f>
        <v>0.13602333495381624</v>
      </c>
      <c r="W19" s="189"/>
      <c r="X19" s="190" t="s">
        <v>32</v>
      </c>
      <c r="Y19" s="189"/>
      <c r="Z19" s="189"/>
      <c r="AA19" s="189"/>
      <c r="AB19" s="189"/>
    </row>
    <row r="20" spans="1:28" ht="15" x14ac:dyDescent="0.25">
      <c r="A20"/>
      <c r="B20"/>
      <c r="C20" t="s">
        <v>136</v>
      </c>
      <c r="D20" t="s">
        <v>137</v>
      </c>
      <c r="E20" s="93">
        <v>6465</v>
      </c>
      <c r="F20" s="93">
        <v>6659</v>
      </c>
      <c r="G20" s="93">
        <v>6859</v>
      </c>
      <c r="I20" s="103" t="str">
        <f t="shared" si="0"/>
        <v>00219</v>
      </c>
      <c r="K20"/>
      <c r="L20"/>
      <c r="M20" t="s">
        <v>136</v>
      </c>
      <c r="N20" t="s">
        <v>137</v>
      </c>
      <c r="O20" t="s">
        <v>138</v>
      </c>
      <c r="P20" s="93">
        <v>1423</v>
      </c>
      <c r="Q20" s="93">
        <v>1466</v>
      </c>
      <c r="R20" s="93">
        <v>1510</v>
      </c>
      <c r="T20" s="184"/>
      <c r="U20" s="184"/>
      <c r="V20" s="184"/>
    </row>
    <row r="21" spans="1:28" ht="15" x14ac:dyDescent="0.25">
      <c r="A21"/>
      <c r="B21"/>
      <c r="C21" t="s">
        <v>139</v>
      </c>
      <c r="D21" t="s">
        <v>140</v>
      </c>
      <c r="E21" s="93">
        <v>8718</v>
      </c>
      <c r="F21" s="93">
        <v>8980</v>
      </c>
      <c r="G21" s="93">
        <v>9250</v>
      </c>
      <c r="I21" s="103" t="str">
        <f t="shared" si="0"/>
        <v>00224</v>
      </c>
      <c r="K21"/>
      <c r="L21"/>
      <c r="M21"/>
      <c r="N21"/>
      <c r="O21" t="s">
        <v>141</v>
      </c>
      <c r="P21" s="93">
        <v>5042</v>
      </c>
      <c r="Q21" s="93">
        <v>5193</v>
      </c>
      <c r="R21" s="93">
        <v>5349</v>
      </c>
      <c r="T21" s="184"/>
      <c r="U21" s="184"/>
      <c r="V21" s="184"/>
    </row>
    <row r="22" spans="1:28" ht="15" x14ac:dyDescent="0.25">
      <c r="A22"/>
      <c r="B22"/>
      <c r="C22" t="s">
        <v>142</v>
      </c>
      <c r="D22" t="s">
        <v>143</v>
      </c>
      <c r="E22" s="93">
        <v>16835</v>
      </c>
      <c r="F22" s="93">
        <v>17340</v>
      </c>
      <c r="G22" s="93">
        <v>17860</v>
      </c>
      <c r="I22" s="103" t="str">
        <f t="shared" si="0"/>
        <v>00225</v>
      </c>
      <c r="K22"/>
      <c r="L22"/>
      <c r="M22" s="99" t="s">
        <v>144</v>
      </c>
      <c r="N22" s="99"/>
      <c r="O22" s="99"/>
      <c r="P22" s="197">
        <v>6465</v>
      </c>
      <c r="Q22" s="197">
        <v>6659</v>
      </c>
      <c r="R22" s="197">
        <v>6859</v>
      </c>
      <c r="T22" s="188">
        <f>P20/P22</f>
        <v>0.22010827532869295</v>
      </c>
      <c r="U22" s="188">
        <f>Q20/Q22</f>
        <v>0.22015317615257546</v>
      </c>
      <c r="V22" s="188">
        <f>R20/R22</f>
        <v>0.22014870972444964</v>
      </c>
      <c r="W22" s="189"/>
      <c r="X22" s="190" t="s">
        <v>33</v>
      </c>
      <c r="Y22" s="189"/>
      <c r="Z22" s="189"/>
      <c r="AA22" s="189"/>
      <c r="AB22" s="189"/>
    </row>
    <row r="23" spans="1:28" ht="15" x14ac:dyDescent="0.25">
      <c r="A23"/>
      <c r="B23"/>
      <c r="C23" t="s">
        <v>145</v>
      </c>
      <c r="D23" t="s">
        <v>146</v>
      </c>
      <c r="E23" s="93">
        <v>10176</v>
      </c>
      <c r="F23" s="93">
        <v>10481</v>
      </c>
      <c r="G23" s="93">
        <v>10795</v>
      </c>
      <c r="I23" s="103" t="str">
        <f t="shared" si="0"/>
        <v>00226</v>
      </c>
      <c r="K23"/>
      <c r="L23"/>
      <c r="M23" t="s">
        <v>139</v>
      </c>
      <c r="N23" t="s">
        <v>140</v>
      </c>
      <c r="O23" t="s">
        <v>147</v>
      </c>
      <c r="P23" s="93">
        <v>350</v>
      </c>
      <c r="Q23" s="93">
        <v>361</v>
      </c>
      <c r="R23" s="93">
        <v>372</v>
      </c>
      <c r="T23" s="184"/>
      <c r="U23" s="184"/>
      <c r="V23" s="184"/>
    </row>
    <row r="24" spans="1:28" ht="15" x14ac:dyDescent="0.25">
      <c r="A24"/>
      <c r="B24"/>
      <c r="C24" t="s">
        <v>148</v>
      </c>
      <c r="D24" t="s">
        <v>149</v>
      </c>
      <c r="E24" s="93">
        <v>4204</v>
      </c>
      <c r="F24" s="93">
        <v>4330</v>
      </c>
      <c r="G24" s="93">
        <v>4460</v>
      </c>
      <c r="I24" s="103" t="str">
        <f t="shared" si="0"/>
        <v>00227</v>
      </c>
      <c r="K24"/>
      <c r="L24"/>
      <c r="M24"/>
      <c r="N24"/>
      <c r="O24" t="s">
        <v>150</v>
      </c>
      <c r="P24" s="93">
        <v>8368</v>
      </c>
      <c r="Q24" s="93">
        <v>8619</v>
      </c>
      <c r="R24" s="93">
        <v>8878</v>
      </c>
      <c r="T24" s="184"/>
      <c r="U24" s="184"/>
      <c r="V24" s="184"/>
    </row>
    <row r="25" spans="1:28" ht="15" x14ac:dyDescent="0.25">
      <c r="A25"/>
      <c r="B25"/>
      <c r="C25" t="s">
        <v>151</v>
      </c>
      <c r="D25" t="s">
        <v>152</v>
      </c>
      <c r="E25" s="93">
        <v>1577</v>
      </c>
      <c r="F25" s="93">
        <v>1624</v>
      </c>
      <c r="G25" s="93">
        <v>1673</v>
      </c>
      <c r="I25" s="103" t="str">
        <f t="shared" si="0"/>
        <v>00228</v>
      </c>
      <c r="K25"/>
      <c r="L25"/>
      <c r="M25" s="99" t="s">
        <v>153</v>
      </c>
      <c r="N25" s="99"/>
      <c r="O25" s="99"/>
      <c r="P25" s="197">
        <v>8718</v>
      </c>
      <c r="Q25" s="197">
        <v>8980</v>
      </c>
      <c r="R25" s="197">
        <v>9250</v>
      </c>
      <c r="T25" s="188">
        <f>P23/P25</f>
        <v>4.0146822665749024E-2</v>
      </c>
      <c r="U25" s="188">
        <f>Q23/Q25</f>
        <v>4.0200445434298439E-2</v>
      </c>
      <c r="V25" s="188">
        <f>R23/R25</f>
        <v>4.0216216216216218E-2</v>
      </c>
      <c r="W25" s="189"/>
      <c r="X25" s="190" t="s">
        <v>34</v>
      </c>
      <c r="Y25" s="189"/>
      <c r="Z25" s="189"/>
      <c r="AA25" s="189"/>
      <c r="AB25" s="189"/>
    </row>
    <row r="26" spans="1:28" ht="15" x14ac:dyDescent="0.25">
      <c r="A26"/>
      <c r="B26"/>
      <c r="C26" t="s">
        <v>154</v>
      </c>
      <c r="D26" t="s">
        <v>155</v>
      </c>
      <c r="E26" s="93">
        <v>14073</v>
      </c>
      <c r="F26" s="93">
        <v>14495</v>
      </c>
      <c r="G26" s="93">
        <v>14930</v>
      </c>
      <c r="I26" s="103" t="str">
        <f t="shared" si="0"/>
        <v>00229</v>
      </c>
      <c r="K26"/>
      <c r="L26"/>
      <c r="M26" t="s">
        <v>142</v>
      </c>
      <c r="N26" t="s">
        <v>143</v>
      </c>
      <c r="O26" t="s">
        <v>156</v>
      </c>
      <c r="P26" s="93">
        <v>4209</v>
      </c>
      <c r="Q26" s="93">
        <v>4335</v>
      </c>
      <c r="R26" s="93">
        <v>4465</v>
      </c>
      <c r="T26" s="184"/>
      <c r="U26" s="184"/>
      <c r="V26" s="184"/>
    </row>
    <row r="27" spans="1:28" ht="15" x14ac:dyDescent="0.25">
      <c r="A27"/>
      <c r="B27"/>
      <c r="C27" t="s">
        <v>157</v>
      </c>
      <c r="D27" t="s">
        <v>158</v>
      </c>
      <c r="E27" s="93">
        <v>7270</v>
      </c>
      <c r="F27" s="93">
        <v>7488</v>
      </c>
      <c r="G27" s="93">
        <v>7713</v>
      </c>
      <c r="I27" s="103" t="str">
        <f t="shared" si="0"/>
        <v>00230</v>
      </c>
      <c r="K27"/>
      <c r="L27"/>
      <c r="M27"/>
      <c r="N27"/>
      <c r="O27" t="s">
        <v>159</v>
      </c>
      <c r="P27" s="93">
        <v>12626</v>
      </c>
      <c r="Q27" s="93">
        <v>13005</v>
      </c>
      <c r="R27" s="93">
        <v>13395</v>
      </c>
      <c r="T27" s="184"/>
      <c r="U27" s="184"/>
      <c r="V27" s="184"/>
    </row>
    <row r="28" spans="1:28" ht="15" x14ac:dyDescent="0.25">
      <c r="A28"/>
      <c r="B28"/>
      <c r="C28" t="s">
        <v>160</v>
      </c>
      <c r="D28" t="s">
        <v>161</v>
      </c>
      <c r="E28" s="93">
        <v>11717</v>
      </c>
      <c r="F28" s="93">
        <v>12069</v>
      </c>
      <c r="G28" s="93">
        <v>12431</v>
      </c>
      <c r="I28" s="103" t="str">
        <f t="shared" si="0"/>
        <v>00235</v>
      </c>
      <c r="K28"/>
      <c r="L28"/>
      <c r="M28" s="99" t="s">
        <v>162</v>
      </c>
      <c r="N28" s="99"/>
      <c r="O28" s="99"/>
      <c r="P28" s="197">
        <v>16835</v>
      </c>
      <c r="Q28" s="197">
        <v>17340</v>
      </c>
      <c r="R28" s="197">
        <v>17860</v>
      </c>
      <c r="T28" s="188">
        <f>P26/P28</f>
        <v>0.25001485001485002</v>
      </c>
      <c r="U28" s="188">
        <f>Q26/Q28</f>
        <v>0.25</v>
      </c>
      <c r="V28" s="188">
        <f>R26/R28</f>
        <v>0.25</v>
      </c>
      <c r="W28" s="189"/>
      <c r="X28" s="190" t="s">
        <v>35</v>
      </c>
      <c r="Y28" s="189"/>
      <c r="Z28" s="189"/>
      <c r="AA28" s="189"/>
      <c r="AB28" s="189"/>
    </row>
    <row r="29" spans="1:28" ht="15" x14ac:dyDescent="0.25">
      <c r="A29"/>
      <c r="B29"/>
      <c r="C29" t="s">
        <v>163</v>
      </c>
      <c r="D29" t="s">
        <v>164</v>
      </c>
      <c r="E29" s="93">
        <v>11938</v>
      </c>
      <c r="F29" s="93">
        <v>12296</v>
      </c>
      <c r="G29" s="93">
        <v>12665</v>
      </c>
      <c r="I29" s="103" t="str">
        <f t="shared" si="0"/>
        <v>00236</v>
      </c>
      <c r="K29"/>
      <c r="L29"/>
      <c r="M29" t="s">
        <v>151</v>
      </c>
      <c r="N29" t="s">
        <v>152</v>
      </c>
      <c r="O29" t="s">
        <v>152</v>
      </c>
      <c r="P29" s="93">
        <v>1577</v>
      </c>
      <c r="Q29" s="93">
        <v>1624</v>
      </c>
      <c r="R29" s="93">
        <v>1673</v>
      </c>
      <c r="T29" s="184"/>
      <c r="U29" s="184"/>
      <c r="V29" s="184"/>
    </row>
    <row r="30" spans="1:28" ht="15" x14ac:dyDescent="0.25">
      <c r="A30"/>
      <c r="B30"/>
      <c r="C30" t="s">
        <v>165</v>
      </c>
      <c r="D30" t="s">
        <v>166</v>
      </c>
      <c r="E30" s="93">
        <v>4301</v>
      </c>
      <c r="F30" s="93">
        <v>4430</v>
      </c>
      <c r="G30" s="93">
        <v>4563</v>
      </c>
      <c r="I30" s="103" t="str">
        <f t="shared" si="0"/>
        <v>00238</v>
      </c>
      <c r="K30"/>
      <c r="L30"/>
      <c r="M30" s="99" t="s">
        <v>167</v>
      </c>
      <c r="N30" s="99"/>
      <c r="O30" s="99"/>
      <c r="P30" s="197">
        <v>1577</v>
      </c>
      <c r="Q30" s="197">
        <v>1624</v>
      </c>
      <c r="R30" s="197">
        <v>1673</v>
      </c>
      <c r="T30" s="184">
        <v>0</v>
      </c>
      <c r="U30" s="184">
        <v>0</v>
      </c>
      <c r="V30" s="184">
        <v>0</v>
      </c>
    </row>
    <row r="31" spans="1:28" ht="15" x14ac:dyDescent="0.25">
      <c r="A31"/>
      <c r="B31"/>
      <c r="C31" t="s">
        <v>168</v>
      </c>
      <c r="D31" t="s">
        <v>169</v>
      </c>
      <c r="E31" s="93">
        <v>5405</v>
      </c>
      <c r="F31" s="93">
        <v>5567</v>
      </c>
      <c r="G31" s="93">
        <v>5734</v>
      </c>
      <c r="I31" s="103" t="str">
        <f t="shared" si="0"/>
        <v>00289</v>
      </c>
      <c r="K31"/>
      <c r="L31"/>
      <c r="M31" t="s">
        <v>160</v>
      </c>
      <c r="N31" t="s">
        <v>161</v>
      </c>
      <c r="O31" t="s">
        <v>170</v>
      </c>
      <c r="P31" s="93">
        <v>351</v>
      </c>
      <c r="Q31" s="93">
        <v>362</v>
      </c>
      <c r="R31" s="93">
        <v>373</v>
      </c>
      <c r="T31" s="184"/>
      <c r="U31" s="184"/>
      <c r="V31" s="184"/>
    </row>
    <row r="32" spans="1:28" ht="15" x14ac:dyDescent="0.25">
      <c r="A32"/>
      <c r="B32"/>
      <c r="C32" t="s">
        <v>171</v>
      </c>
      <c r="D32" t="s">
        <v>172</v>
      </c>
      <c r="E32" s="93">
        <v>7249</v>
      </c>
      <c r="F32" s="93">
        <v>7466</v>
      </c>
      <c r="G32" s="93">
        <v>7690</v>
      </c>
      <c r="I32" s="103" t="str">
        <f t="shared" si="0"/>
        <v>00290</v>
      </c>
      <c r="K32"/>
      <c r="L32"/>
      <c r="M32"/>
      <c r="N32"/>
      <c r="O32" t="s">
        <v>173</v>
      </c>
      <c r="P32" s="93">
        <v>11366</v>
      </c>
      <c r="Q32" s="93">
        <v>11707</v>
      </c>
      <c r="R32" s="93">
        <v>12058</v>
      </c>
      <c r="T32" s="184"/>
      <c r="U32" s="184"/>
      <c r="V32" s="184"/>
    </row>
    <row r="33" spans="1:28" ht="15" x14ac:dyDescent="0.25">
      <c r="A33"/>
      <c r="B33"/>
      <c r="C33" t="s">
        <v>174</v>
      </c>
      <c r="D33" t="s">
        <v>175</v>
      </c>
      <c r="E33" s="93">
        <v>0</v>
      </c>
      <c r="F33" s="93">
        <v>0</v>
      </c>
      <c r="G33" s="93">
        <v>0</v>
      </c>
      <c r="I33" s="103" t="str">
        <f t="shared" si="0"/>
        <v>01295</v>
      </c>
      <c r="K33"/>
      <c r="L33"/>
      <c r="M33" s="99" t="s">
        <v>176</v>
      </c>
      <c r="N33" s="99"/>
      <c r="O33" s="99"/>
      <c r="P33" s="197">
        <v>11717</v>
      </c>
      <c r="Q33" s="197">
        <v>12069</v>
      </c>
      <c r="R33" s="197">
        <v>12431</v>
      </c>
      <c r="T33" s="188">
        <f>P31/P33</f>
        <v>2.9956473500042675E-2</v>
      </c>
      <c r="U33" s="188">
        <f>Q31/Q33</f>
        <v>2.9994200016571382E-2</v>
      </c>
      <c r="V33" s="188">
        <f>R31/R33</f>
        <v>3.0005631083581369E-2</v>
      </c>
      <c r="W33" s="189"/>
      <c r="X33" s="190" t="s">
        <v>36</v>
      </c>
      <c r="Y33" s="189"/>
      <c r="Z33" s="189"/>
      <c r="AA33" s="189"/>
      <c r="AB33" s="189"/>
    </row>
    <row r="34" spans="1:28" ht="15" x14ac:dyDescent="0.25">
      <c r="A34"/>
      <c r="B34"/>
      <c r="C34" t="s">
        <v>177</v>
      </c>
      <c r="D34" t="s">
        <v>178</v>
      </c>
      <c r="E34" s="93">
        <v>113</v>
      </c>
      <c r="F34" s="93">
        <v>117</v>
      </c>
      <c r="G34" s="93">
        <v>121</v>
      </c>
      <c r="I34" s="103" t="str">
        <f t="shared" si="0"/>
        <v>06129</v>
      </c>
      <c r="K34"/>
      <c r="L34"/>
      <c r="M34" t="s">
        <v>179</v>
      </c>
      <c r="N34" t="s">
        <v>180</v>
      </c>
      <c r="O34" t="s">
        <v>181</v>
      </c>
      <c r="P34" s="93">
        <v>4433</v>
      </c>
      <c r="Q34" s="93">
        <v>4566</v>
      </c>
      <c r="R34" s="93">
        <v>4703</v>
      </c>
      <c r="T34" s="184"/>
      <c r="U34" s="184"/>
      <c r="V34" s="184"/>
    </row>
    <row r="35" spans="1:28" ht="15" x14ac:dyDescent="0.25">
      <c r="A35"/>
      <c r="B35"/>
      <c r="C35" t="s">
        <v>182</v>
      </c>
      <c r="D35" t="s">
        <v>183</v>
      </c>
      <c r="E35" s="93">
        <v>458</v>
      </c>
      <c r="F35" s="93">
        <v>472</v>
      </c>
      <c r="G35" s="93">
        <v>486</v>
      </c>
      <c r="I35" s="103" t="str">
        <f t="shared" si="0"/>
        <v>06247</v>
      </c>
      <c r="K35"/>
      <c r="L35"/>
      <c r="M35" s="99" t="s">
        <v>184</v>
      </c>
      <c r="N35" s="99"/>
      <c r="O35" s="99"/>
      <c r="P35" s="197">
        <v>4433</v>
      </c>
      <c r="Q35" s="197">
        <v>4566</v>
      </c>
      <c r="R35" s="197">
        <v>4703</v>
      </c>
      <c r="T35" s="184">
        <v>0</v>
      </c>
      <c r="U35" s="184">
        <v>0</v>
      </c>
      <c r="V35" s="184">
        <v>0</v>
      </c>
    </row>
    <row r="36" spans="1:28" ht="15" x14ac:dyDescent="0.25">
      <c r="A36"/>
      <c r="B36"/>
      <c r="C36" t="s">
        <v>185</v>
      </c>
      <c r="D36" t="s">
        <v>186</v>
      </c>
      <c r="E36" s="93">
        <v>419</v>
      </c>
      <c r="F36" s="93">
        <v>432</v>
      </c>
      <c r="G36" s="93">
        <v>445</v>
      </c>
      <c r="I36" s="103" t="str">
        <f t="shared" si="0"/>
        <v>06254</v>
      </c>
      <c r="K36"/>
      <c r="L36"/>
      <c r="M36" t="s">
        <v>187</v>
      </c>
      <c r="N36" t="s">
        <v>188</v>
      </c>
      <c r="O36" t="s">
        <v>189</v>
      </c>
      <c r="P36" s="93">
        <v>9652</v>
      </c>
      <c r="Q36" s="93">
        <v>9942</v>
      </c>
      <c r="R36" s="93">
        <v>10240</v>
      </c>
      <c r="T36" s="184"/>
      <c r="U36" s="184"/>
      <c r="V36" s="184"/>
    </row>
    <row r="37" spans="1:28" ht="15" x14ac:dyDescent="0.25">
      <c r="A37"/>
      <c r="B37"/>
      <c r="C37" t="s">
        <v>190</v>
      </c>
      <c r="D37" t="s">
        <v>191</v>
      </c>
      <c r="E37" s="93">
        <v>8929</v>
      </c>
      <c r="F37" s="93">
        <v>9197</v>
      </c>
      <c r="G37" s="93">
        <v>9473</v>
      </c>
      <c r="I37" s="103" t="str">
        <f t="shared" si="0"/>
        <v>07144</v>
      </c>
      <c r="K37"/>
      <c r="L37"/>
      <c r="M37" s="99" t="s">
        <v>192</v>
      </c>
      <c r="N37" s="99"/>
      <c r="O37" s="99"/>
      <c r="P37" s="197">
        <v>9652</v>
      </c>
      <c r="Q37" s="197">
        <v>9942</v>
      </c>
      <c r="R37" s="197">
        <v>10240</v>
      </c>
      <c r="T37" s="184">
        <v>0</v>
      </c>
      <c r="U37" s="184">
        <v>0</v>
      </c>
      <c r="V37" s="184">
        <v>0</v>
      </c>
    </row>
    <row r="38" spans="1:28" ht="15" x14ac:dyDescent="0.25">
      <c r="A38"/>
      <c r="B38"/>
      <c r="C38" t="s">
        <v>193</v>
      </c>
      <c r="D38" t="s">
        <v>194</v>
      </c>
      <c r="E38" s="93">
        <v>1611</v>
      </c>
      <c r="F38" s="93">
        <v>1659</v>
      </c>
      <c r="G38" s="93">
        <v>1709</v>
      </c>
      <c r="I38" s="103" t="str">
        <f t="shared" si="0"/>
        <v>08253</v>
      </c>
      <c r="K38"/>
      <c r="L38" t="s">
        <v>195</v>
      </c>
      <c r="M38"/>
      <c r="N38"/>
      <c r="O38"/>
      <c r="P38" s="93">
        <v>83349</v>
      </c>
      <c r="Q38" s="93">
        <v>85851</v>
      </c>
      <c r="R38" s="93">
        <v>88428</v>
      </c>
      <c r="T38" s="184"/>
      <c r="U38" s="184"/>
      <c r="V38" s="184"/>
    </row>
    <row r="39" spans="1:28" ht="15" x14ac:dyDescent="0.25">
      <c r="A39"/>
      <c r="B39"/>
      <c r="C39" t="s">
        <v>196</v>
      </c>
      <c r="D39" t="s">
        <v>197</v>
      </c>
      <c r="E39" s="93">
        <v>0</v>
      </c>
      <c r="F39" s="93">
        <v>0</v>
      </c>
      <c r="G39" s="93">
        <v>0</v>
      </c>
      <c r="I39" s="103" t="str">
        <f t="shared" si="0"/>
        <v>08260</v>
      </c>
      <c r="K39" t="s">
        <v>198</v>
      </c>
      <c r="L39"/>
      <c r="M39"/>
      <c r="N39"/>
      <c r="O39"/>
      <c r="P39" s="93">
        <v>83349</v>
      </c>
      <c r="Q39" s="93">
        <v>85851</v>
      </c>
      <c r="R39" s="93">
        <v>88428</v>
      </c>
      <c r="T39" s="184"/>
      <c r="U39" s="184"/>
      <c r="V39" s="184"/>
    </row>
    <row r="40" spans="1:28" ht="15" x14ac:dyDescent="0.25">
      <c r="A40"/>
      <c r="B40"/>
      <c r="C40" t="s">
        <v>199</v>
      </c>
      <c r="D40" t="s">
        <v>200</v>
      </c>
      <c r="E40" s="93">
        <v>234</v>
      </c>
      <c r="F40" s="93">
        <v>241</v>
      </c>
      <c r="G40" s="93">
        <v>248</v>
      </c>
      <c r="I40" s="103" t="str">
        <f t="shared" si="0"/>
        <v>10265</v>
      </c>
      <c r="K40"/>
      <c r="L40"/>
      <c r="M40"/>
      <c r="N40"/>
      <c r="O40"/>
      <c r="P40"/>
      <c r="Q40"/>
      <c r="R40"/>
      <c r="T40" s="184"/>
    </row>
    <row r="41" spans="1:28" ht="15" x14ac:dyDescent="0.25">
      <c r="A41"/>
      <c r="B41"/>
      <c r="C41" t="s">
        <v>201</v>
      </c>
      <c r="D41" t="s">
        <v>202</v>
      </c>
      <c r="E41" s="93">
        <v>1234</v>
      </c>
      <c r="F41" s="93">
        <v>1271</v>
      </c>
      <c r="G41" s="93">
        <v>1309</v>
      </c>
      <c r="I41" s="103" t="str">
        <f t="shared" si="0"/>
        <v>11249</v>
      </c>
      <c r="K41"/>
      <c r="L41"/>
      <c r="M41"/>
      <c r="N41"/>
      <c r="O41"/>
      <c r="P41"/>
      <c r="Q41"/>
      <c r="R41"/>
      <c r="T41" s="184"/>
    </row>
    <row r="42" spans="1:28" ht="15" x14ac:dyDescent="0.25">
      <c r="A42"/>
      <c r="B42"/>
      <c r="C42" t="s">
        <v>203</v>
      </c>
      <c r="D42" t="s">
        <v>204</v>
      </c>
      <c r="E42" s="93">
        <v>0</v>
      </c>
      <c r="F42" s="93">
        <v>0</v>
      </c>
      <c r="G42" s="93">
        <v>0</v>
      </c>
      <c r="I42" s="103" t="str">
        <f t="shared" si="0"/>
        <v>12156</v>
      </c>
      <c r="K42"/>
      <c r="L42"/>
      <c r="M42"/>
      <c r="N42"/>
      <c r="O42"/>
      <c r="P42"/>
      <c r="Q42"/>
      <c r="R42"/>
    </row>
    <row r="43" spans="1:28" ht="15" x14ac:dyDescent="0.25">
      <c r="A43"/>
      <c r="B43"/>
      <c r="C43" t="s">
        <v>205</v>
      </c>
      <c r="D43" t="s">
        <v>206</v>
      </c>
      <c r="E43" s="93">
        <v>0</v>
      </c>
      <c r="F43" s="93">
        <v>0</v>
      </c>
      <c r="G43" s="93">
        <v>0</v>
      </c>
      <c r="I43" s="103" t="str">
        <f t="shared" si="0"/>
        <v>13130</v>
      </c>
      <c r="K43"/>
      <c r="L43"/>
      <c r="M43"/>
      <c r="N43"/>
      <c r="O43"/>
      <c r="P43"/>
      <c r="Q43"/>
      <c r="R43"/>
    </row>
    <row r="44" spans="1:28" ht="15" x14ac:dyDescent="0.25">
      <c r="A44"/>
      <c r="B44"/>
      <c r="C44" t="s">
        <v>207</v>
      </c>
      <c r="D44" t="s">
        <v>208</v>
      </c>
      <c r="E44" s="93">
        <v>199</v>
      </c>
      <c r="F44" s="93">
        <v>205</v>
      </c>
      <c r="G44" s="93">
        <v>211</v>
      </c>
      <c r="I44" s="103" t="str">
        <f t="shared" si="0"/>
        <v>13244</v>
      </c>
      <c r="K44"/>
      <c r="L44"/>
      <c r="M44"/>
      <c r="N44"/>
      <c r="O44"/>
      <c r="P44"/>
      <c r="Q44"/>
      <c r="R44"/>
    </row>
    <row r="45" spans="1:28" ht="15" x14ac:dyDescent="0.25">
      <c r="A45"/>
      <c r="B45"/>
      <c r="C45" t="s">
        <v>209</v>
      </c>
      <c r="D45" t="s">
        <v>210</v>
      </c>
      <c r="E45" s="93">
        <v>2218</v>
      </c>
      <c r="F45" s="93">
        <v>2285</v>
      </c>
      <c r="G45" s="93">
        <v>2354</v>
      </c>
      <c r="I45" s="103" t="str">
        <f t="shared" si="0"/>
        <v>13264</v>
      </c>
      <c r="K45"/>
      <c r="L45"/>
      <c r="M45"/>
      <c r="N45"/>
      <c r="O45"/>
      <c r="P45"/>
      <c r="Q45"/>
      <c r="R45"/>
      <c r="T45" s="103" t="str">
        <f t="shared" ref="T45:T108" si="1">LEFT(M45,5)</f>
        <v/>
      </c>
    </row>
    <row r="46" spans="1:28" ht="15" x14ac:dyDescent="0.25">
      <c r="A46"/>
      <c r="B46"/>
      <c r="C46" t="s">
        <v>211</v>
      </c>
      <c r="D46" t="s">
        <v>212</v>
      </c>
      <c r="E46" s="93">
        <v>0</v>
      </c>
      <c r="F46" s="93">
        <v>0</v>
      </c>
      <c r="G46" s="93">
        <v>0</v>
      </c>
      <c r="I46" s="103" t="str">
        <f t="shared" si="0"/>
        <v>14128</v>
      </c>
      <c r="K46"/>
      <c r="L46"/>
      <c r="M46"/>
      <c r="N46"/>
      <c r="O46"/>
      <c r="P46"/>
      <c r="Q46"/>
      <c r="R46"/>
      <c r="T46" s="103" t="str">
        <f t="shared" si="1"/>
        <v/>
      </c>
    </row>
    <row r="47" spans="1:28" ht="15" x14ac:dyDescent="0.25">
      <c r="A47"/>
      <c r="B47"/>
      <c r="C47" t="s">
        <v>213</v>
      </c>
      <c r="D47" t="s">
        <v>214</v>
      </c>
      <c r="E47" s="93">
        <v>0</v>
      </c>
      <c r="F47" s="93">
        <v>0</v>
      </c>
      <c r="G47" s="93">
        <v>0</v>
      </c>
      <c r="I47" s="103" t="str">
        <f t="shared" si="0"/>
        <v>14137</v>
      </c>
      <c r="K47"/>
      <c r="L47"/>
      <c r="M47"/>
      <c r="N47"/>
      <c r="O47"/>
      <c r="P47"/>
      <c r="Q47"/>
      <c r="R47"/>
      <c r="T47" s="103" t="str">
        <f t="shared" si="1"/>
        <v/>
      </c>
    </row>
    <row r="48" spans="1:28" ht="15" x14ac:dyDescent="0.25">
      <c r="A48"/>
      <c r="B48"/>
      <c r="C48" t="s">
        <v>215</v>
      </c>
      <c r="D48" t="s">
        <v>216</v>
      </c>
      <c r="E48" s="93">
        <v>0</v>
      </c>
      <c r="F48" s="93">
        <v>0</v>
      </c>
      <c r="G48" s="93">
        <v>0</v>
      </c>
      <c r="I48" s="103" t="str">
        <f t="shared" si="0"/>
        <v>14143</v>
      </c>
      <c r="K48"/>
      <c r="L48"/>
      <c r="M48"/>
      <c r="N48"/>
      <c r="O48"/>
      <c r="P48"/>
      <c r="Q48"/>
      <c r="R48"/>
      <c r="T48" s="103" t="str">
        <f t="shared" si="1"/>
        <v/>
      </c>
    </row>
    <row r="49" spans="1:20" ht="15" x14ac:dyDescent="0.25">
      <c r="A49"/>
      <c r="B49"/>
      <c r="C49" t="s">
        <v>217</v>
      </c>
      <c r="D49" t="s">
        <v>218</v>
      </c>
      <c r="E49" s="93">
        <v>7876</v>
      </c>
      <c r="F49" s="93">
        <v>8112</v>
      </c>
      <c r="G49" s="93">
        <v>8355</v>
      </c>
      <c r="I49" s="103" t="str">
        <f t="shared" si="0"/>
        <v>14249</v>
      </c>
      <c r="K49"/>
      <c r="L49"/>
      <c r="M49"/>
      <c r="N49"/>
      <c r="O49"/>
      <c r="P49"/>
      <c r="Q49"/>
      <c r="R49"/>
      <c r="T49" s="103" t="str">
        <f t="shared" si="1"/>
        <v/>
      </c>
    </row>
    <row r="50" spans="1:20" ht="15" x14ac:dyDescent="0.25">
      <c r="A50"/>
      <c r="B50"/>
      <c r="C50" t="s">
        <v>219</v>
      </c>
      <c r="D50" t="s">
        <v>220</v>
      </c>
      <c r="E50" s="93">
        <v>2227</v>
      </c>
      <c r="F50" s="93">
        <v>2294</v>
      </c>
      <c r="G50" s="93">
        <v>2363</v>
      </c>
      <c r="I50" s="103" t="str">
        <f t="shared" si="0"/>
        <v>15243</v>
      </c>
      <c r="K50"/>
      <c r="L50"/>
      <c r="M50"/>
      <c r="N50"/>
      <c r="O50"/>
      <c r="P50"/>
      <c r="Q50"/>
      <c r="R50"/>
      <c r="T50" s="103" t="str">
        <f t="shared" si="1"/>
        <v/>
      </c>
    </row>
    <row r="51" spans="1:20" ht="15" x14ac:dyDescent="0.25">
      <c r="A51"/>
      <c r="B51"/>
      <c r="C51" t="s">
        <v>221</v>
      </c>
      <c r="D51" t="s">
        <v>222</v>
      </c>
      <c r="E51" s="93">
        <v>0</v>
      </c>
      <c r="F51" s="93">
        <v>0</v>
      </c>
      <c r="G51" s="93">
        <v>0</v>
      </c>
      <c r="I51" s="103" t="str">
        <f t="shared" si="0"/>
        <v>16276</v>
      </c>
      <c r="K51"/>
      <c r="L51"/>
      <c r="M51"/>
      <c r="N51"/>
      <c r="O51"/>
      <c r="P51"/>
      <c r="Q51"/>
      <c r="R51"/>
      <c r="T51" s="103" t="str">
        <f t="shared" si="1"/>
        <v/>
      </c>
    </row>
    <row r="52" spans="1:20" ht="15" x14ac:dyDescent="0.25">
      <c r="A52"/>
      <c r="B52"/>
      <c r="C52" t="s">
        <v>223</v>
      </c>
      <c r="D52" t="s">
        <v>224</v>
      </c>
      <c r="E52" s="93">
        <v>792</v>
      </c>
      <c r="F52" s="93">
        <v>816</v>
      </c>
      <c r="G52" s="93">
        <v>840</v>
      </c>
      <c r="I52" s="103" t="str">
        <f t="shared" si="0"/>
        <v>16277</v>
      </c>
      <c r="K52"/>
      <c r="L52"/>
      <c r="M52"/>
      <c r="N52"/>
      <c r="O52"/>
      <c r="P52"/>
      <c r="Q52"/>
      <c r="R52"/>
      <c r="T52" s="103" t="str">
        <f t="shared" si="1"/>
        <v/>
      </c>
    </row>
    <row r="53" spans="1:20" ht="15" x14ac:dyDescent="0.25">
      <c r="A53"/>
      <c r="B53"/>
      <c r="C53" t="s">
        <v>225</v>
      </c>
      <c r="D53" t="s">
        <v>226</v>
      </c>
      <c r="E53" s="93">
        <v>177</v>
      </c>
      <c r="F53" s="93">
        <v>182</v>
      </c>
      <c r="G53" s="93">
        <v>187</v>
      </c>
      <c r="I53" s="103" t="str">
        <f t="shared" si="0"/>
        <v>17125</v>
      </c>
      <c r="K53"/>
      <c r="L53"/>
      <c r="M53"/>
      <c r="N53"/>
      <c r="O53"/>
      <c r="P53"/>
      <c r="Q53"/>
      <c r="R53"/>
      <c r="T53" s="103" t="str">
        <f t="shared" si="1"/>
        <v/>
      </c>
    </row>
    <row r="54" spans="1:20" ht="15" x14ac:dyDescent="0.25">
      <c r="A54"/>
      <c r="B54"/>
      <c r="C54" t="s">
        <v>227</v>
      </c>
      <c r="D54" t="s">
        <v>228</v>
      </c>
      <c r="E54" s="93">
        <v>127</v>
      </c>
      <c r="F54" s="93">
        <v>131</v>
      </c>
      <c r="G54" s="93">
        <v>135</v>
      </c>
      <c r="I54" s="103" t="str">
        <f t="shared" si="0"/>
        <v>17160</v>
      </c>
      <c r="K54"/>
      <c r="L54"/>
      <c r="M54"/>
      <c r="N54"/>
      <c r="O54"/>
      <c r="P54"/>
      <c r="Q54"/>
      <c r="R54"/>
      <c r="T54" s="103" t="str">
        <f t="shared" si="1"/>
        <v/>
      </c>
    </row>
    <row r="55" spans="1:20" ht="15" x14ac:dyDescent="0.25">
      <c r="A55"/>
      <c r="B55"/>
      <c r="C55" t="s">
        <v>229</v>
      </c>
      <c r="D55" t="s">
        <v>230</v>
      </c>
      <c r="E55" s="93">
        <v>0</v>
      </c>
      <c r="F55" s="93">
        <v>0</v>
      </c>
      <c r="G55" s="93">
        <v>0</v>
      </c>
      <c r="I55" s="103" t="str">
        <f t="shared" si="0"/>
        <v>17243</v>
      </c>
      <c r="K55"/>
      <c r="L55"/>
      <c r="M55"/>
      <c r="N55"/>
      <c r="O55"/>
      <c r="P55"/>
      <c r="Q55"/>
      <c r="R55"/>
      <c r="T55" s="103" t="str">
        <f t="shared" si="1"/>
        <v/>
      </c>
    </row>
    <row r="56" spans="1:20" ht="15" x14ac:dyDescent="0.25">
      <c r="A56"/>
      <c r="B56"/>
      <c r="C56" t="s">
        <v>231</v>
      </c>
      <c r="D56" t="s">
        <v>232</v>
      </c>
      <c r="E56" s="93">
        <v>4432</v>
      </c>
      <c r="F56" s="93">
        <v>4565</v>
      </c>
      <c r="G56" s="93">
        <v>4702</v>
      </c>
      <c r="I56" s="103" t="str">
        <f t="shared" si="0"/>
        <v>17255</v>
      </c>
      <c r="K56"/>
      <c r="L56"/>
      <c r="M56"/>
      <c r="N56"/>
      <c r="O56"/>
      <c r="P56"/>
      <c r="Q56"/>
      <c r="R56"/>
      <c r="T56" s="103" t="str">
        <f t="shared" si="1"/>
        <v/>
      </c>
    </row>
    <row r="57" spans="1:20" ht="15" x14ac:dyDescent="0.25">
      <c r="A57"/>
      <c r="B57"/>
      <c r="C57" t="s">
        <v>233</v>
      </c>
      <c r="D57" t="s">
        <v>234</v>
      </c>
      <c r="E57" s="93">
        <v>0</v>
      </c>
      <c r="F57" s="93">
        <v>0</v>
      </c>
      <c r="G57" s="93">
        <v>0</v>
      </c>
      <c r="I57" s="103" t="str">
        <f t="shared" si="0"/>
        <v>17259</v>
      </c>
      <c r="K57"/>
      <c r="L57"/>
      <c r="M57"/>
      <c r="N57"/>
      <c r="O57"/>
      <c r="P57"/>
      <c r="Q57"/>
      <c r="R57"/>
      <c r="T57" s="103" t="str">
        <f t="shared" si="1"/>
        <v/>
      </c>
    </row>
    <row r="58" spans="1:20" ht="15" x14ac:dyDescent="0.25">
      <c r="A58"/>
      <c r="B58"/>
      <c r="C58" t="s">
        <v>235</v>
      </c>
      <c r="D58" t="s">
        <v>236</v>
      </c>
      <c r="E58" s="93">
        <v>1043</v>
      </c>
      <c r="F58" s="93">
        <v>1074</v>
      </c>
      <c r="G58" s="93">
        <v>1106</v>
      </c>
      <c r="I58" s="103" t="str">
        <f t="shared" si="0"/>
        <v>17261</v>
      </c>
      <c r="K58"/>
      <c r="L58"/>
      <c r="M58"/>
      <c r="N58"/>
      <c r="O58"/>
      <c r="P58"/>
      <c r="Q58"/>
      <c r="R58"/>
      <c r="T58" s="103" t="str">
        <f t="shared" si="1"/>
        <v/>
      </c>
    </row>
    <row r="59" spans="1:20" ht="15" x14ac:dyDescent="0.25">
      <c r="A59"/>
      <c r="B59"/>
      <c r="C59" t="s">
        <v>237</v>
      </c>
      <c r="D59" t="s">
        <v>238</v>
      </c>
      <c r="E59" s="93">
        <v>4463</v>
      </c>
      <c r="F59" s="93">
        <v>4597</v>
      </c>
      <c r="G59" s="93">
        <v>4735</v>
      </c>
      <c r="I59" s="103" t="str">
        <f t="shared" si="0"/>
        <v>17262</v>
      </c>
      <c r="K59"/>
      <c r="L59"/>
      <c r="M59"/>
      <c r="N59"/>
      <c r="O59"/>
      <c r="P59"/>
      <c r="Q59"/>
      <c r="R59"/>
      <c r="T59" s="103" t="str">
        <f t="shared" si="1"/>
        <v/>
      </c>
    </row>
    <row r="60" spans="1:20" ht="15" x14ac:dyDescent="0.25">
      <c r="A60"/>
      <c r="B60"/>
      <c r="C60" t="s">
        <v>239</v>
      </c>
      <c r="D60" t="s">
        <v>240</v>
      </c>
      <c r="E60" s="93">
        <v>9730</v>
      </c>
      <c r="F60" s="93">
        <v>10022</v>
      </c>
      <c r="G60" s="93">
        <v>10323</v>
      </c>
      <c r="I60" s="103" t="str">
        <f t="shared" si="0"/>
        <v>17264</v>
      </c>
      <c r="K60"/>
      <c r="L60"/>
      <c r="M60"/>
      <c r="N60"/>
      <c r="O60"/>
      <c r="P60"/>
      <c r="Q60"/>
      <c r="R60"/>
      <c r="T60" s="103" t="str">
        <f t="shared" si="1"/>
        <v/>
      </c>
    </row>
    <row r="61" spans="1:20" ht="15" x14ac:dyDescent="0.25">
      <c r="A61"/>
      <c r="B61"/>
      <c r="C61" t="s">
        <v>241</v>
      </c>
      <c r="D61" t="s">
        <v>242</v>
      </c>
      <c r="E61" s="93">
        <v>8202</v>
      </c>
      <c r="F61" s="93">
        <v>8448</v>
      </c>
      <c r="G61" s="93">
        <v>8701</v>
      </c>
      <c r="I61" s="103" t="str">
        <f t="shared" si="0"/>
        <v>17269</v>
      </c>
      <c r="K61"/>
      <c r="L61"/>
      <c r="M61"/>
      <c r="N61"/>
      <c r="O61"/>
      <c r="P61"/>
      <c r="Q61"/>
      <c r="R61"/>
      <c r="T61" s="103" t="str">
        <f t="shared" si="1"/>
        <v/>
      </c>
    </row>
    <row r="62" spans="1:20" ht="15" x14ac:dyDescent="0.25">
      <c r="A62"/>
      <c r="B62"/>
      <c r="C62" t="s">
        <v>243</v>
      </c>
      <c r="D62" t="s">
        <v>244</v>
      </c>
      <c r="E62" s="93">
        <v>1</v>
      </c>
      <c r="F62" s="93">
        <v>1</v>
      </c>
      <c r="G62" s="93">
        <v>1</v>
      </c>
      <c r="I62" s="103" t="str">
        <f t="shared" si="0"/>
        <v>18143</v>
      </c>
      <c r="K62"/>
      <c r="L62"/>
      <c r="M62"/>
      <c r="N62"/>
      <c r="O62"/>
      <c r="P62"/>
      <c r="Q62"/>
      <c r="R62"/>
      <c r="T62" s="103" t="str">
        <f t="shared" si="1"/>
        <v/>
      </c>
    </row>
    <row r="63" spans="1:20" ht="15" x14ac:dyDescent="0.25">
      <c r="A63"/>
      <c r="B63"/>
      <c r="C63" t="s">
        <v>245</v>
      </c>
      <c r="D63" t="s">
        <v>246</v>
      </c>
      <c r="E63" s="93">
        <v>0</v>
      </c>
      <c r="F63" s="93">
        <v>0</v>
      </c>
      <c r="G63" s="93">
        <v>0</v>
      </c>
      <c r="I63" s="103" t="str">
        <f t="shared" si="0"/>
        <v>18242</v>
      </c>
      <c r="K63"/>
      <c r="L63"/>
      <c r="M63"/>
      <c r="N63"/>
      <c r="O63"/>
      <c r="P63"/>
      <c r="Q63"/>
      <c r="R63"/>
      <c r="T63" s="103" t="str">
        <f t="shared" si="1"/>
        <v/>
      </c>
    </row>
    <row r="64" spans="1:20" ht="15" x14ac:dyDescent="0.25">
      <c r="A64"/>
      <c r="B64"/>
      <c r="C64" t="s">
        <v>247</v>
      </c>
      <c r="D64" t="s">
        <v>248</v>
      </c>
      <c r="E64" s="93">
        <v>0</v>
      </c>
      <c r="F64" s="93">
        <v>0</v>
      </c>
      <c r="G64" s="93">
        <v>0</v>
      </c>
      <c r="I64" s="103" t="str">
        <f t="shared" si="0"/>
        <v>18252</v>
      </c>
      <c r="K64"/>
      <c r="L64"/>
      <c r="M64"/>
      <c r="N64"/>
      <c r="O64"/>
      <c r="P64"/>
      <c r="Q64"/>
      <c r="R64"/>
      <c r="T64" s="103" t="str">
        <f t="shared" si="1"/>
        <v/>
      </c>
    </row>
    <row r="65" spans="1:20" ht="15" x14ac:dyDescent="0.25">
      <c r="A65"/>
      <c r="B65"/>
      <c r="C65" t="s">
        <v>249</v>
      </c>
      <c r="D65" t="s">
        <v>250</v>
      </c>
      <c r="E65" s="93">
        <v>0</v>
      </c>
      <c r="F65" s="93">
        <v>0</v>
      </c>
      <c r="G65" s="93">
        <v>0</v>
      </c>
      <c r="I65" s="103" t="str">
        <f t="shared" si="0"/>
        <v>18261</v>
      </c>
      <c r="K65"/>
      <c r="L65"/>
      <c r="M65"/>
      <c r="N65"/>
      <c r="O65"/>
      <c r="P65"/>
      <c r="Q65"/>
      <c r="R65"/>
      <c r="T65" s="103" t="str">
        <f t="shared" si="1"/>
        <v/>
      </c>
    </row>
    <row r="66" spans="1:20" ht="15" x14ac:dyDescent="0.25">
      <c r="A66"/>
      <c r="B66"/>
      <c r="C66" t="s">
        <v>251</v>
      </c>
      <c r="D66" t="s">
        <v>252</v>
      </c>
      <c r="E66" s="93">
        <v>885</v>
      </c>
      <c r="F66" s="93">
        <v>912</v>
      </c>
      <c r="G66" s="93">
        <v>939</v>
      </c>
      <c r="I66" s="103" t="str">
        <f t="shared" si="0"/>
        <v>19241</v>
      </c>
      <c r="K66"/>
      <c r="L66"/>
      <c r="M66"/>
      <c r="N66"/>
      <c r="O66"/>
      <c r="P66"/>
      <c r="Q66"/>
      <c r="R66"/>
      <c r="T66" s="103" t="str">
        <f t="shared" si="1"/>
        <v/>
      </c>
    </row>
    <row r="67" spans="1:20" ht="15" x14ac:dyDescent="0.25">
      <c r="A67"/>
      <c r="B67"/>
      <c r="C67" t="s">
        <v>253</v>
      </c>
      <c r="D67" t="s">
        <v>254</v>
      </c>
      <c r="E67" s="93">
        <v>0</v>
      </c>
      <c r="F67" s="93">
        <v>0</v>
      </c>
      <c r="G67" s="93">
        <v>0</v>
      </c>
      <c r="I67" s="103" t="str">
        <f t="shared" si="0"/>
        <v>19252</v>
      </c>
      <c r="K67"/>
      <c r="L67"/>
      <c r="M67"/>
      <c r="N67"/>
      <c r="O67"/>
      <c r="P67"/>
      <c r="Q67"/>
      <c r="R67"/>
      <c r="T67" s="103" t="str">
        <f t="shared" si="1"/>
        <v/>
      </c>
    </row>
    <row r="68" spans="1:20" ht="15" x14ac:dyDescent="0.25">
      <c r="A68"/>
      <c r="B68"/>
      <c r="C68" t="s">
        <v>255</v>
      </c>
      <c r="D68" t="s">
        <v>256</v>
      </c>
      <c r="E68" s="93">
        <v>0</v>
      </c>
      <c r="F68" s="93">
        <v>0</v>
      </c>
      <c r="G68" s="93">
        <v>0</v>
      </c>
      <c r="I68" s="103" t="str">
        <f t="shared" si="0"/>
        <v>19256</v>
      </c>
      <c r="K68"/>
      <c r="L68"/>
      <c r="M68"/>
      <c r="N68"/>
      <c r="O68"/>
      <c r="P68"/>
      <c r="Q68"/>
      <c r="R68"/>
      <c r="T68" s="103" t="str">
        <f t="shared" si="1"/>
        <v/>
      </c>
    </row>
    <row r="69" spans="1:20" ht="15" x14ac:dyDescent="0.25">
      <c r="A69"/>
      <c r="B69"/>
      <c r="C69" t="s">
        <v>257</v>
      </c>
      <c r="D69" t="s">
        <v>258</v>
      </c>
      <c r="E69" s="93">
        <v>3770</v>
      </c>
      <c r="F69" s="93">
        <v>3883</v>
      </c>
      <c r="G69" s="93">
        <v>3999</v>
      </c>
      <c r="I69" s="103" t="str">
        <f t="shared" si="0"/>
        <v>20126</v>
      </c>
      <c r="K69"/>
      <c r="L69"/>
      <c r="M69"/>
      <c r="N69"/>
      <c r="O69"/>
      <c r="P69"/>
      <c r="Q69"/>
      <c r="R69"/>
      <c r="T69" s="103" t="str">
        <f t="shared" si="1"/>
        <v/>
      </c>
    </row>
    <row r="70" spans="1:20" ht="15" x14ac:dyDescent="0.25">
      <c r="A70"/>
      <c r="B70"/>
      <c r="C70" t="s">
        <v>259</v>
      </c>
      <c r="D70" t="s">
        <v>260</v>
      </c>
      <c r="E70" s="93">
        <v>8465</v>
      </c>
      <c r="F70" s="93">
        <v>8719</v>
      </c>
      <c r="G70" s="93">
        <v>8981</v>
      </c>
      <c r="I70" s="103" t="str">
        <f t="shared" si="0"/>
        <v>20241</v>
      </c>
      <c r="K70"/>
      <c r="L70"/>
      <c r="M70"/>
      <c r="N70"/>
      <c r="O70"/>
      <c r="P70"/>
      <c r="Q70"/>
      <c r="R70"/>
      <c r="T70" s="103" t="str">
        <f t="shared" si="1"/>
        <v/>
      </c>
    </row>
    <row r="71" spans="1:20" ht="15" x14ac:dyDescent="0.25">
      <c r="A71"/>
      <c r="B71"/>
      <c r="C71" t="s">
        <v>261</v>
      </c>
      <c r="D71" t="s">
        <v>262</v>
      </c>
      <c r="E71" s="93">
        <v>0</v>
      </c>
      <c r="F71" s="93">
        <v>0</v>
      </c>
      <c r="G71" s="93">
        <v>0</v>
      </c>
      <c r="I71" s="103" t="str">
        <f t="shared" ref="I71:I134" si="2">LEFT(C71,5)</f>
        <v>20242</v>
      </c>
      <c r="K71"/>
      <c r="L71"/>
      <c r="M71"/>
      <c r="N71"/>
      <c r="O71"/>
      <c r="P71"/>
      <c r="Q71"/>
      <c r="R71"/>
      <c r="T71" s="103" t="str">
        <f t="shared" si="1"/>
        <v/>
      </c>
    </row>
    <row r="72" spans="1:20" ht="15" x14ac:dyDescent="0.25">
      <c r="A72"/>
      <c r="B72"/>
      <c r="C72" t="s">
        <v>263</v>
      </c>
      <c r="D72" t="s">
        <v>264</v>
      </c>
      <c r="E72" s="93">
        <v>0</v>
      </c>
      <c r="F72" s="93">
        <v>0</v>
      </c>
      <c r="G72" s="93">
        <v>0</v>
      </c>
      <c r="I72" s="103" t="str">
        <f t="shared" si="2"/>
        <v>20245</v>
      </c>
      <c r="K72"/>
      <c r="L72"/>
      <c r="M72"/>
      <c r="N72"/>
      <c r="O72"/>
      <c r="P72"/>
      <c r="Q72"/>
      <c r="R72"/>
      <c r="T72" s="103" t="str">
        <f t="shared" si="1"/>
        <v/>
      </c>
    </row>
    <row r="73" spans="1:20" ht="15" x14ac:dyDescent="0.25">
      <c r="A73"/>
      <c r="B73"/>
      <c r="C73" t="s">
        <v>179</v>
      </c>
      <c r="D73" t="s">
        <v>180</v>
      </c>
      <c r="E73" s="93">
        <v>4433</v>
      </c>
      <c r="F73" s="93">
        <v>4566</v>
      </c>
      <c r="G73" s="93">
        <v>4703</v>
      </c>
      <c r="I73" s="103" t="str">
        <f t="shared" si="2"/>
        <v>20247</v>
      </c>
      <c r="K73"/>
      <c r="L73"/>
      <c r="M73"/>
      <c r="N73"/>
      <c r="O73"/>
      <c r="P73"/>
      <c r="Q73"/>
      <c r="R73"/>
      <c r="T73" s="103" t="str">
        <f t="shared" si="1"/>
        <v/>
      </c>
    </row>
    <row r="74" spans="1:20" ht="15" x14ac:dyDescent="0.25">
      <c r="A74"/>
      <c r="B74"/>
      <c r="C74" t="s">
        <v>265</v>
      </c>
      <c r="D74" t="s">
        <v>266</v>
      </c>
      <c r="E74" s="93">
        <v>0</v>
      </c>
      <c r="F74" s="93">
        <v>0</v>
      </c>
      <c r="G74" s="93">
        <v>0</v>
      </c>
      <c r="I74" s="103" t="str">
        <f t="shared" si="2"/>
        <v>20251</v>
      </c>
      <c r="K74"/>
      <c r="L74"/>
      <c r="M74"/>
      <c r="N74"/>
      <c r="O74"/>
      <c r="P74"/>
      <c r="Q74"/>
      <c r="R74"/>
      <c r="T74" s="103" t="str">
        <f t="shared" si="1"/>
        <v/>
      </c>
    </row>
    <row r="75" spans="1:20" ht="15" x14ac:dyDescent="0.25">
      <c r="A75"/>
      <c r="B75"/>
      <c r="C75" t="s">
        <v>267</v>
      </c>
      <c r="D75" t="s">
        <v>268</v>
      </c>
      <c r="E75" s="93">
        <v>0</v>
      </c>
      <c r="F75" s="93">
        <v>0</v>
      </c>
      <c r="G75" s="93">
        <v>0</v>
      </c>
      <c r="I75" s="103" t="str">
        <f t="shared" si="2"/>
        <v>20252</v>
      </c>
      <c r="K75"/>
      <c r="L75"/>
      <c r="M75"/>
      <c r="N75"/>
      <c r="O75"/>
      <c r="P75"/>
      <c r="Q75"/>
      <c r="R75"/>
      <c r="T75" s="103" t="str">
        <f t="shared" si="1"/>
        <v/>
      </c>
    </row>
    <row r="76" spans="1:20" ht="15" x14ac:dyDescent="0.25">
      <c r="A76"/>
      <c r="B76"/>
      <c r="C76" t="s">
        <v>269</v>
      </c>
      <c r="D76" t="s">
        <v>270</v>
      </c>
      <c r="E76" s="93">
        <v>0</v>
      </c>
      <c r="F76" s="93">
        <v>0</v>
      </c>
      <c r="G76" s="93">
        <v>0</v>
      </c>
      <c r="I76" s="103" t="str">
        <f t="shared" si="2"/>
        <v>20256</v>
      </c>
      <c r="K76"/>
      <c r="L76"/>
      <c r="M76"/>
      <c r="N76"/>
      <c r="O76"/>
      <c r="P76"/>
      <c r="Q76"/>
      <c r="R76"/>
      <c r="T76" s="103" t="str">
        <f t="shared" si="1"/>
        <v/>
      </c>
    </row>
    <row r="77" spans="1:20" ht="15" x14ac:dyDescent="0.25">
      <c r="A77"/>
      <c r="B77"/>
      <c r="C77" t="s">
        <v>271</v>
      </c>
      <c r="D77" t="s">
        <v>272</v>
      </c>
      <c r="E77" s="93">
        <v>59671</v>
      </c>
      <c r="F77" s="93">
        <v>61461</v>
      </c>
      <c r="G77" s="93">
        <v>63305</v>
      </c>
      <c r="I77" s="103" t="str">
        <f t="shared" si="2"/>
        <v>20257</v>
      </c>
      <c r="K77"/>
      <c r="L77"/>
      <c r="M77"/>
      <c r="N77"/>
      <c r="O77"/>
      <c r="P77"/>
      <c r="Q77"/>
      <c r="R77"/>
      <c r="T77" s="103" t="str">
        <f t="shared" si="1"/>
        <v/>
      </c>
    </row>
    <row r="78" spans="1:20" ht="15" x14ac:dyDescent="0.25">
      <c r="A78"/>
      <c r="B78"/>
      <c r="C78" t="s">
        <v>273</v>
      </c>
      <c r="D78" t="s">
        <v>274</v>
      </c>
      <c r="E78" s="93">
        <v>0</v>
      </c>
      <c r="F78" s="93">
        <v>0</v>
      </c>
      <c r="G78" s="93">
        <v>0</v>
      </c>
      <c r="I78" s="103" t="str">
        <f t="shared" si="2"/>
        <v>20260</v>
      </c>
      <c r="K78"/>
      <c r="L78"/>
      <c r="M78"/>
      <c r="N78"/>
      <c r="O78"/>
      <c r="P78"/>
      <c r="Q78"/>
      <c r="R78"/>
      <c r="T78" s="103" t="str">
        <f t="shared" si="1"/>
        <v/>
      </c>
    </row>
    <row r="79" spans="1:20" ht="15" x14ac:dyDescent="0.25">
      <c r="A79"/>
      <c r="B79"/>
      <c r="C79" t="s">
        <v>275</v>
      </c>
      <c r="D79" t="s">
        <v>276</v>
      </c>
      <c r="E79" s="93">
        <v>1162</v>
      </c>
      <c r="F79" s="93">
        <v>1197</v>
      </c>
      <c r="G79" s="93">
        <v>1233</v>
      </c>
      <c r="I79" s="103" t="str">
        <f t="shared" si="2"/>
        <v>20263</v>
      </c>
      <c r="K79"/>
      <c r="L79"/>
      <c r="M79"/>
      <c r="N79"/>
      <c r="O79"/>
      <c r="P79"/>
      <c r="Q79"/>
      <c r="R79"/>
      <c r="T79" s="103" t="str">
        <f t="shared" si="1"/>
        <v/>
      </c>
    </row>
    <row r="80" spans="1:20" ht="15" x14ac:dyDescent="0.25">
      <c r="A80"/>
      <c r="B80"/>
      <c r="C80" t="s">
        <v>277</v>
      </c>
      <c r="D80" t="s">
        <v>278</v>
      </c>
      <c r="E80" s="93">
        <v>124</v>
      </c>
      <c r="F80" s="93">
        <v>128</v>
      </c>
      <c r="G80" s="93">
        <v>132</v>
      </c>
      <c r="I80" s="103" t="str">
        <f t="shared" si="2"/>
        <v>20267</v>
      </c>
      <c r="K80"/>
      <c r="L80"/>
      <c r="M80"/>
      <c r="N80"/>
      <c r="O80"/>
      <c r="P80"/>
      <c r="Q80"/>
      <c r="R80"/>
      <c r="T80" s="103" t="str">
        <f t="shared" si="1"/>
        <v/>
      </c>
    </row>
    <row r="81" spans="1:20" ht="15" x14ac:dyDescent="0.25">
      <c r="A81"/>
      <c r="B81"/>
      <c r="C81" t="s">
        <v>279</v>
      </c>
      <c r="D81" t="s">
        <v>280</v>
      </c>
      <c r="E81" s="93">
        <v>0</v>
      </c>
      <c r="F81" s="93">
        <v>0</v>
      </c>
      <c r="G81" s="93">
        <v>0</v>
      </c>
      <c r="I81" s="103" t="str">
        <f t="shared" si="2"/>
        <v>20268</v>
      </c>
      <c r="K81"/>
      <c r="L81"/>
      <c r="M81"/>
      <c r="N81"/>
      <c r="O81"/>
      <c r="P81"/>
      <c r="Q81"/>
      <c r="R81"/>
      <c r="T81" s="103" t="str">
        <f t="shared" si="1"/>
        <v/>
      </c>
    </row>
    <row r="82" spans="1:20" ht="15" x14ac:dyDescent="0.25">
      <c r="A82"/>
      <c r="B82"/>
      <c r="C82" t="s">
        <v>281</v>
      </c>
      <c r="D82" t="s">
        <v>282</v>
      </c>
      <c r="E82" s="93">
        <v>1091</v>
      </c>
      <c r="F82" s="93">
        <v>1124</v>
      </c>
      <c r="G82" s="93">
        <v>1158</v>
      </c>
      <c r="I82" s="103" t="str">
        <f t="shared" si="2"/>
        <v>20270</v>
      </c>
      <c r="K82"/>
      <c r="L82"/>
      <c r="M82"/>
      <c r="N82"/>
      <c r="O82"/>
      <c r="P82"/>
      <c r="Q82"/>
      <c r="R82"/>
      <c r="T82" s="103" t="str">
        <f t="shared" si="1"/>
        <v/>
      </c>
    </row>
    <row r="83" spans="1:20" ht="15" x14ac:dyDescent="0.25">
      <c r="A83"/>
      <c r="B83"/>
      <c r="C83" t="s">
        <v>283</v>
      </c>
      <c r="D83" t="s">
        <v>284</v>
      </c>
      <c r="E83" s="93">
        <v>871</v>
      </c>
      <c r="F83" s="93">
        <v>897</v>
      </c>
      <c r="G83" s="93">
        <v>924</v>
      </c>
      <c r="I83" s="103" t="str">
        <f t="shared" si="2"/>
        <v>20274</v>
      </c>
      <c r="K83"/>
      <c r="L83"/>
      <c r="M83"/>
      <c r="N83"/>
      <c r="O83"/>
      <c r="P83"/>
      <c r="Q83"/>
      <c r="R83"/>
      <c r="T83" s="103" t="str">
        <f t="shared" si="1"/>
        <v/>
      </c>
    </row>
    <row r="84" spans="1:20" ht="15" x14ac:dyDescent="0.25">
      <c r="A84"/>
      <c r="B84"/>
      <c r="C84" t="s">
        <v>285</v>
      </c>
      <c r="D84" t="s">
        <v>286</v>
      </c>
      <c r="E84" s="93">
        <v>135</v>
      </c>
      <c r="F84" s="93">
        <v>139</v>
      </c>
      <c r="G84" s="93">
        <v>143</v>
      </c>
      <c r="I84" s="103" t="str">
        <f t="shared" si="2"/>
        <v>20275</v>
      </c>
      <c r="K84"/>
      <c r="L84"/>
      <c r="M84"/>
      <c r="N84"/>
      <c r="O84"/>
      <c r="P84"/>
      <c r="Q84"/>
      <c r="R84"/>
      <c r="T84" s="103" t="str">
        <f t="shared" si="1"/>
        <v/>
      </c>
    </row>
    <row r="85" spans="1:20" ht="15" x14ac:dyDescent="0.25">
      <c r="A85"/>
      <c r="B85"/>
      <c r="C85" t="s">
        <v>287</v>
      </c>
      <c r="D85" t="s">
        <v>288</v>
      </c>
      <c r="E85" s="93">
        <v>0</v>
      </c>
      <c r="F85" s="93">
        <v>0</v>
      </c>
      <c r="G85" s="93">
        <v>0</v>
      </c>
      <c r="I85" s="103" t="str">
        <f t="shared" si="2"/>
        <v>20283</v>
      </c>
      <c r="K85"/>
      <c r="L85"/>
      <c r="M85"/>
      <c r="N85"/>
      <c r="O85"/>
      <c r="P85"/>
      <c r="Q85"/>
      <c r="R85"/>
      <c r="T85" s="103" t="str">
        <f t="shared" si="1"/>
        <v/>
      </c>
    </row>
    <row r="86" spans="1:20" ht="15" x14ac:dyDescent="0.25">
      <c r="A86"/>
      <c r="B86"/>
      <c r="C86" t="s">
        <v>289</v>
      </c>
      <c r="D86" t="s">
        <v>290</v>
      </c>
      <c r="E86" s="93">
        <v>0</v>
      </c>
      <c r="F86" s="93">
        <v>0</v>
      </c>
      <c r="G86" s="93">
        <v>0</v>
      </c>
      <c r="I86" s="103" t="str">
        <f t="shared" si="2"/>
        <v>20287</v>
      </c>
      <c r="K86"/>
      <c r="L86"/>
      <c r="M86"/>
      <c r="N86"/>
      <c r="O86"/>
      <c r="P86"/>
      <c r="Q86"/>
      <c r="R86"/>
      <c r="T86" s="103" t="str">
        <f t="shared" si="1"/>
        <v/>
      </c>
    </row>
    <row r="87" spans="1:20" ht="15" x14ac:dyDescent="0.25">
      <c r="A87"/>
      <c r="B87"/>
      <c r="C87" t="s">
        <v>291</v>
      </c>
      <c r="D87" t="s">
        <v>292</v>
      </c>
      <c r="E87" s="93">
        <v>1558</v>
      </c>
      <c r="F87" s="93">
        <v>1605</v>
      </c>
      <c r="G87" s="93">
        <v>1653</v>
      </c>
      <c r="I87" s="103" t="str">
        <f t="shared" si="2"/>
        <v>20288</v>
      </c>
      <c r="K87"/>
      <c r="L87"/>
      <c r="M87"/>
      <c r="N87"/>
      <c r="O87"/>
      <c r="P87"/>
      <c r="Q87"/>
      <c r="R87"/>
      <c r="T87" s="103" t="str">
        <f t="shared" si="1"/>
        <v/>
      </c>
    </row>
    <row r="88" spans="1:20" ht="15" x14ac:dyDescent="0.25">
      <c r="A88"/>
      <c r="B88"/>
      <c r="C88" t="s">
        <v>293</v>
      </c>
      <c r="D88" t="s">
        <v>294</v>
      </c>
      <c r="E88" s="93">
        <v>0</v>
      </c>
      <c r="F88" s="93">
        <v>0</v>
      </c>
      <c r="G88" s="93">
        <v>0</v>
      </c>
      <c r="I88" s="103" t="str">
        <f t="shared" si="2"/>
        <v>21125</v>
      </c>
      <c r="K88"/>
      <c r="L88"/>
      <c r="M88"/>
      <c r="N88"/>
      <c r="O88"/>
      <c r="P88"/>
      <c r="Q88"/>
      <c r="R88"/>
      <c r="T88" s="103" t="str">
        <f t="shared" si="1"/>
        <v/>
      </c>
    </row>
    <row r="89" spans="1:20" ht="15" x14ac:dyDescent="0.25">
      <c r="A89"/>
      <c r="B89"/>
      <c r="C89" t="s">
        <v>295</v>
      </c>
      <c r="D89" t="s">
        <v>296</v>
      </c>
      <c r="E89" s="93">
        <v>1034</v>
      </c>
      <c r="F89" s="93">
        <v>1065</v>
      </c>
      <c r="G89" s="93">
        <v>1097</v>
      </c>
      <c r="I89" s="103" t="str">
        <f t="shared" si="2"/>
        <v>21135</v>
      </c>
      <c r="K89"/>
      <c r="L89"/>
      <c r="M89"/>
      <c r="N89"/>
      <c r="O89"/>
      <c r="P89"/>
      <c r="Q89"/>
      <c r="R89"/>
      <c r="T89" s="103" t="str">
        <f t="shared" si="1"/>
        <v/>
      </c>
    </row>
    <row r="90" spans="1:20" ht="15" x14ac:dyDescent="0.25">
      <c r="A90"/>
      <c r="B90"/>
      <c r="C90" t="s">
        <v>297</v>
      </c>
      <c r="D90" t="s">
        <v>298</v>
      </c>
      <c r="E90" s="93">
        <v>0</v>
      </c>
      <c r="F90" s="93">
        <v>0</v>
      </c>
      <c r="G90" s="93">
        <v>0</v>
      </c>
      <c r="I90" s="103" t="str">
        <f t="shared" si="2"/>
        <v>21139</v>
      </c>
      <c r="K90"/>
      <c r="L90"/>
      <c r="M90"/>
      <c r="N90"/>
      <c r="O90"/>
      <c r="P90"/>
      <c r="Q90"/>
      <c r="R90"/>
      <c r="T90" s="103" t="str">
        <f t="shared" si="1"/>
        <v/>
      </c>
    </row>
    <row r="91" spans="1:20" ht="15" x14ac:dyDescent="0.25">
      <c r="A91"/>
      <c r="B91"/>
      <c r="C91" t="s">
        <v>299</v>
      </c>
      <c r="D91" t="s">
        <v>300</v>
      </c>
      <c r="E91" s="93">
        <v>0</v>
      </c>
      <c r="F91" s="93">
        <v>0</v>
      </c>
      <c r="G91" s="93">
        <v>0</v>
      </c>
      <c r="I91" s="103" t="str">
        <f t="shared" si="2"/>
        <v>21246</v>
      </c>
      <c r="K91"/>
      <c r="L91"/>
      <c r="M91"/>
      <c r="N91"/>
      <c r="O91"/>
      <c r="P91"/>
      <c r="Q91"/>
      <c r="R91"/>
      <c r="T91" s="103" t="str">
        <f t="shared" si="1"/>
        <v/>
      </c>
    </row>
    <row r="92" spans="1:20" ht="15" x14ac:dyDescent="0.25">
      <c r="A92"/>
      <c r="B92"/>
      <c r="C92" t="s">
        <v>301</v>
      </c>
      <c r="D92" t="s">
        <v>302</v>
      </c>
      <c r="E92" s="93">
        <v>0</v>
      </c>
      <c r="F92" s="93">
        <v>0</v>
      </c>
      <c r="G92" s="93">
        <v>0</v>
      </c>
      <c r="I92" s="103" t="str">
        <f t="shared" si="2"/>
        <v>21247</v>
      </c>
      <c r="K92"/>
      <c r="L92"/>
      <c r="M92"/>
      <c r="N92"/>
      <c r="O92"/>
      <c r="P92"/>
      <c r="Q92"/>
      <c r="R92"/>
      <c r="T92" s="103" t="str">
        <f t="shared" si="1"/>
        <v/>
      </c>
    </row>
    <row r="93" spans="1:20" ht="15" x14ac:dyDescent="0.25">
      <c r="A93"/>
      <c r="B93"/>
      <c r="C93" t="s">
        <v>303</v>
      </c>
      <c r="D93" t="s">
        <v>304</v>
      </c>
      <c r="E93" s="93">
        <v>0</v>
      </c>
      <c r="F93" s="93">
        <v>0</v>
      </c>
      <c r="G93" s="93">
        <v>0</v>
      </c>
      <c r="I93" s="103" t="str">
        <f t="shared" si="2"/>
        <v>21248</v>
      </c>
      <c r="K93"/>
      <c r="L93"/>
      <c r="M93"/>
      <c r="N93"/>
      <c r="O93"/>
      <c r="P93"/>
      <c r="Q93"/>
      <c r="R93"/>
      <c r="T93" s="103" t="str">
        <f t="shared" si="1"/>
        <v/>
      </c>
    </row>
    <row r="94" spans="1:20" ht="15" x14ac:dyDescent="0.25">
      <c r="A94"/>
      <c r="B94"/>
      <c r="C94" t="s">
        <v>305</v>
      </c>
      <c r="D94" t="s">
        <v>306</v>
      </c>
      <c r="E94" s="93">
        <v>0</v>
      </c>
      <c r="F94" s="93">
        <v>0</v>
      </c>
      <c r="G94" s="93">
        <v>0</v>
      </c>
      <c r="I94" s="103" t="str">
        <f t="shared" si="2"/>
        <v>21251</v>
      </c>
      <c r="K94"/>
      <c r="L94"/>
      <c r="M94"/>
      <c r="N94"/>
      <c r="O94"/>
      <c r="P94"/>
      <c r="Q94"/>
      <c r="R94"/>
      <c r="T94" s="103" t="str">
        <f t="shared" si="1"/>
        <v/>
      </c>
    </row>
    <row r="95" spans="1:20" ht="15" x14ac:dyDescent="0.25">
      <c r="A95"/>
      <c r="B95"/>
      <c r="C95" t="s">
        <v>307</v>
      </c>
      <c r="D95" t="s">
        <v>308</v>
      </c>
      <c r="E95" s="93">
        <v>2140</v>
      </c>
      <c r="F95" s="93">
        <v>2204</v>
      </c>
      <c r="G95" s="93">
        <v>2270</v>
      </c>
      <c r="I95" s="103" t="str">
        <f t="shared" si="2"/>
        <v>21252</v>
      </c>
      <c r="K95"/>
      <c r="L95"/>
      <c r="M95"/>
      <c r="N95"/>
      <c r="O95"/>
      <c r="P95"/>
      <c r="Q95"/>
      <c r="R95"/>
      <c r="T95" s="103" t="str">
        <f t="shared" si="1"/>
        <v/>
      </c>
    </row>
    <row r="96" spans="1:20" ht="15" x14ac:dyDescent="0.25">
      <c r="A96"/>
      <c r="B96"/>
      <c r="C96" t="s">
        <v>309</v>
      </c>
      <c r="D96" t="s">
        <v>310</v>
      </c>
      <c r="E96" s="93">
        <v>2554</v>
      </c>
      <c r="F96" s="93">
        <v>2630</v>
      </c>
      <c r="G96" s="93">
        <v>2709</v>
      </c>
      <c r="I96" s="103" t="str">
        <f t="shared" si="2"/>
        <v>21253</v>
      </c>
      <c r="K96"/>
      <c r="L96"/>
      <c r="M96"/>
      <c r="N96"/>
      <c r="O96"/>
      <c r="P96"/>
      <c r="Q96"/>
      <c r="R96"/>
      <c r="T96" s="103" t="str">
        <f t="shared" si="1"/>
        <v/>
      </c>
    </row>
    <row r="97" spans="1:20" ht="15" x14ac:dyDescent="0.25">
      <c r="A97"/>
      <c r="B97"/>
      <c r="C97" t="s">
        <v>311</v>
      </c>
      <c r="D97" t="s">
        <v>312</v>
      </c>
      <c r="E97" s="93">
        <v>0</v>
      </c>
      <c r="F97" s="93">
        <v>0</v>
      </c>
      <c r="G97" s="93">
        <v>0</v>
      </c>
      <c r="I97" s="103" t="str">
        <f t="shared" si="2"/>
        <v>21258</v>
      </c>
      <c r="K97"/>
      <c r="L97"/>
      <c r="M97"/>
      <c r="N97"/>
      <c r="O97"/>
      <c r="P97"/>
      <c r="Q97"/>
      <c r="R97"/>
      <c r="T97" s="103" t="str">
        <f t="shared" si="1"/>
        <v/>
      </c>
    </row>
    <row r="98" spans="1:20" ht="15" x14ac:dyDescent="0.25">
      <c r="A98"/>
      <c r="B98"/>
      <c r="C98" t="s">
        <v>313</v>
      </c>
      <c r="D98" t="s">
        <v>314</v>
      </c>
      <c r="E98" s="93">
        <v>10348</v>
      </c>
      <c r="F98" s="93">
        <v>10658</v>
      </c>
      <c r="G98" s="93">
        <v>10978</v>
      </c>
      <c r="I98" s="103" t="str">
        <f t="shared" si="2"/>
        <v>21267</v>
      </c>
      <c r="K98"/>
      <c r="L98"/>
      <c r="M98"/>
      <c r="N98"/>
      <c r="O98"/>
      <c r="P98"/>
      <c r="Q98"/>
      <c r="R98"/>
      <c r="T98" s="103" t="str">
        <f t="shared" si="1"/>
        <v/>
      </c>
    </row>
    <row r="99" spans="1:20" ht="15" x14ac:dyDescent="0.25">
      <c r="A99"/>
      <c r="B99"/>
      <c r="C99" t="s">
        <v>315</v>
      </c>
      <c r="D99" t="s">
        <v>316</v>
      </c>
      <c r="E99" s="93">
        <v>0</v>
      </c>
      <c r="F99" s="93">
        <v>0</v>
      </c>
      <c r="G99" s="93">
        <v>0</v>
      </c>
      <c r="I99" s="103" t="str">
        <f t="shared" si="2"/>
        <v>21275</v>
      </c>
      <c r="K99"/>
      <c r="L99"/>
      <c r="M99"/>
      <c r="N99"/>
      <c r="O99"/>
      <c r="P99"/>
      <c r="Q99"/>
      <c r="R99"/>
      <c r="T99" s="103" t="str">
        <f t="shared" si="1"/>
        <v/>
      </c>
    </row>
    <row r="100" spans="1:20" ht="15" x14ac:dyDescent="0.25">
      <c r="A100"/>
      <c r="B100"/>
      <c r="C100" t="s">
        <v>187</v>
      </c>
      <c r="D100" t="s">
        <v>188</v>
      </c>
      <c r="E100" s="93">
        <v>9652</v>
      </c>
      <c r="F100" s="93">
        <v>9942</v>
      </c>
      <c r="G100" s="93">
        <v>10240</v>
      </c>
      <c r="I100" s="103" t="str">
        <f t="shared" si="2"/>
        <v>21276</v>
      </c>
      <c r="K100"/>
      <c r="L100"/>
      <c r="M100"/>
      <c r="N100"/>
      <c r="O100"/>
      <c r="P100"/>
      <c r="Q100"/>
      <c r="R100"/>
      <c r="T100" s="103" t="str">
        <f t="shared" si="1"/>
        <v/>
      </c>
    </row>
    <row r="101" spans="1:20" ht="15" x14ac:dyDescent="0.25">
      <c r="A101"/>
      <c r="B101"/>
      <c r="C101" t="s">
        <v>317</v>
      </c>
      <c r="D101" t="s">
        <v>318</v>
      </c>
      <c r="E101" s="93">
        <v>7513</v>
      </c>
      <c r="F101" s="93">
        <v>7738</v>
      </c>
      <c r="G101" s="93">
        <v>7970</v>
      </c>
      <c r="I101" s="103" t="str">
        <f t="shared" si="2"/>
        <v>22241</v>
      </c>
      <c r="K101"/>
      <c r="L101"/>
      <c r="M101"/>
      <c r="N101"/>
      <c r="O101"/>
      <c r="P101"/>
      <c r="Q101"/>
      <c r="R101"/>
      <c r="T101" s="103" t="str">
        <f t="shared" si="1"/>
        <v/>
      </c>
    </row>
    <row r="102" spans="1:20" ht="15" x14ac:dyDescent="0.25">
      <c r="A102"/>
      <c r="B102"/>
      <c r="C102" t="s">
        <v>319</v>
      </c>
      <c r="D102" t="s">
        <v>320</v>
      </c>
      <c r="E102" s="93">
        <v>15933</v>
      </c>
      <c r="F102" s="93">
        <v>16411</v>
      </c>
      <c r="G102" s="93">
        <v>16903</v>
      </c>
      <c r="I102" s="103" t="str">
        <f t="shared" si="2"/>
        <v>87232</v>
      </c>
      <c r="K102"/>
      <c r="L102"/>
      <c r="M102"/>
      <c r="N102"/>
      <c r="O102"/>
      <c r="P102"/>
      <c r="Q102"/>
      <c r="R102"/>
      <c r="T102" s="103" t="str">
        <f t="shared" si="1"/>
        <v/>
      </c>
    </row>
    <row r="103" spans="1:20" ht="15" x14ac:dyDescent="0.25">
      <c r="A103"/>
      <c r="B103"/>
      <c r="C103" t="s">
        <v>321</v>
      </c>
      <c r="D103" t="s">
        <v>322</v>
      </c>
      <c r="E103" s="93">
        <v>5170</v>
      </c>
      <c r="F103" s="93">
        <v>5325</v>
      </c>
      <c r="G103" s="93">
        <v>5485</v>
      </c>
      <c r="I103" s="103" t="str">
        <f t="shared" si="2"/>
        <v>93240</v>
      </c>
      <c r="K103"/>
      <c r="L103"/>
      <c r="M103"/>
      <c r="N103"/>
      <c r="O103"/>
      <c r="P103"/>
      <c r="Q103"/>
      <c r="R103"/>
      <c r="T103" s="103" t="str">
        <f t="shared" si="1"/>
        <v/>
      </c>
    </row>
    <row r="104" spans="1:20" ht="15" x14ac:dyDescent="0.25">
      <c r="A104"/>
      <c r="B104"/>
      <c r="C104" t="s">
        <v>323</v>
      </c>
      <c r="D104" t="s">
        <v>324</v>
      </c>
      <c r="E104" s="93">
        <v>2884</v>
      </c>
      <c r="F104" s="93">
        <v>2970</v>
      </c>
      <c r="G104" s="93">
        <v>3059</v>
      </c>
      <c r="I104" s="103" t="str">
        <f t="shared" si="2"/>
        <v>94241</v>
      </c>
      <c r="K104"/>
      <c r="L104"/>
      <c r="M104"/>
      <c r="N104"/>
      <c r="O104"/>
      <c r="P104"/>
      <c r="Q104"/>
      <c r="R104"/>
      <c r="T104" s="103" t="str">
        <f t="shared" si="1"/>
        <v/>
      </c>
    </row>
    <row r="105" spans="1:20" ht="15" x14ac:dyDescent="0.25">
      <c r="A105"/>
      <c r="B105"/>
      <c r="C105" t="s">
        <v>325</v>
      </c>
      <c r="D105" t="s">
        <v>326</v>
      </c>
      <c r="E105" s="93">
        <v>3998</v>
      </c>
      <c r="F105" s="93">
        <v>4118</v>
      </c>
      <c r="G105" s="93">
        <v>4242</v>
      </c>
      <c r="I105" s="103" t="str">
        <f t="shared" si="2"/>
        <v>97248</v>
      </c>
      <c r="K105"/>
      <c r="L105"/>
      <c r="M105"/>
      <c r="N105"/>
      <c r="O105"/>
      <c r="P105"/>
      <c r="Q105"/>
      <c r="R105"/>
      <c r="T105" s="103" t="str">
        <f t="shared" si="1"/>
        <v/>
      </c>
    </row>
    <row r="106" spans="1:20" ht="15" x14ac:dyDescent="0.25">
      <c r="A106"/>
      <c r="B106"/>
      <c r="C106" t="s">
        <v>327</v>
      </c>
      <c r="D106" t="s">
        <v>328</v>
      </c>
      <c r="E106" s="93">
        <v>2642</v>
      </c>
      <c r="F106" s="93">
        <v>2721</v>
      </c>
      <c r="G106" s="93">
        <v>2803</v>
      </c>
      <c r="I106" s="103" t="str">
        <f t="shared" si="2"/>
        <v>99282</v>
      </c>
      <c r="K106"/>
      <c r="L106"/>
      <c r="M106"/>
      <c r="N106"/>
      <c r="O106"/>
      <c r="P106"/>
      <c r="Q106"/>
      <c r="R106"/>
      <c r="T106" s="103" t="str">
        <f t="shared" si="1"/>
        <v/>
      </c>
    </row>
    <row r="107" spans="1:20" ht="15" x14ac:dyDescent="0.25">
      <c r="A107"/>
      <c r="B107"/>
      <c r="C107" t="s">
        <v>329</v>
      </c>
      <c r="D107" t="s">
        <v>330</v>
      </c>
      <c r="E107" s="93">
        <v>102693</v>
      </c>
      <c r="F107" s="93">
        <v>105774</v>
      </c>
      <c r="G107" s="93">
        <v>108947</v>
      </c>
      <c r="I107" s="103" t="str">
        <f t="shared" si="2"/>
        <v>E0901</v>
      </c>
      <c r="K107"/>
      <c r="L107"/>
      <c r="M107"/>
      <c r="N107"/>
      <c r="O107"/>
      <c r="P107"/>
      <c r="Q107"/>
      <c r="R107"/>
      <c r="T107" s="103" t="str">
        <f t="shared" si="1"/>
        <v/>
      </c>
    </row>
    <row r="108" spans="1:20" ht="15" x14ac:dyDescent="0.25">
      <c r="A108"/>
      <c r="B108"/>
      <c r="C108" t="s">
        <v>331</v>
      </c>
      <c r="D108" t="s">
        <v>332</v>
      </c>
      <c r="E108" s="93">
        <v>3290</v>
      </c>
      <c r="F108" s="93">
        <v>3389</v>
      </c>
      <c r="G108" s="93">
        <v>3491</v>
      </c>
      <c r="I108" s="103" t="str">
        <f t="shared" si="2"/>
        <v>E0904</v>
      </c>
      <c r="K108"/>
      <c r="L108"/>
      <c r="M108"/>
      <c r="N108"/>
      <c r="O108"/>
      <c r="P108"/>
      <c r="Q108"/>
      <c r="R108"/>
      <c r="T108" s="103" t="str">
        <f t="shared" si="1"/>
        <v/>
      </c>
    </row>
    <row r="109" spans="1:20" ht="15" x14ac:dyDescent="0.25">
      <c r="A109"/>
      <c r="B109"/>
      <c r="C109" t="s">
        <v>333</v>
      </c>
      <c r="D109" t="s">
        <v>334</v>
      </c>
      <c r="E109" s="93">
        <v>26402</v>
      </c>
      <c r="F109" s="93">
        <v>27194</v>
      </c>
      <c r="G109" s="93">
        <v>28010</v>
      </c>
      <c r="I109" s="103" t="str">
        <f t="shared" si="2"/>
        <v>E0905</v>
      </c>
      <c r="K109"/>
      <c r="L109"/>
      <c r="M109"/>
      <c r="N109"/>
      <c r="O109"/>
      <c r="P109"/>
      <c r="Q109"/>
      <c r="R109"/>
      <c r="T109" s="103" t="str">
        <f t="shared" ref="T109:T172" si="3">LEFT(M109,5)</f>
        <v/>
      </c>
    </row>
    <row r="110" spans="1:20" ht="15" x14ac:dyDescent="0.25">
      <c r="A110"/>
      <c r="B110"/>
      <c r="C110" t="s">
        <v>335</v>
      </c>
      <c r="D110" t="s">
        <v>336</v>
      </c>
      <c r="E110" s="93">
        <v>54905</v>
      </c>
      <c r="F110" s="93">
        <v>56552</v>
      </c>
      <c r="G110" s="93">
        <v>58249</v>
      </c>
      <c r="I110" s="103" t="str">
        <f t="shared" si="2"/>
        <v>E0906</v>
      </c>
      <c r="K110"/>
      <c r="L110"/>
      <c r="M110"/>
      <c r="N110"/>
      <c r="O110"/>
      <c r="P110"/>
      <c r="Q110"/>
      <c r="R110"/>
      <c r="T110" s="103" t="str">
        <f t="shared" si="3"/>
        <v/>
      </c>
    </row>
    <row r="111" spans="1:20" ht="15" x14ac:dyDescent="0.25">
      <c r="A111"/>
      <c r="B111" t="s">
        <v>195</v>
      </c>
      <c r="C111"/>
      <c r="D111"/>
      <c r="E111" s="93">
        <v>618578</v>
      </c>
      <c r="F111" s="93">
        <v>637135</v>
      </c>
      <c r="G111" s="93">
        <v>656251</v>
      </c>
      <c r="I111" s="103" t="str">
        <f t="shared" si="2"/>
        <v/>
      </c>
      <c r="K111"/>
      <c r="L111"/>
      <c r="M111"/>
      <c r="N111"/>
      <c r="O111"/>
      <c r="P111"/>
      <c r="Q111"/>
      <c r="R111"/>
      <c r="T111" s="103" t="str">
        <f t="shared" si="3"/>
        <v/>
      </c>
    </row>
    <row r="112" spans="1:20" ht="15" x14ac:dyDescent="0.25">
      <c r="A112"/>
      <c r="B112" t="s">
        <v>337</v>
      </c>
      <c r="C112" t="s">
        <v>338</v>
      </c>
      <c r="D112" t="s">
        <v>339</v>
      </c>
      <c r="E112" s="93">
        <v>0</v>
      </c>
      <c r="F112" s="93">
        <v>0</v>
      </c>
      <c r="G112" s="93">
        <v>0</v>
      </c>
      <c r="I112" s="103" t="str">
        <f t="shared" si="2"/>
        <v>00900</v>
      </c>
      <c r="K112"/>
      <c r="L112"/>
      <c r="M112"/>
      <c r="N112"/>
      <c r="O112"/>
      <c r="P112"/>
      <c r="Q112"/>
      <c r="R112"/>
      <c r="T112" s="103" t="str">
        <f t="shared" si="3"/>
        <v/>
      </c>
    </row>
    <row r="113" spans="1:20" ht="15" x14ac:dyDescent="0.25">
      <c r="A113"/>
      <c r="B113"/>
      <c r="C113" t="s">
        <v>340</v>
      </c>
      <c r="D113" t="s">
        <v>341</v>
      </c>
      <c r="E113" s="93">
        <v>0</v>
      </c>
      <c r="F113" s="93">
        <v>0</v>
      </c>
      <c r="G113" s="93">
        <v>0</v>
      </c>
      <c r="I113" s="103" t="str">
        <f t="shared" si="2"/>
        <v>00900</v>
      </c>
      <c r="K113"/>
      <c r="L113"/>
      <c r="M113"/>
      <c r="N113"/>
      <c r="O113"/>
      <c r="P113"/>
      <c r="Q113"/>
      <c r="R113"/>
      <c r="T113" s="103" t="str">
        <f t="shared" si="3"/>
        <v/>
      </c>
    </row>
    <row r="114" spans="1:20" ht="15" x14ac:dyDescent="0.25">
      <c r="A114"/>
      <c r="B114"/>
      <c r="C114" t="s">
        <v>342</v>
      </c>
      <c r="D114" t="s">
        <v>343</v>
      </c>
      <c r="E114" s="93">
        <v>0</v>
      </c>
      <c r="F114" s="93">
        <v>0</v>
      </c>
      <c r="G114" s="93">
        <v>0</v>
      </c>
      <c r="I114" s="103" t="str">
        <f t="shared" si="2"/>
        <v>00900</v>
      </c>
      <c r="K114"/>
      <c r="L114"/>
      <c r="M114"/>
      <c r="N114"/>
      <c r="O114"/>
      <c r="P114"/>
      <c r="Q114"/>
      <c r="R114"/>
      <c r="T114" s="103" t="str">
        <f t="shared" si="3"/>
        <v/>
      </c>
    </row>
    <row r="115" spans="1:20" ht="15" x14ac:dyDescent="0.25">
      <c r="A115"/>
      <c r="B115"/>
      <c r="C115" t="s">
        <v>344</v>
      </c>
      <c r="D115" t="s">
        <v>345</v>
      </c>
      <c r="E115" s="93">
        <v>11564</v>
      </c>
      <c r="F115" s="93">
        <v>11911</v>
      </c>
      <c r="G115" s="93">
        <v>12269</v>
      </c>
      <c r="I115" s="103" t="str">
        <f t="shared" si="2"/>
        <v>00903</v>
      </c>
      <c r="K115"/>
      <c r="L115"/>
      <c r="M115"/>
      <c r="N115"/>
      <c r="O115"/>
      <c r="P115"/>
      <c r="Q115"/>
      <c r="R115"/>
      <c r="T115" s="103" t="str">
        <f t="shared" si="3"/>
        <v/>
      </c>
    </row>
    <row r="116" spans="1:20" ht="15" x14ac:dyDescent="0.25">
      <c r="A116"/>
      <c r="B116"/>
      <c r="C116" t="s">
        <v>346</v>
      </c>
      <c r="D116" t="s">
        <v>347</v>
      </c>
      <c r="E116" s="93">
        <v>0</v>
      </c>
      <c r="F116" s="93">
        <v>0</v>
      </c>
      <c r="G116" s="93">
        <v>0</v>
      </c>
      <c r="I116" s="103" t="str">
        <f t="shared" si="2"/>
        <v>00903</v>
      </c>
      <c r="K116"/>
      <c r="L116"/>
      <c r="M116"/>
      <c r="N116"/>
      <c r="O116"/>
      <c r="P116"/>
      <c r="Q116"/>
      <c r="R116"/>
      <c r="T116" s="103" t="str">
        <f t="shared" si="3"/>
        <v/>
      </c>
    </row>
    <row r="117" spans="1:20" ht="15" x14ac:dyDescent="0.25">
      <c r="A117"/>
      <c r="B117"/>
      <c r="C117" t="s">
        <v>348</v>
      </c>
      <c r="D117" t="s">
        <v>349</v>
      </c>
      <c r="E117" s="93">
        <v>0</v>
      </c>
      <c r="F117" s="93">
        <v>0</v>
      </c>
      <c r="G117" s="93">
        <v>0</v>
      </c>
      <c r="I117" s="103" t="str">
        <f t="shared" si="2"/>
        <v>00903</v>
      </c>
      <c r="K117"/>
      <c r="L117"/>
      <c r="M117"/>
      <c r="N117"/>
      <c r="O117"/>
      <c r="P117"/>
      <c r="Q117"/>
      <c r="R117"/>
      <c r="T117" s="103" t="str">
        <f t="shared" si="3"/>
        <v/>
      </c>
    </row>
    <row r="118" spans="1:20" ht="15" x14ac:dyDescent="0.25">
      <c r="A118"/>
      <c r="B118"/>
      <c r="C118" t="s">
        <v>350</v>
      </c>
      <c r="D118" t="s">
        <v>351</v>
      </c>
      <c r="E118" s="93">
        <v>0</v>
      </c>
      <c r="F118" s="93">
        <v>0</v>
      </c>
      <c r="G118" s="93">
        <v>0</v>
      </c>
      <c r="I118" s="103" t="str">
        <f t="shared" si="2"/>
        <v>00903</v>
      </c>
      <c r="K118"/>
      <c r="L118"/>
      <c r="M118"/>
      <c r="N118"/>
      <c r="O118"/>
      <c r="P118"/>
      <c r="Q118"/>
      <c r="R118"/>
      <c r="T118" s="103" t="str">
        <f t="shared" si="3"/>
        <v/>
      </c>
    </row>
    <row r="119" spans="1:20" ht="15" x14ac:dyDescent="0.25">
      <c r="A119"/>
      <c r="B119"/>
      <c r="C119" t="s">
        <v>352</v>
      </c>
      <c r="D119" t="s">
        <v>353</v>
      </c>
      <c r="E119" s="93">
        <v>28077</v>
      </c>
      <c r="F119" s="93">
        <v>28919</v>
      </c>
      <c r="G119" s="93">
        <v>29787</v>
      </c>
      <c r="I119" s="103" t="str">
        <f t="shared" si="2"/>
        <v>00903</v>
      </c>
      <c r="K119"/>
      <c r="L119"/>
      <c r="M119"/>
      <c r="N119"/>
      <c r="O119"/>
      <c r="P119"/>
      <c r="Q119"/>
      <c r="R119"/>
      <c r="T119" s="103" t="str">
        <f t="shared" si="3"/>
        <v/>
      </c>
    </row>
    <row r="120" spans="1:20" ht="15" x14ac:dyDescent="0.25">
      <c r="A120"/>
      <c r="B120"/>
      <c r="C120" t="s">
        <v>354</v>
      </c>
      <c r="D120" t="s">
        <v>355</v>
      </c>
      <c r="E120" s="93">
        <v>2021</v>
      </c>
      <c r="F120" s="93">
        <v>2082</v>
      </c>
      <c r="G120" s="93">
        <v>2144</v>
      </c>
      <c r="I120" s="103" t="str">
        <f t="shared" si="2"/>
        <v>00903</v>
      </c>
      <c r="K120"/>
      <c r="L120"/>
      <c r="M120"/>
      <c r="N120"/>
      <c r="O120"/>
      <c r="P120"/>
      <c r="Q120"/>
      <c r="R120"/>
      <c r="T120" s="103" t="str">
        <f t="shared" si="3"/>
        <v/>
      </c>
    </row>
    <row r="121" spans="1:20" ht="15" x14ac:dyDescent="0.25">
      <c r="A121"/>
      <c r="B121"/>
      <c r="C121" t="s">
        <v>356</v>
      </c>
      <c r="D121" t="s">
        <v>357</v>
      </c>
      <c r="E121" s="93">
        <v>0</v>
      </c>
      <c r="F121" s="93">
        <v>0</v>
      </c>
      <c r="G121" s="93">
        <v>0</v>
      </c>
      <c r="I121" s="103" t="str">
        <f t="shared" si="2"/>
        <v>00903</v>
      </c>
      <c r="K121"/>
      <c r="L121"/>
      <c r="M121"/>
      <c r="N121"/>
      <c r="O121"/>
      <c r="P121"/>
      <c r="Q121"/>
      <c r="R121"/>
      <c r="T121" s="103" t="str">
        <f t="shared" si="3"/>
        <v/>
      </c>
    </row>
    <row r="122" spans="1:20" ht="15" x14ac:dyDescent="0.25">
      <c r="A122"/>
      <c r="B122"/>
      <c r="C122" t="s">
        <v>358</v>
      </c>
      <c r="D122" t="s">
        <v>359</v>
      </c>
      <c r="E122" s="93">
        <v>1175</v>
      </c>
      <c r="F122" s="93">
        <v>1210</v>
      </c>
      <c r="G122" s="93">
        <v>1246</v>
      </c>
      <c r="I122" s="103" t="str">
        <f t="shared" si="2"/>
        <v>00907</v>
      </c>
      <c r="K122"/>
      <c r="L122"/>
      <c r="M122"/>
      <c r="N122"/>
      <c r="O122"/>
      <c r="P122"/>
      <c r="Q122"/>
      <c r="R122"/>
      <c r="T122" s="103" t="str">
        <f t="shared" si="3"/>
        <v/>
      </c>
    </row>
    <row r="123" spans="1:20" ht="15" x14ac:dyDescent="0.25">
      <c r="A123"/>
      <c r="B123"/>
      <c r="C123" t="s">
        <v>360</v>
      </c>
      <c r="D123" t="s">
        <v>361</v>
      </c>
      <c r="E123" s="93">
        <v>0</v>
      </c>
      <c r="F123" s="93">
        <v>0</v>
      </c>
      <c r="G123" s="93">
        <v>0</v>
      </c>
      <c r="I123" s="103" t="str">
        <f t="shared" si="2"/>
        <v>00907</v>
      </c>
      <c r="K123"/>
      <c r="L123"/>
      <c r="M123"/>
      <c r="N123"/>
      <c r="O123"/>
      <c r="P123"/>
      <c r="Q123"/>
      <c r="R123"/>
      <c r="T123" s="103" t="str">
        <f t="shared" si="3"/>
        <v/>
      </c>
    </row>
    <row r="124" spans="1:20" ht="15" x14ac:dyDescent="0.25">
      <c r="A124"/>
      <c r="B124"/>
      <c r="C124" t="s">
        <v>362</v>
      </c>
      <c r="D124" t="s">
        <v>363</v>
      </c>
      <c r="E124" s="93">
        <v>2953</v>
      </c>
      <c r="F124" s="93">
        <v>3042</v>
      </c>
      <c r="G124" s="93">
        <v>3133</v>
      </c>
      <c r="I124" s="103" t="str">
        <f t="shared" si="2"/>
        <v>00907</v>
      </c>
      <c r="K124"/>
      <c r="L124"/>
      <c r="M124"/>
      <c r="N124"/>
      <c r="O124"/>
      <c r="P124"/>
      <c r="Q124"/>
      <c r="R124"/>
      <c r="T124" s="103" t="str">
        <f t="shared" si="3"/>
        <v/>
      </c>
    </row>
    <row r="125" spans="1:20" ht="15" x14ac:dyDescent="0.25">
      <c r="A125"/>
      <c r="B125"/>
      <c r="C125" t="s">
        <v>364</v>
      </c>
      <c r="D125" t="s">
        <v>365</v>
      </c>
      <c r="E125" s="93">
        <v>0</v>
      </c>
      <c r="F125" s="93">
        <v>0</v>
      </c>
      <c r="G125" s="93">
        <v>0</v>
      </c>
      <c r="I125" s="103" t="str">
        <f t="shared" si="2"/>
        <v>00907</v>
      </c>
      <c r="K125"/>
      <c r="L125"/>
      <c r="M125"/>
      <c r="N125"/>
      <c r="O125"/>
      <c r="P125"/>
      <c r="Q125"/>
      <c r="R125"/>
      <c r="T125" s="103" t="str">
        <f t="shared" si="3"/>
        <v/>
      </c>
    </row>
    <row r="126" spans="1:20" ht="15" x14ac:dyDescent="0.25">
      <c r="A126"/>
      <c r="B126"/>
      <c r="C126" t="s">
        <v>366</v>
      </c>
      <c r="D126" t="s">
        <v>367</v>
      </c>
      <c r="E126" s="93">
        <v>0</v>
      </c>
      <c r="F126" s="93">
        <v>0</v>
      </c>
      <c r="G126" s="93">
        <v>0</v>
      </c>
      <c r="I126" s="103" t="str">
        <f t="shared" si="2"/>
        <v>00907</v>
      </c>
      <c r="K126"/>
      <c r="L126"/>
      <c r="M126"/>
      <c r="N126"/>
      <c r="O126"/>
      <c r="P126"/>
      <c r="Q126"/>
      <c r="R126"/>
      <c r="T126" s="103" t="str">
        <f t="shared" si="3"/>
        <v/>
      </c>
    </row>
    <row r="127" spans="1:20" ht="15" x14ac:dyDescent="0.25">
      <c r="A127"/>
      <c r="B127"/>
      <c r="C127" t="s">
        <v>368</v>
      </c>
      <c r="D127" t="s">
        <v>369</v>
      </c>
      <c r="E127" s="93">
        <v>0</v>
      </c>
      <c r="F127" s="93">
        <v>0</v>
      </c>
      <c r="G127" s="93">
        <v>0</v>
      </c>
      <c r="I127" s="103" t="str">
        <f t="shared" si="2"/>
        <v>00908</v>
      </c>
      <c r="K127"/>
      <c r="L127"/>
      <c r="M127"/>
      <c r="N127"/>
      <c r="O127"/>
      <c r="P127"/>
      <c r="Q127"/>
      <c r="R127"/>
      <c r="T127" s="103" t="str">
        <f t="shared" si="3"/>
        <v/>
      </c>
    </row>
    <row r="128" spans="1:20" ht="15" x14ac:dyDescent="0.25">
      <c r="A128"/>
      <c r="B128"/>
      <c r="C128" t="s">
        <v>370</v>
      </c>
      <c r="D128" t="s">
        <v>371</v>
      </c>
      <c r="E128" s="93">
        <v>0</v>
      </c>
      <c r="F128" s="93">
        <v>0</v>
      </c>
      <c r="G128" s="93">
        <v>0</v>
      </c>
      <c r="I128" s="103" t="str">
        <f t="shared" si="2"/>
        <v>00908</v>
      </c>
      <c r="K128"/>
      <c r="L128"/>
      <c r="M128"/>
      <c r="N128"/>
      <c r="O128"/>
      <c r="P128"/>
      <c r="Q128"/>
      <c r="R128"/>
      <c r="T128" s="103" t="str">
        <f t="shared" si="3"/>
        <v/>
      </c>
    </row>
    <row r="129" spans="1:20" ht="15" x14ac:dyDescent="0.25">
      <c r="A129"/>
      <c r="B129"/>
      <c r="C129" t="s">
        <v>372</v>
      </c>
      <c r="D129" t="s">
        <v>373</v>
      </c>
      <c r="E129" s="93">
        <v>0</v>
      </c>
      <c r="F129" s="93">
        <v>0</v>
      </c>
      <c r="G129" s="93">
        <v>0</v>
      </c>
      <c r="I129" s="103" t="str">
        <f t="shared" si="2"/>
        <v>00908</v>
      </c>
      <c r="K129"/>
      <c r="L129"/>
      <c r="M129"/>
      <c r="N129"/>
      <c r="O129"/>
      <c r="P129"/>
      <c r="Q129"/>
      <c r="R129"/>
      <c r="T129" s="103" t="str">
        <f t="shared" si="3"/>
        <v/>
      </c>
    </row>
    <row r="130" spans="1:20" ht="15" x14ac:dyDescent="0.25">
      <c r="A130"/>
      <c r="B130"/>
      <c r="C130" t="s">
        <v>374</v>
      </c>
      <c r="D130" t="s">
        <v>375</v>
      </c>
      <c r="E130" s="93">
        <v>0</v>
      </c>
      <c r="F130" s="93">
        <v>0</v>
      </c>
      <c r="G130" s="93">
        <v>0</v>
      </c>
      <c r="I130" s="103" t="str">
        <f t="shared" si="2"/>
        <v>00908</v>
      </c>
      <c r="K130"/>
      <c r="L130"/>
      <c r="M130"/>
      <c r="N130"/>
      <c r="O130"/>
      <c r="P130"/>
      <c r="Q130"/>
      <c r="R130"/>
      <c r="T130" s="103" t="str">
        <f t="shared" si="3"/>
        <v/>
      </c>
    </row>
    <row r="131" spans="1:20" ht="15" x14ac:dyDescent="0.25">
      <c r="A131"/>
      <c r="B131"/>
      <c r="C131" t="s">
        <v>376</v>
      </c>
      <c r="D131" t="s">
        <v>377</v>
      </c>
      <c r="E131" s="93">
        <v>0</v>
      </c>
      <c r="F131" s="93">
        <v>0</v>
      </c>
      <c r="G131" s="93">
        <v>0</v>
      </c>
      <c r="I131" s="103" t="str">
        <f t="shared" si="2"/>
        <v>00908</v>
      </c>
      <c r="K131"/>
      <c r="L131"/>
      <c r="M131"/>
      <c r="N131"/>
      <c r="O131"/>
      <c r="P131"/>
      <c r="Q131"/>
      <c r="R131"/>
      <c r="T131" s="103" t="str">
        <f t="shared" si="3"/>
        <v/>
      </c>
    </row>
    <row r="132" spans="1:20" ht="15" x14ac:dyDescent="0.25">
      <c r="A132"/>
      <c r="B132"/>
      <c r="C132" t="s">
        <v>378</v>
      </c>
      <c r="D132" t="s">
        <v>379</v>
      </c>
      <c r="E132" s="93">
        <v>1831</v>
      </c>
      <c r="F132" s="93">
        <v>1885</v>
      </c>
      <c r="G132" s="93">
        <v>1942</v>
      </c>
      <c r="I132" s="103" t="str">
        <f t="shared" si="2"/>
        <v>00908</v>
      </c>
      <c r="K132"/>
      <c r="L132"/>
      <c r="M132"/>
      <c r="N132"/>
      <c r="O132"/>
      <c r="P132"/>
      <c r="Q132"/>
      <c r="R132"/>
      <c r="T132" s="103" t="str">
        <f t="shared" si="3"/>
        <v/>
      </c>
    </row>
    <row r="133" spans="1:20" ht="15" x14ac:dyDescent="0.25">
      <c r="A133"/>
      <c r="B133"/>
      <c r="C133" t="s">
        <v>380</v>
      </c>
      <c r="D133" t="s">
        <v>381</v>
      </c>
      <c r="E133" s="93">
        <v>0</v>
      </c>
      <c r="F133" s="93">
        <v>0</v>
      </c>
      <c r="G133" s="93">
        <v>0</v>
      </c>
      <c r="I133" s="103" t="str">
        <f t="shared" si="2"/>
        <v>00908</v>
      </c>
      <c r="K133"/>
      <c r="L133"/>
      <c r="M133"/>
      <c r="N133"/>
      <c r="O133"/>
      <c r="P133"/>
      <c r="Q133"/>
      <c r="R133"/>
      <c r="T133" s="103" t="str">
        <f t="shared" si="3"/>
        <v/>
      </c>
    </row>
    <row r="134" spans="1:20" ht="15" x14ac:dyDescent="0.25">
      <c r="A134"/>
      <c r="B134"/>
      <c r="C134" t="s">
        <v>382</v>
      </c>
      <c r="D134" t="s">
        <v>383</v>
      </c>
      <c r="E134" s="93">
        <v>0</v>
      </c>
      <c r="F134" s="93">
        <v>0</v>
      </c>
      <c r="G134" s="93">
        <v>0</v>
      </c>
      <c r="I134" s="103" t="str">
        <f t="shared" si="2"/>
        <v>00908</v>
      </c>
      <c r="K134"/>
      <c r="L134"/>
      <c r="M134"/>
      <c r="N134"/>
      <c r="O134"/>
      <c r="P134"/>
      <c r="Q134"/>
      <c r="R134"/>
      <c r="T134" s="103" t="str">
        <f t="shared" si="3"/>
        <v/>
      </c>
    </row>
    <row r="135" spans="1:20" ht="15" x14ac:dyDescent="0.25">
      <c r="A135"/>
      <c r="B135"/>
      <c r="C135" t="s">
        <v>384</v>
      </c>
      <c r="D135" t="s">
        <v>385</v>
      </c>
      <c r="E135" s="93">
        <v>0</v>
      </c>
      <c r="F135" s="93">
        <v>0</v>
      </c>
      <c r="G135" s="93">
        <v>0</v>
      </c>
      <c r="I135" s="103" t="str">
        <f t="shared" ref="I135:I198" si="4">LEFT(C135,5)</f>
        <v>00908</v>
      </c>
      <c r="K135"/>
      <c r="L135"/>
      <c r="M135"/>
      <c r="N135"/>
      <c r="O135"/>
      <c r="P135"/>
      <c r="Q135"/>
      <c r="R135"/>
      <c r="T135" s="103" t="str">
        <f t="shared" si="3"/>
        <v/>
      </c>
    </row>
    <row r="136" spans="1:20" ht="15" x14ac:dyDescent="0.25">
      <c r="A136"/>
      <c r="B136"/>
      <c r="C136" t="s">
        <v>386</v>
      </c>
      <c r="D136" t="s">
        <v>387</v>
      </c>
      <c r="E136" s="93">
        <v>0</v>
      </c>
      <c r="F136" s="93">
        <v>0</v>
      </c>
      <c r="G136" s="93">
        <v>0</v>
      </c>
      <c r="I136" s="103" t="str">
        <f t="shared" si="4"/>
        <v>00908</v>
      </c>
      <c r="K136"/>
      <c r="L136"/>
      <c r="M136"/>
      <c r="N136"/>
      <c r="O136"/>
      <c r="P136"/>
      <c r="Q136"/>
      <c r="R136"/>
      <c r="T136" s="103" t="str">
        <f t="shared" si="3"/>
        <v/>
      </c>
    </row>
    <row r="137" spans="1:20" ht="15" x14ac:dyDescent="0.25">
      <c r="A137"/>
      <c r="B137"/>
      <c r="C137" t="s">
        <v>388</v>
      </c>
      <c r="D137" t="s">
        <v>389</v>
      </c>
      <c r="E137" s="93">
        <v>0</v>
      </c>
      <c r="F137" s="93">
        <v>0</v>
      </c>
      <c r="G137" s="93">
        <v>0</v>
      </c>
      <c r="I137" s="103" t="str">
        <f t="shared" si="4"/>
        <v>00908</v>
      </c>
      <c r="K137"/>
      <c r="L137"/>
      <c r="M137"/>
      <c r="N137"/>
      <c r="O137"/>
      <c r="P137"/>
      <c r="Q137"/>
      <c r="R137"/>
      <c r="T137" s="103" t="str">
        <f t="shared" si="3"/>
        <v/>
      </c>
    </row>
    <row r="138" spans="1:20" ht="15" x14ac:dyDescent="0.25">
      <c r="A138"/>
      <c r="B138"/>
      <c r="C138" t="s">
        <v>390</v>
      </c>
      <c r="D138" t="s">
        <v>391</v>
      </c>
      <c r="E138" s="93">
        <v>0</v>
      </c>
      <c r="F138" s="93">
        <v>0</v>
      </c>
      <c r="G138" s="93">
        <v>0</v>
      </c>
      <c r="I138" s="103" t="str">
        <f t="shared" si="4"/>
        <v>00908</v>
      </c>
      <c r="K138"/>
      <c r="L138"/>
      <c r="M138"/>
      <c r="N138"/>
      <c r="O138"/>
      <c r="P138"/>
      <c r="Q138"/>
      <c r="R138"/>
      <c r="T138" s="103" t="str">
        <f t="shared" si="3"/>
        <v/>
      </c>
    </row>
    <row r="139" spans="1:20" ht="15" x14ac:dyDescent="0.25">
      <c r="A139"/>
      <c r="B139"/>
      <c r="C139" t="s">
        <v>392</v>
      </c>
      <c r="D139" t="s">
        <v>393</v>
      </c>
      <c r="E139" s="93">
        <v>0</v>
      </c>
      <c r="F139" s="93">
        <v>0</v>
      </c>
      <c r="G139" s="93">
        <v>0</v>
      </c>
      <c r="I139" s="103" t="str">
        <f t="shared" si="4"/>
        <v>00908</v>
      </c>
      <c r="K139"/>
      <c r="L139"/>
      <c r="M139"/>
      <c r="N139"/>
      <c r="O139"/>
      <c r="P139"/>
      <c r="Q139"/>
      <c r="R139"/>
      <c r="T139" s="103" t="str">
        <f t="shared" si="3"/>
        <v/>
      </c>
    </row>
    <row r="140" spans="1:20" ht="15" x14ac:dyDescent="0.25">
      <c r="A140"/>
      <c r="B140"/>
      <c r="C140" t="s">
        <v>394</v>
      </c>
      <c r="D140" t="s">
        <v>395</v>
      </c>
      <c r="E140" s="93">
        <v>0</v>
      </c>
      <c r="F140" s="93">
        <v>0</v>
      </c>
      <c r="G140" s="93">
        <v>0</v>
      </c>
      <c r="I140" s="103" t="str">
        <f t="shared" si="4"/>
        <v>00908</v>
      </c>
      <c r="K140"/>
      <c r="L140"/>
      <c r="M140"/>
      <c r="N140"/>
      <c r="O140"/>
      <c r="P140"/>
      <c r="Q140"/>
      <c r="R140"/>
      <c r="T140" s="103" t="str">
        <f t="shared" si="3"/>
        <v/>
      </c>
    </row>
    <row r="141" spans="1:20" ht="15" x14ac:dyDescent="0.25">
      <c r="A141"/>
      <c r="B141"/>
      <c r="C141" t="s">
        <v>396</v>
      </c>
      <c r="D141" t="s">
        <v>397</v>
      </c>
      <c r="E141" s="93">
        <v>0</v>
      </c>
      <c r="F141" s="93">
        <v>0</v>
      </c>
      <c r="G141" s="93">
        <v>0</v>
      </c>
      <c r="I141" s="103" t="str">
        <f t="shared" si="4"/>
        <v>00908</v>
      </c>
      <c r="K141"/>
      <c r="L141"/>
      <c r="M141"/>
      <c r="N141"/>
      <c r="O141"/>
      <c r="P141"/>
      <c r="Q141"/>
      <c r="R141"/>
      <c r="T141" s="103" t="str">
        <f t="shared" si="3"/>
        <v/>
      </c>
    </row>
    <row r="142" spans="1:20" ht="15" x14ac:dyDescent="0.25">
      <c r="A142"/>
      <c r="B142"/>
      <c r="C142" t="s">
        <v>398</v>
      </c>
      <c r="D142" t="s">
        <v>399</v>
      </c>
      <c r="E142" s="93">
        <v>0</v>
      </c>
      <c r="F142" s="93">
        <v>0</v>
      </c>
      <c r="G142" s="93">
        <v>0</v>
      </c>
      <c r="I142" s="103" t="str">
        <f t="shared" si="4"/>
        <v>00908</v>
      </c>
      <c r="K142"/>
      <c r="L142"/>
      <c r="M142"/>
      <c r="N142"/>
      <c r="O142"/>
      <c r="P142"/>
      <c r="Q142"/>
      <c r="R142"/>
      <c r="T142" s="103" t="str">
        <f t="shared" si="3"/>
        <v/>
      </c>
    </row>
    <row r="143" spans="1:20" ht="15" x14ac:dyDescent="0.25">
      <c r="A143"/>
      <c r="B143"/>
      <c r="C143" t="s">
        <v>400</v>
      </c>
      <c r="D143" t="s">
        <v>401</v>
      </c>
      <c r="E143" s="93">
        <v>519</v>
      </c>
      <c r="F143" s="93">
        <v>535</v>
      </c>
      <c r="G143" s="93">
        <v>551</v>
      </c>
      <c r="I143" s="103" t="str">
        <f t="shared" si="4"/>
        <v>00908</v>
      </c>
      <c r="K143"/>
      <c r="L143"/>
      <c r="M143"/>
      <c r="N143"/>
      <c r="O143"/>
      <c r="P143"/>
      <c r="Q143"/>
      <c r="R143"/>
      <c r="T143" s="103" t="str">
        <f t="shared" si="3"/>
        <v/>
      </c>
    </row>
    <row r="144" spans="1:20" ht="15" x14ac:dyDescent="0.25">
      <c r="A144"/>
      <c r="B144"/>
      <c r="C144" t="s">
        <v>402</v>
      </c>
      <c r="D144" t="s">
        <v>403</v>
      </c>
      <c r="E144" s="93">
        <v>0</v>
      </c>
      <c r="F144" s="93">
        <v>0</v>
      </c>
      <c r="G144" s="93">
        <v>0</v>
      </c>
      <c r="I144" s="103" t="str">
        <f t="shared" si="4"/>
        <v>00908</v>
      </c>
      <c r="K144"/>
      <c r="L144"/>
      <c r="M144"/>
      <c r="N144"/>
      <c r="O144"/>
      <c r="P144"/>
      <c r="Q144"/>
      <c r="R144"/>
      <c r="T144" s="103" t="str">
        <f t="shared" si="3"/>
        <v/>
      </c>
    </row>
    <row r="145" spans="1:20" ht="15" x14ac:dyDescent="0.25">
      <c r="A145"/>
      <c r="B145"/>
      <c r="C145" t="s">
        <v>404</v>
      </c>
      <c r="D145" t="s">
        <v>405</v>
      </c>
      <c r="E145" s="93">
        <v>0</v>
      </c>
      <c r="F145" s="93">
        <v>0</v>
      </c>
      <c r="G145" s="93">
        <v>0</v>
      </c>
      <c r="I145" s="103" t="str">
        <f t="shared" si="4"/>
        <v>00908</v>
      </c>
      <c r="K145"/>
      <c r="L145"/>
      <c r="M145"/>
      <c r="N145"/>
      <c r="O145"/>
      <c r="P145"/>
      <c r="Q145"/>
      <c r="R145"/>
      <c r="T145" s="103" t="str">
        <f t="shared" si="3"/>
        <v/>
      </c>
    </row>
    <row r="146" spans="1:20" ht="15" x14ac:dyDescent="0.25">
      <c r="A146"/>
      <c r="B146"/>
      <c r="C146" t="s">
        <v>406</v>
      </c>
      <c r="D146" t="s">
        <v>407</v>
      </c>
      <c r="E146" s="93">
        <v>2363</v>
      </c>
      <c r="F146" s="93">
        <v>2434</v>
      </c>
      <c r="G146" s="93">
        <v>2507</v>
      </c>
      <c r="I146" s="103" t="str">
        <f t="shared" si="4"/>
        <v>00908</v>
      </c>
      <c r="K146"/>
      <c r="L146"/>
      <c r="M146"/>
      <c r="N146"/>
      <c r="O146"/>
      <c r="P146"/>
      <c r="Q146"/>
      <c r="R146"/>
      <c r="T146" s="103" t="str">
        <f t="shared" si="3"/>
        <v/>
      </c>
    </row>
    <row r="147" spans="1:20" ht="15" x14ac:dyDescent="0.25">
      <c r="A147"/>
      <c r="B147"/>
      <c r="C147" t="s">
        <v>408</v>
      </c>
      <c r="D147" t="s">
        <v>409</v>
      </c>
      <c r="E147" s="93">
        <v>6275</v>
      </c>
      <c r="F147" s="93">
        <v>6463</v>
      </c>
      <c r="G147" s="93">
        <v>6657</v>
      </c>
      <c r="I147" s="103" t="str">
        <f t="shared" si="4"/>
        <v>00908</v>
      </c>
      <c r="K147"/>
      <c r="L147"/>
      <c r="M147"/>
      <c r="N147"/>
      <c r="O147"/>
      <c r="P147"/>
      <c r="Q147"/>
      <c r="R147"/>
      <c r="T147" s="103" t="str">
        <f t="shared" si="3"/>
        <v/>
      </c>
    </row>
    <row r="148" spans="1:20" ht="15" x14ac:dyDescent="0.25">
      <c r="A148"/>
      <c r="B148"/>
      <c r="C148" t="s">
        <v>410</v>
      </c>
      <c r="D148" t="s">
        <v>411</v>
      </c>
      <c r="E148" s="93">
        <v>0</v>
      </c>
      <c r="F148" s="93">
        <v>0</v>
      </c>
      <c r="G148" s="93">
        <v>0</v>
      </c>
      <c r="I148" s="103" t="str">
        <f t="shared" si="4"/>
        <v>00908</v>
      </c>
      <c r="K148"/>
      <c r="L148"/>
      <c r="M148"/>
      <c r="N148"/>
      <c r="O148"/>
      <c r="P148"/>
      <c r="Q148"/>
      <c r="R148"/>
      <c r="T148" s="103" t="str">
        <f t="shared" si="3"/>
        <v/>
      </c>
    </row>
    <row r="149" spans="1:20" ht="15" x14ac:dyDescent="0.25">
      <c r="A149"/>
      <c r="B149"/>
      <c r="C149" t="s">
        <v>412</v>
      </c>
      <c r="D149" t="s">
        <v>413</v>
      </c>
      <c r="E149" s="93">
        <v>0</v>
      </c>
      <c r="F149" s="93">
        <v>0</v>
      </c>
      <c r="G149" s="93">
        <v>0</v>
      </c>
      <c r="I149" s="103" t="str">
        <f t="shared" si="4"/>
        <v>00908</v>
      </c>
      <c r="K149"/>
      <c r="L149"/>
      <c r="M149"/>
      <c r="N149"/>
      <c r="O149"/>
      <c r="P149"/>
      <c r="Q149"/>
      <c r="R149"/>
      <c r="T149" s="103" t="str">
        <f t="shared" si="3"/>
        <v/>
      </c>
    </row>
    <row r="150" spans="1:20" ht="15" x14ac:dyDescent="0.25">
      <c r="A150"/>
      <c r="B150"/>
      <c r="C150" t="s">
        <v>414</v>
      </c>
      <c r="D150" t="s">
        <v>415</v>
      </c>
      <c r="E150" s="93">
        <v>0</v>
      </c>
      <c r="F150" s="93">
        <v>0</v>
      </c>
      <c r="G150" s="93">
        <v>0</v>
      </c>
      <c r="I150" s="103" t="str">
        <f t="shared" si="4"/>
        <v>00920</v>
      </c>
      <c r="K150"/>
      <c r="L150"/>
      <c r="M150"/>
      <c r="N150"/>
      <c r="O150"/>
      <c r="P150"/>
      <c r="Q150"/>
      <c r="R150"/>
      <c r="T150" s="103" t="str">
        <f t="shared" si="3"/>
        <v/>
      </c>
    </row>
    <row r="151" spans="1:20" ht="15" x14ac:dyDescent="0.25">
      <c r="A151"/>
      <c r="B151"/>
      <c r="C151" t="s">
        <v>416</v>
      </c>
      <c r="D151" t="s">
        <v>417</v>
      </c>
      <c r="E151" s="93">
        <v>1826</v>
      </c>
      <c r="F151" s="93">
        <v>1880</v>
      </c>
      <c r="G151" s="93">
        <v>1936</v>
      </c>
      <c r="I151" s="103" t="str">
        <f t="shared" si="4"/>
        <v>00920</v>
      </c>
      <c r="K151"/>
      <c r="L151"/>
      <c r="M151"/>
      <c r="N151"/>
      <c r="O151"/>
      <c r="P151"/>
      <c r="Q151"/>
      <c r="R151"/>
      <c r="T151" s="103" t="str">
        <f t="shared" si="3"/>
        <v/>
      </c>
    </row>
    <row r="152" spans="1:20" ht="15" x14ac:dyDescent="0.25">
      <c r="A152"/>
      <c r="B152"/>
      <c r="C152" t="s">
        <v>418</v>
      </c>
      <c r="D152" t="s">
        <v>419</v>
      </c>
      <c r="E152" s="93">
        <v>0</v>
      </c>
      <c r="F152" s="93">
        <v>0</v>
      </c>
      <c r="G152" s="93">
        <v>0</v>
      </c>
      <c r="I152" s="103" t="str">
        <f t="shared" si="4"/>
        <v>00920</v>
      </c>
      <c r="K152"/>
      <c r="L152"/>
      <c r="M152"/>
      <c r="N152"/>
      <c r="O152"/>
      <c r="P152"/>
      <c r="Q152"/>
      <c r="R152"/>
      <c r="T152" s="103" t="str">
        <f t="shared" si="3"/>
        <v/>
      </c>
    </row>
    <row r="153" spans="1:20" ht="15" x14ac:dyDescent="0.25">
      <c r="A153"/>
      <c r="B153"/>
      <c r="C153" t="s">
        <v>420</v>
      </c>
      <c r="D153" t="s">
        <v>421</v>
      </c>
      <c r="E153" s="93">
        <v>0</v>
      </c>
      <c r="F153" s="93">
        <v>0</v>
      </c>
      <c r="G153" s="93">
        <v>0</v>
      </c>
      <c r="I153" s="103" t="str">
        <f t="shared" si="4"/>
        <v>00920</v>
      </c>
      <c r="K153"/>
      <c r="L153"/>
      <c r="M153"/>
      <c r="N153"/>
      <c r="O153"/>
      <c r="P153"/>
      <c r="Q153"/>
      <c r="R153"/>
      <c r="T153" s="103" t="str">
        <f t="shared" si="3"/>
        <v/>
      </c>
    </row>
    <row r="154" spans="1:20" ht="15" x14ac:dyDescent="0.25">
      <c r="A154"/>
      <c r="B154"/>
      <c r="C154" t="s">
        <v>422</v>
      </c>
      <c r="D154" t="s">
        <v>423</v>
      </c>
      <c r="E154" s="93">
        <v>12480</v>
      </c>
      <c r="F154" s="93">
        <v>12854</v>
      </c>
      <c r="G154" s="93">
        <v>13240</v>
      </c>
      <c r="I154" s="103" t="str">
        <f t="shared" si="4"/>
        <v>00920</v>
      </c>
      <c r="K154"/>
      <c r="L154"/>
      <c r="M154"/>
      <c r="N154"/>
      <c r="O154"/>
      <c r="P154"/>
      <c r="Q154"/>
      <c r="R154"/>
      <c r="T154" s="103" t="str">
        <f t="shared" si="3"/>
        <v/>
      </c>
    </row>
    <row r="155" spans="1:20" ht="15" x14ac:dyDescent="0.25">
      <c r="A155"/>
      <c r="B155"/>
      <c r="C155" t="s">
        <v>424</v>
      </c>
      <c r="D155" t="s">
        <v>425</v>
      </c>
      <c r="E155" s="93">
        <v>0</v>
      </c>
      <c r="F155" s="93">
        <v>0</v>
      </c>
      <c r="G155" s="93">
        <v>0</v>
      </c>
      <c r="I155" s="103" t="str">
        <f t="shared" si="4"/>
        <v>00920</v>
      </c>
      <c r="K155"/>
      <c r="L155"/>
      <c r="M155"/>
      <c r="N155"/>
      <c r="O155"/>
      <c r="P155"/>
      <c r="Q155"/>
      <c r="R155"/>
      <c r="T155" s="103" t="str">
        <f t="shared" si="3"/>
        <v/>
      </c>
    </row>
    <row r="156" spans="1:20" ht="15" x14ac:dyDescent="0.25">
      <c r="A156"/>
      <c r="B156"/>
      <c r="C156" t="s">
        <v>426</v>
      </c>
      <c r="D156" t="s">
        <v>427</v>
      </c>
      <c r="E156" s="93">
        <v>0</v>
      </c>
      <c r="F156" s="93">
        <v>0</v>
      </c>
      <c r="G156" s="93">
        <v>0</v>
      </c>
      <c r="I156" s="103" t="str">
        <f t="shared" si="4"/>
        <v>00920</v>
      </c>
      <c r="K156"/>
      <c r="L156"/>
      <c r="M156"/>
      <c r="N156"/>
      <c r="O156"/>
      <c r="P156"/>
      <c r="Q156"/>
      <c r="R156"/>
      <c r="T156" s="103" t="str">
        <f t="shared" si="3"/>
        <v/>
      </c>
    </row>
    <row r="157" spans="1:20" ht="15" x14ac:dyDescent="0.25">
      <c r="A157"/>
      <c r="B157"/>
      <c r="C157" t="s">
        <v>428</v>
      </c>
      <c r="D157" t="s">
        <v>429</v>
      </c>
      <c r="E157" s="93">
        <v>0</v>
      </c>
      <c r="F157" s="93">
        <v>0</v>
      </c>
      <c r="G157" s="93">
        <v>0</v>
      </c>
      <c r="I157" s="103" t="str">
        <f t="shared" si="4"/>
        <v>00920</v>
      </c>
      <c r="K157"/>
      <c r="L157"/>
      <c r="M157"/>
      <c r="N157"/>
      <c r="O157"/>
      <c r="P157"/>
      <c r="Q157"/>
      <c r="R157"/>
      <c r="T157" s="103" t="str">
        <f t="shared" si="3"/>
        <v/>
      </c>
    </row>
    <row r="158" spans="1:20" ht="15" x14ac:dyDescent="0.25">
      <c r="A158"/>
      <c r="B158"/>
      <c r="C158" t="s">
        <v>430</v>
      </c>
      <c r="D158" t="s">
        <v>431</v>
      </c>
      <c r="E158" s="93">
        <v>0</v>
      </c>
      <c r="F158" s="93">
        <v>0</v>
      </c>
      <c r="G158" s="93">
        <v>0</v>
      </c>
      <c r="I158" s="103" t="str">
        <f t="shared" si="4"/>
        <v>00920</v>
      </c>
      <c r="K158"/>
      <c r="L158"/>
      <c r="M158"/>
      <c r="N158"/>
      <c r="O158"/>
      <c r="P158"/>
      <c r="Q158"/>
      <c r="R158"/>
      <c r="T158" s="103" t="str">
        <f t="shared" si="3"/>
        <v/>
      </c>
    </row>
    <row r="159" spans="1:20" ht="15" x14ac:dyDescent="0.25">
      <c r="A159"/>
      <c r="B159"/>
      <c r="C159" t="s">
        <v>432</v>
      </c>
      <c r="D159" t="s">
        <v>433</v>
      </c>
      <c r="E159" s="93">
        <v>0</v>
      </c>
      <c r="F159" s="93">
        <v>0</v>
      </c>
      <c r="G159" s="93">
        <v>0</v>
      </c>
      <c r="I159" s="103" t="str">
        <f t="shared" si="4"/>
        <v>00920</v>
      </c>
      <c r="K159"/>
      <c r="L159"/>
      <c r="M159"/>
      <c r="N159"/>
      <c r="O159"/>
      <c r="P159"/>
      <c r="Q159"/>
      <c r="R159"/>
      <c r="T159" s="103" t="str">
        <f t="shared" si="3"/>
        <v/>
      </c>
    </row>
    <row r="160" spans="1:20" ht="15" x14ac:dyDescent="0.25">
      <c r="A160"/>
      <c r="B160"/>
      <c r="C160" t="s">
        <v>434</v>
      </c>
      <c r="D160" t="s">
        <v>435</v>
      </c>
      <c r="E160" s="93">
        <v>0</v>
      </c>
      <c r="F160" s="93">
        <v>0</v>
      </c>
      <c r="G160" s="93">
        <v>0</v>
      </c>
      <c r="I160" s="103" t="str">
        <f t="shared" si="4"/>
        <v>00920</v>
      </c>
      <c r="K160"/>
      <c r="L160"/>
      <c r="M160"/>
      <c r="N160"/>
      <c r="O160"/>
      <c r="P160"/>
      <c r="Q160"/>
      <c r="R160"/>
      <c r="T160" s="103" t="str">
        <f t="shared" si="3"/>
        <v/>
      </c>
    </row>
    <row r="161" spans="1:20" ht="15" x14ac:dyDescent="0.25">
      <c r="A161"/>
      <c r="B161"/>
      <c r="C161" t="s">
        <v>436</v>
      </c>
      <c r="D161" t="s">
        <v>437</v>
      </c>
      <c r="E161" s="93">
        <v>4725</v>
      </c>
      <c r="F161" s="93">
        <v>4867</v>
      </c>
      <c r="G161" s="93">
        <v>5013</v>
      </c>
      <c r="I161" s="103" t="str">
        <f t="shared" si="4"/>
        <v>00920</v>
      </c>
      <c r="K161"/>
      <c r="L161"/>
      <c r="M161"/>
      <c r="N161"/>
      <c r="O161"/>
      <c r="P161"/>
      <c r="Q161"/>
      <c r="R161"/>
      <c r="T161" s="103" t="str">
        <f t="shared" si="3"/>
        <v/>
      </c>
    </row>
    <row r="162" spans="1:20" ht="15" x14ac:dyDescent="0.25">
      <c r="A162"/>
      <c r="B162"/>
      <c r="C162" t="s">
        <v>438</v>
      </c>
      <c r="D162" t="s">
        <v>439</v>
      </c>
      <c r="E162" s="93">
        <v>0</v>
      </c>
      <c r="F162" s="93">
        <v>0</v>
      </c>
      <c r="G162" s="93">
        <v>0</v>
      </c>
      <c r="I162" s="103" t="str">
        <f t="shared" si="4"/>
        <v>00920</v>
      </c>
      <c r="K162"/>
      <c r="L162"/>
      <c r="M162"/>
      <c r="N162"/>
      <c r="O162"/>
      <c r="P162"/>
      <c r="Q162"/>
      <c r="R162"/>
      <c r="T162" s="103" t="str">
        <f t="shared" si="3"/>
        <v/>
      </c>
    </row>
    <row r="163" spans="1:20" ht="15" x14ac:dyDescent="0.25">
      <c r="A163"/>
      <c r="B163"/>
      <c r="C163" t="s">
        <v>440</v>
      </c>
      <c r="D163" t="s">
        <v>441</v>
      </c>
      <c r="E163" s="93">
        <v>0</v>
      </c>
      <c r="F163" s="93">
        <v>0</v>
      </c>
      <c r="G163" s="93">
        <v>0</v>
      </c>
      <c r="I163" s="103" t="str">
        <f t="shared" si="4"/>
        <v>00920</v>
      </c>
      <c r="K163"/>
      <c r="L163"/>
      <c r="M163"/>
      <c r="N163"/>
      <c r="O163"/>
      <c r="P163"/>
      <c r="Q163"/>
      <c r="R163"/>
      <c r="T163" s="103" t="str">
        <f t="shared" si="3"/>
        <v/>
      </c>
    </row>
    <row r="164" spans="1:20" ht="15" x14ac:dyDescent="0.25">
      <c r="A164"/>
      <c r="B164"/>
      <c r="C164" t="s">
        <v>442</v>
      </c>
      <c r="D164" t="s">
        <v>443</v>
      </c>
      <c r="E164" s="93">
        <v>0</v>
      </c>
      <c r="F164" s="93">
        <v>0</v>
      </c>
      <c r="G164" s="93">
        <v>0</v>
      </c>
      <c r="I164" s="103" t="str">
        <f t="shared" si="4"/>
        <v>00920</v>
      </c>
      <c r="K164"/>
      <c r="L164"/>
      <c r="M164"/>
      <c r="N164"/>
      <c r="O164"/>
      <c r="P164"/>
      <c r="Q164"/>
      <c r="R164"/>
      <c r="T164" s="103" t="str">
        <f t="shared" si="3"/>
        <v/>
      </c>
    </row>
    <row r="165" spans="1:20" ht="15" x14ac:dyDescent="0.25">
      <c r="A165"/>
      <c r="B165"/>
      <c r="C165" t="s">
        <v>444</v>
      </c>
      <c r="D165" t="s">
        <v>445</v>
      </c>
      <c r="E165" s="93">
        <v>0</v>
      </c>
      <c r="F165" s="93">
        <v>0</v>
      </c>
      <c r="G165" s="93">
        <v>0</v>
      </c>
      <c r="I165" s="103" t="str">
        <f t="shared" si="4"/>
        <v>00920</v>
      </c>
      <c r="K165"/>
      <c r="L165"/>
      <c r="M165"/>
      <c r="N165"/>
      <c r="O165"/>
      <c r="P165"/>
      <c r="Q165"/>
      <c r="R165"/>
      <c r="T165" s="103" t="str">
        <f t="shared" si="3"/>
        <v/>
      </c>
    </row>
    <row r="166" spans="1:20" ht="15" x14ac:dyDescent="0.25">
      <c r="A166"/>
      <c r="B166"/>
      <c r="C166" t="s">
        <v>446</v>
      </c>
      <c r="D166" t="s">
        <v>447</v>
      </c>
      <c r="E166" s="93">
        <v>0</v>
      </c>
      <c r="F166" s="93">
        <v>0</v>
      </c>
      <c r="G166" s="93">
        <v>0</v>
      </c>
      <c r="I166" s="103" t="str">
        <f t="shared" si="4"/>
        <v>00920</v>
      </c>
      <c r="K166"/>
      <c r="L166"/>
      <c r="M166"/>
      <c r="N166"/>
      <c r="O166"/>
      <c r="P166"/>
      <c r="Q166"/>
      <c r="R166"/>
      <c r="T166" s="103" t="str">
        <f t="shared" si="3"/>
        <v/>
      </c>
    </row>
    <row r="167" spans="1:20" ht="15" x14ac:dyDescent="0.25">
      <c r="A167"/>
      <c r="B167"/>
      <c r="C167" t="s">
        <v>448</v>
      </c>
      <c r="D167" t="s">
        <v>449</v>
      </c>
      <c r="E167" s="93">
        <v>0</v>
      </c>
      <c r="F167" s="93">
        <v>0</v>
      </c>
      <c r="G167" s="93">
        <v>0</v>
      </c>
      <c r="I167" s="103" t="str">
        <f t="shared" si="4"/>
        <v>00920</v>
      </c>
      <c r="K167"/>
      <c r="L167"/>
      <c r="M167"/>
      <c r="N167"/>
      <c r="O167"/>
      <c r="P167"/>
      <c r="Q167"/>
      <c r="R167"/>
      <c r="T167" s="103" t="str">
        <f t="shared" si="3"/>
        <v/>
      </c>
    </row>
    <row r="168" spans="1:20" ht="15" x14ac:dyDescent="0.25">
      <c r="A168"/>
      <c r="B168"/>
      <c r="C168" t="s">
        <v>450</v>
      </c>
      <c r="D168" t="s">
        <v>451</v>
      </c>
      <c r="E168" s="93">
        <v>3934</v>
      </c>
      <c r="F168" s="93">
        <v>4052</v>
      </c>
      <c r="G168" s="93">
        <v>4174</v>
      </c>
      <c r="I168" s="103" t="str">
        <f t="shared" si="4"/>
        <v>00920</v>
      </c>
      <c r="K168"/>
      <c r="L168"/>
      <c r="M168"/>
      <c r="N168"/>
      <c r="O168"/>
      <c r="P168"/>
      <c r="Q168"/>
      <c r="R168"/>
      <c r="T168" s="103" t="str">
        <f t="shared" si="3"/>
        <v/>
      </c>
    </row>
    <row r="169" spans="1:20" ht="15" x14ac:dyDescent="0.25">
      <c r="A169"/>
      <c r="B169"/>
      <c r="C169" t="s">
        <v>452</v>
      </c>
      <c r="D169" t="s">
        <v>453</v>
      </c>
      <c r="E169" s="93">
        <v>2346</v>
      </c>
      <c r="F169" s="93">
        <v>2416</v>
      </c>
      <c r="G169" s="93">
        <v>2488</v>
      </c>
      <c r="I169" s="103" t="str">
        <f t="shared" si="4"/>
        <v>00920</v>
      </c>
      <c r="K169"/>
      <c r="L169"/>
      <c r="M169"/>
      <c r="N169"/>
      <c r="O169"/>
      <c r="P169"/>
      <c r="Q169"/>
      <c r="R169"/>
      <c r="T169" s="103" t="str">
        <f t="shared" si="3"/>
        <v/>
      </c>
    </row>
    <row r="170" spans="1:20" ht="15" x14ac:dyDescent="0.25">
      <c r="A170"/>
      <c r="B170"/>
      <c r="C170" t="s">
        <v>454</v>
      </c>
      <c r="D170" t="s">
        <v>455</v>
      </c>
      <c r="E170" s="93">
        <v>5732</v>
      </c>
      <c r="F170" s="93">
        <v>5904</v>
      </c>
      <c r="G170" s="93">
        <v>6080</v>
      </c>
      <c r="I170" s="103" t="str">
        <f t="shared" si="4"/>
        <v>00920</v>
      </c>
      <c r="K170"/>
      <c r="L170"/>
      <c r="M170"/>
      <c r="N170"/>
      <c r="O170"/>
      <c r="P170"/>
      <c r="Q170"/>
      <c r="R170"/>
      <c r="T170" s="103" t="str">
        <f t="shared" si="3"/>
        <v/>
      </c>
    </row>
    <row r="171" spans="1:20" ht="15" x14ac:dyDescent="0.25">
      <c r="A171"/>
      <c r="B171"/>
      <c r="C171" t="s">
        <v>456</v>
      </c>
      <c r="D171" t="s">
        <v>457</v>
      </c>
      <c r="E171" s="93">
        <v>6931</v>
      </c>
      <c r="F171" s="93">
        <v>7139</v>
      </c>
      <c r="G171" s="93">
        <v>7353</v>
      </c>
      <c r="I171" s="103" t="str">
        <f t="shared" si="4"/>
        <v>00920</v>
      </c>
      <c r="K171"/>
      <c r="L171"/>
      <c r="M171"/>
      <c r="N171"/>
      <c r="O171"/>
      <c r="P171"/>
      <c r="Q171"/>
      <c r="R171"/>
      <c r="T171" s="103" t="str">
        <f t="shared" si="3"/>
        <v/>
      </c>
    </row>
    <row r="172" spans="1:20" ht="15" x14ac:dyDescent="0.25">
      <c r="A172"/>
      <c r="B172"/>
      <c r="C172" t="s">
        <v>458</v>
      </c>
      <c r="D172" t="s">
        <v>459</v>
      </c>
      <c r="E172" s="93">
        <v>4678</v>
      </c>
      <c r="F172" s="93">
        <v>4818</v>
      </c>
      <c r="G172" s="93">
        <v>4963</v>
      </c>
      <c r="I172" s="103" t="str">
        <f t="shared" si="4"/>
        <v>00920</v>
      </c>
      <c r="K172"/>
      <c r="L172"/>
      <c r="M172"/>
      <c r="N172"/>
      <c r="O172"/>
      <c r="P172"/>
      <c r="Q172"/>
      <c r="R172"/>
      <c r="T172" s="103" t="str">
        <f t="shared" si="3"/>
        <v/>
      </c>
    </row>
    <row r="173" spans="1:20" ht="15" x14ac:dyDescent="0.25">
      <c r="A173"/>
      <c r="B173"/>
      <c r="C173" t="s">
        <v>460</v>
      </c>
      <c r="D173" t="s">
        <v>461</v>
      </c>
      <c r="E173" s="93">
        <v>1814</v>
      </c>
      <c r="F173" s="93">
        <v>1868</v>
      </c>
      <c r="G173" s="93">
        <v>1924</v>
      </c>
      <c r="I173" s="103" t="str">
        <f t="shared" si="4"/>
        <v>00920</v>
      </c>
      <c r="K173"/>
      <c r="L173"/>
      <c r="M173"/>
      <c r="N173"/>
      <c r="O173"/>
      <c r="P173"/>
      <c r="Q173"/>
      <c r="R173"/>
      <c r="T173" s="103" t="str">
        <f t="shared" ref="T173:T236" si="5">LEFT(M173,5)</f>
        <v/>
      </c>
    </row>
    <row r="174" spans="1:20" ht="15" x14ac:dyDescent="0.25">
      <c r="A174"/>
      <c r="B174"/>
      <c r="C174" t="s">
        <v>462</v>
      </c>
      <c r="D174" t="s">
        <v>463</v>
      </c>
      <c r="E174" s="93">
        <v>0</v>
      </c>
      <c r="F174" s="93">
        <v>0</v>
      </c>
      <c r="G174" s="93">
        <v>0</v>
      </c>
      <c r="I174" s="103" t="str">
        <f t="shared" si="4"/>
        <v>00920</v>
      </c>
      <c r="K174"/>
      <c r="L174"/>
      <c r="M174"/>
      <c r="N174"/>
      <c r="O174"/>
      <c r="P174"/>
      <c r="Q174"/>
      <c r="R174"/>
      <c r="T174" s="103" t="str">
        <f t="shared" si="5"/>
        <v/>
      </c>
    </row>
    <row r="175" spans="1:20" ht="15" x14ac:dyDescent="0.25">
      <c r="A175"/>
      <c r="B175"/>
      <c r="C175" t="s">
        <v>464</v>
      </c>
      <c r="D175" t="s">
        <v>465</v>
      </c>
      <c r="E175" s="93">
        <v>0</v>
      </c>
      <c r="F175" s="93">
        <v>0</v>
      </c>
      <c r="G175" s="93">
        <v>0</v>
      </c>
      <c r="I175" s="103" t="str">
        <f t="shared" si="4"/>
        <v>00920</v>
      </c>
      <c r="K175"/>
      <c r="L175"/>
      <c r="M175"/>
      <c r="N175"/>
      <c r="O175"/>
      <c r="P175"/>
      <c r="Q175"/>
      <c r="R175"/>
      <c r="T175" s="103" t="str">
        <f t="shared" si="5"/>
        <v/>
      </c>
    </row>
    <row r="176" spans="1:20" ht="15" x14ac:dyDescent="0.25">
      <c r="A176"/>
      <c r="B176"/>
      <c r="C176" t="s">
        <v>466</v>
      </c>
      <c r="D176" t="s">
        <v>467</v>
      </c>
      <c r="E176" s="93">
        <v>390</v>
      </c>
      <c r="F176" s="93">
        <v>402</v>
      </c>
      <c r="G176" s="93">
        <v>414</v>
      </c>
      <c r="I176" s="103" t="str">
        <f t="shared" si="4"/>
        <v>00920</v>
      </c>
      <c r="K176"/>
      <c r="L176"/>
      <c r="M176"/>
      <c r="N176"/>
      <c r="O176"/>
      <c r="P176"/>
      <c r="Q176"/>
      <c r="R176"/>
      <c r="T176" s="103" t="str">
        <f t="shared" si="5"/>
        <v/>
      </c>
    </row>
    <row r="177" spans="1:20" ht="15" x14ac:dyDescent="0.25">
      <c r="A177"/>
      <c r="B177"/>
      <c r="C177" t="s">
        <v>468</v>
      </c>
      <c r="D177" t="s">
        <v>469</v>
      </c>
      <c r="E177" s="93">
        <v>0</v>
      </c>
      <c r="F177" s="93">
        <v>0</v>
      </c>
      <c r="G177" s="93">
        <v>0</v>
      </c>
      <c r="I177" s="103" t="str">
        <f t="shared" si="4"/>
        <v>00920</v>
      </c>
      <c r="K177"/>
      <c r="L177"/>
      <c r="M177"/>
      <c r="N177"/>
      <c r="O177"/>
      <c r="P177"/>
      <c r="Q177"/>
      <c r="R177"/>
      <c r="T177" s="103" t="str">
        <f t="shared" si="5"/>
        <v/>
      </c>
    </row>
    <row r="178" spans="1:20" ht="15" x14ac:dyDescent="0.25">
      <c r="A178"/>
      <c r="B178"/>
      <c r="C178" t="s">
        <v>470</v>
      </c>
      <c r="D178" t="s">
        <v>471</v>
      </c>
      <c r="E178" s="93">
        <v>0</v>
      </c>
      <c r="F178" s="93">
        <v>0</v>
      </c>
      <c r="G178" s="93">
        <v>0</v>
      </c>
      <c r="I178" s="103" t="str">
        <f t="shared" si="4"/>
        <v>00920</v>
      </c>
      <c r="K178"/>
      <c r="L178"/>
      <c r="M178"/>
      <c r="N178"/>
      <c r="O178"/>
      <c r="P178"/>
      <c r="Q178"/>
      <c r="R178"/>
      <c r="T178" s="103" t="str">
        <f t="shared" si="5"/>
        <v/>
      </c>
    </row>
    <row r="179" spans="1:20" ht="15" x14ac:dyDescent="0.25">
      <c r="A179"/>
      <c r="B179"/>
      <c r="C179" t="s">
        <v>472</v>
      </c>
      <c r="D179" t="s">
        <v>473</v>
      </c>
      <c r="E179" s="93">
        <v>4678</v>
      </c>
      <c r="F179" s="93">
        <v>4818</v>
      </c>
      <c r="G179" s="93">
        <v>4963</v>
      </c>
      <c r="I179" s="103" t="str">
        <f t="shared" si="4"/>
        <v>00920</v>
      </c>
      <c r="K179"/>
      <c r="L179"/>
      <c r="M179"/>
      <c r="N179"/>
      <c r="O179"/>
      <c r="P179"/>
      <c r="Q179"/>
      <c r="R179"/>
      <c r="T179" s="103" t="str">
        <f t="shared" si="5"/>
        <v/>
      </c>
    </row>
    <row r="180" spans="1:20" ht="15" x14ac:dyDescent="0.25">
      <c r="A180"/>
      <c r="B180"/>
      <c r="C180" t="s">
        <v>474</v>
      </c>
      <c r="D180" t="s">
        <v>475</v>
      </c>
      <c r="E180" s="93">
        <v>2942</v>
      </c>
      <c r="F180" s="93">
        <v>3030</v>
      </c>
      <c r="G180" s="93">
        <v>3121</v>
      </c>
      <c r="I180" s="103" t="str">
        <f t="shared" si="4"/>
        <v>00920</v>
      </c>
      <c r="K180"/>
      <c r="L180"/>
      <c r="M180"/>
      <c r="N180"/>
      <c r="O180"/>
      <c r="P180"/>
      <c r="Q180"/>
      <c r="R180"/>
      <c r="T180" s="103" t="str">
        <f t="shared" si="5"/>
        <v/>
      </c>
    </row>
    <row r="181" spans="1:20" ht="15" x14ac:dyDescent="0.25">
      <c r="A181"/>
      <c r="B181"/>
      <c r="C181" t="s">
        <v>476</v>
      </c>
      <c r="D181" t="s">
        <v>477</v>
      </c>
      <c r="E181" s="93">
        <v>2970</v>
      </c>
      <c r="F181" s="93">
        <v>3059</v>
      </c>
      <c r="G181" s="93">
        <v>3151</v>
      </c>
      <c r="I181" s="103" t="str">
        <f t="shared" si="4"/>
        <v>00920</v>
      </c>
      <c r="K181"/>
      <c r="L181"/>
      <c r="M181"/>
      <c r="N181"/>
      <c r="O181"/>
      <c r="P181"/>
      <c r="Q181"/>
      <c r="R181"/>
      <c r="T181" s="103" t="str">
        <f t="shared" si="5"/>
        <v/>
      </c>
    </row>
    <row r="182" spans="1:20" ht="15" x14ac:dyDescent="0.25">
      <c r="A182"/>
      <c r="B182"/>
      <c r="C182" t="s">
        <v>478</v>
      </c>
      <c r="D182" t="s">
        <v>479</v>
      </c>
      <c r="E182" s="93">
        <v>10935</v>
      </c>
      <c r="F182" s="93">
        <v>11263</v>
      </c>
      <c r="G182" s="93">
        <v>11601</v>
      </c>
      <c r="I182" s="103" t="str">
        <f t="shared" si="4"/>
        <v>00920</v>
      </c>
      <c r="K182"/>
      <c r="L182"/>
      <c r="M182"/>
      <c r="N182"/>
      <c r="O182"/>
      <c r="P182"/>
      <c r="Q182"/>
      <c r="R182"/>
      <c r="T182" s="103" t="str">
        <f t="shared" si="5"/>
        <v/>
      </c>
    </row>
    <row r="183" spans="1:20" ht="15" x14ac:dyDescent="0.25">
      <c r="A183"/>
      <c r="B183"/>
      <c r="C183" t="s">
        <v>480</v>
      </c>
      <c r="D183" t="s">
        <v>481</v>
      </c>
      <c r="E183" s="93">
        <v>2328</v>
      </c>
      <c r="F183" s="93">
        <v>2398</v>
      </c>
      <c r="G183" s="93">
        <v>2470</v>
      </c>
      <c r="I183" s="103" t="str">
        <f t="shared" si="4"/>
        <v>00920</v>
      </c>
      <c r="K183"/>
      <c r="L183"/>
      <c r="M183"/>
      <c r="N183"/>
      <c r="O183"/>
      <c r="P183"/>
      <c r="Q183"/>
      <c r="R183"/>
      <c r="T183" s="103" t="str">
        <f t="shared" si="5"/>
        <v/>
      </c>
    </row>
    <row r="184" spans="1:20" ht="15" x14ac:dyDescent="0.25">
      <c r="A184"/>
      <c r="B184"/>
      <c r="C184" t="s">
        <v>482</v>
      </c>
      <c r="D184" t="s">
        <v>483</v>
      </c>
      <c r="E184" s="93">
        <v>0</v>
      </c>
      <c r="F184" s="93">
        <v>0</v>
      </c>
      <c r="G184" s="93">
        <v>0</v>
      </c>
      <c r="I184" s="103" t="str">
        <f t="shared" si="4"/>
        <v>00920</v>
      </c>
      <c r="K184"/>
      <c r="L184"/>
      <c r="M184"/>
      <c r="N184"/>
      <c r="O184"/>
      <c r="P184"/>
      <c r="Q184"/>
      <c r="R184"/>
      <c r="T184" s="103" t="str">
        <f t="shared" si="5"/>
        <v/>
      </c>
    </row>
    <row r="185" spans="1:20" ht="15" x14ac:dyDescent="0.25">
      <c r="A185"/>
      <c r="B185"/>
      <c r="C185" t="s">
        <v>484</v>
      </c>
      <c r="D185" t="s">
        <v>485</v>
      </c>
      <c r="E185" s="93">
        <v>4187</v>
      </c>
      <c r="F185" s="93">
        <v>4313</v>
      </c>
      <c r="G185" s="93">
        <v>4443</v>
      </c>
      <c r="I185" s="103" t="str">
        <f t="shared" si="4"/>
        <v>00920</v>
      </c>
      <c r="K185"/>
      <c r="L185"/>
      <c r="M185"/>
      <c r="N185"/>
      <c r="O185"/>
      <c r="P185"/>
      <c r="Q185"/>
      <c r="R185"/>
      <c r="T185" s="103" t="str">
        <f t="shared" si="5"/>
        <v/>
      </c>
    </row>
    <row r="186" spans="1:20" ht="15" x14ac:dyDescent="0.25">
      <c r="A186"/>
      <c r="B186"/>
      <c r="C186" t="s">
        <v>486</v>
      </c>
      <c r="D186" t="s">
        <v>487</v>
      </c>
      <c r="E186" s="93">
        <v>0</v>
      </c>
      <c r="F186" s="93">
        <v>0</v>
      </c>
      <c r="G186" s="93">
        <v>0</v>
      </c>
      <c r="I186" s="103" t="str">
        <f t="shared" si="4"/>
        <v>00920</v>
      </c>
      <c r="K186"/>
      <c r="L186"/>
      <c r="M186"/>
      <c r="N186"/>
      <c r="O186"/>
      <c r="P186"/>
      <c r="Q186"/>
      <c r="R186"/>
      <c r="T186" s="103" t="str">
        <f t="shared" si="5"/>
        <v/>
      </c>
    </row>
    <row r="187" spans="1:20" ht="15" x14ac:dyDescent="0.25">
      <c r="A187"/>
      <c r="B187"/>
      <c r="C187" t="s">
        <v>488</v>
      </c>
      <c r="D187" t="s">
        <v>489</v>
      </c>
      <c r="E187" s="93">
        <v>406</v>
      </c>
      <c r="F187" s="93">
        <v>418</v>
      </c>
      <c r="G187" s="93">
        <v>431</v>
      </c>
      <c r="I187" s="103" t="str">
        <f t="shared" si="4"/>
        <v>00920</v>
      </c>
      <c r="K187"/>
      <c r="L187"/>
      <c r="M187"/>
      <c r="N187"/>
      <c r="O187"/>
      <c r="P187"/>
      <c r="Q187"/>
      <c r="R187"/>
      <c r="T187" s="103" t="str">
        <f t="shared" si="5"/>
        <v/>
      </c>
    </row>
    <row r="188" spans="1:20" ht="15" x14ac:dyDescent="0.25">
      <c r="A188"/>
      <c r="B188"/>
      <c r="C188" t="s">
        <v>490</v>
      </c>
      <c r="D188" t="s">
        <v>491</v>
      </c>
      <c r="E188" s="93">
        <v>4347</v>
      </c>
      <c r="F188" s="93">
        <v>4477</v>
      </c>
      <c r="G188" s="93">
        <v>4611</v>
      </c>
      <c r="I188" s="103" t="str">
        <f t="shared" si="4"/>
        <v>00920</v>
      </c>
      <c r="K188"/>
      <c r="L188"/>
      <c r="M188"/>
      <c r="N188"/>
      <c r="O188"/>
      <c r="P188"/>
      <c r="Q188"/>
      <c r="R188"/>
      <c r="T188" s="103" t="str">
        <f t="shared" si="5"/>
        <v/>
      </c>
    </row>
    <row r="189" spans="1:20" ht="15" x14ac:dyDescent="0.25">
      <c r="A189"/>
      <c r="B189"/>
      <c r="C189" t="s">
        <v>492</v>
      </c>
      <c r="D189" t="s">
        <v>493</v>
      </c>
      <c r="E189" s="93">
        <v>2104</v>
      </c>
      <c r="F189" s="93">
        <v>2167</v>
      </c>
      <c r="G189" s="93">
        <v>2232</v>
      </c>
      <c r="I189" s="103" t="str">
        <f t="shared" si="4"/>
        <v>00920</v>
      </c>
      <c r="K189"/>
      <c r="L189"/>
      <c r="M189"/>
      <c r="N189"/>
      <c r="O189"/>
      <c r="P189"/>
      <c r="Q189"/>
      <c r="R189"/>
      <c r="T189" s="103" t="str">
        <f t="shared" si="5"/>
        <v/>
      </c>
    </row>
    <row r="190" spans="1:20" ht="15" x14ac:dyDescent="0.25">
      <c r="A190"/>
      <c r="B190"/>
      <c r="C190" t="s">
        <v>494</v>
      </c>
      <c r="D190" t="s">
        <v>495</v>
      </c>
      <c r="E190" s="93">
        <v>5755</v>
      </c>
      <c r="F190" s="93">
        <v>5928</v>
      </c>
      <c r="G190" s="93">
        <v>6106</v>
      </c>
      <c r="I190" s="103" t="str">
        <f t="shared" si="4"/>
        <v>00920</v>
      </c>
      <c r="K190"/>
      <c r="L190"/>
      <c r="M190"/>
      <c r="N190"/>
      <c r="O190"/>
      <c r="P190"/>
      <c r="Q190"/>
      <c r="R190"/>
      <c r="T190" s="103" t="str">
        <f t="shared" si="5"/>
        <v/>
      </c>
    </row>
    <row r="191" spans="1:20" ht="15" x14ac:dyDescent="0.25">
      <c r="A191"/>
      <c r="B191"/>
      <c r="C191" t="s">
        <v>496</v>
      </c>
      <c r="D191" t="s">
        <v>497</v>
      </c>
      <c r="E191" s="93">
        <v>0</v>
      </c>
      <c r="F191" s="93">
        <v>0</v>
      </c>
      <c r="G191" s="93">
        <v>0</v>
      </c>
      <c r="I191" s="103" t="str">
        <f t="shared" si="4"/>
        <v>00920</v>
      </c>
      <c r="K191"/>
      <c r="L191"/>
      <c r="M191"/>
      <c r="N191"/>
      <c r="O191"/>
      <c r="P191"/>
      <c r="Q191"/>
      <c r="R191"/>
      <c r="T191" s="103" t="str">
        <f t="shared" si="5"/>
        <v/>
      </c>
    </row>
    <row r="192" spans="1:20" ht="15" x14ac:dyDescent="0.25">
      <c r="A192"/>
      <c r="B192"/>
      <c r="C192" t="s">
        <v>498</v>
      </c>
      <c r="D192" t="s">
        <v>499</v>
      </c>
      <c r="E192" s="93">
        <v>445</v>
      </c>
      <c r="F192" s="93">
        <v>458</v>
      </c>
      <c r="G192" s="93">
        <v>472</v>
      </c>
      <c r="I192" s="103" t="str">
        <f t="shared" si="4"/>
        <v>00920</v>
      </c>
      <c r="K192"/>
      <c r="L192"/>
      <c r="M192"/>
      <c r="N192"/>
      <c r="O192"/>
      <c r="P192"/>
      <c r="Q192"/>
      <c r="R192"/>
      <c r="T192" s="103" t="str">
        <f t="shared" si="5"/>
        <v/>
      </c>
    </row>
    <row r="193" spans="1:20" ht="15" x14ac:dyDescent="0.25">
      <c r="A193"/>
      <c r="B193"/>
      <c r="C193" t="s">
        <v>500</v>
      </c>
      <c r="D193" t="s">
        <v>501</v>
      </c>
      <c r="E193" s="93">
        <v>1766</v>
      </c>
      <c r="F193" s="93">
        <v>1819</v>
      </c>
      <c r="G193" s="93">
        <v>1874</v>
      </c>
      <c r="I193" s="103" t="str">
        <f t="shared" si="4"/>
        <v>00920</v>
      </c>
      <c r="K193"/>
      <c r="L193"/>
      <c r="M193"/>
      <c r="N193"/>
      <c r="O193"/>
      <c r="P193"/>
      <c r="Q193"/>
      <c r="R193"/>
      <c r="T193" s="103" t="str">
        <f t="shared" si="5"/>
        <v/>
      </c>
    </row>
    <row r="194" spans="1:20" ht="15" x14ac:dyDescent="0.25">
      <c r="A194"/>
      <c r="B194"/>
      <c r="C194" t="s">
        <v>502</v>
      </c>
      <c r="D194" t="s">
        <v>503</v>
      </c>
      <c r="E194" s="93">
        <v>0</v>
      </c>
      <c r="F194" s="93">
        <v>0</v>
      </c>
      <c r="G194" s="93">
        <v>0</v>
      </c>
      <c r="I194" s="103" t="str">
        <f t="shared" si="4"/>
        <v>00920</v>
      </c>
      <c r="K194"/>
      <c r="L194"/>
      <c r="M194"/>
      <c r="N194"/>
      <c r="O194"/>
      <c r="P194"/>
      <c r="Q194"/>
      <c r="R194"/>
      <c r="T194" s="103" t="str">
        <f t="shared" si="5"/>
        <v/>
      </c>
    </row>
    <row r="195" spans="1:20" ht="15" x14ac:dyDescent="0.25">
      <c r="A195"/>
      <c r="B195"/>
      <c r="C195" t="s">
        <v>504</v>
      </c>
      <c r="D195" t="s">
        <v>505</v>
      </c>
      <c r="E195" s="93">
        <v>1494</v>
      </c>
      <c r="F195" s="93">
        <v>1539</v>
      </c>
      <c r="G195" s="93">
        <v>1585</v>
      </c>
      <c r="I195" s="103" t="str">
        <f t="shared" si="4"/>
        <v>00921</v>
      </c>
      <c r="K195"/>
      <c r="L195"/>
      <c r="M195"/>
      <c r="N195"/>
      <c r="O195"/>
      <c r="P195"/>
      <c r="Q195"/>
      <c r="R195"/>
      <c r="T195" s="103" t="str">
        <f t="shared" si="5"/>
        <v/>
      </c>
    </row>
    <row r="196" spans="1:20" ht="15" x14ac:dyDescent="0.25">
      <c r="A196"/>
      <c r="B196"/>
      <c r="C196" t="s">
        <v>506</v>
      </c>
      <c r="D196" t="s">
        <v>507</v>
      </c>
      <c r="E196" s="93">
        <v>0</v>
      </c>
      <c r="F196" s="93">
        <v>0</v>
      </c>
      <c r="G196" s="93">
        <v>0</v>
      </c>
      <c r="I196" s="103" t="str">
        <f t="shared" si="4"/>
        <v>00921</v>
      </c>
      <c r="K196"/>
      <c r="L196"/>
      <c r="M196"/>
      <c r="N196"/>
      <c r="O196"/>
      <c r="P196"/>
      <c r="Q196"/>
      <c r="R196"/>
      <c r="T196" s="103" t="str">
        <f t="shared" si="5"/>
        <v/>
      </c>
    </row>
    <row r="197" spans="1:20" ht="15" x14ac:dyDescent="0.25">
      <c r="A197"/>
      <c r="B197"/>
      <c r="C197" t="s">
        <v>508</v>
      </c>
      <c r="D197" t="s">
        <v>509</v>
      </c>
      <c r="E197" s="93">
        <v>0</v>
      </c>
      <c r="F197" s="93">
        <v>0</v>
      </c>
      <c r="G197" s="93">
        <v>0</v>
      </c>
      <c r="I197" s="103" t="str">
        <f t="shared" si="4"/>
        <v>00921</v>
      </c>
      <c r="K197"/>
      <c r="L197"/>
      <c r="M197"/>
      <c r="N197"/>
      <c r="O197"/>
      <c r="P197"/>
      <c r="Q197"/>
      <c r="R197"/>
      <c r="T197" s="103" t="str">
        <f t="shared" si="5"/>
        <v/>
      </c>
    </row>
    <row r="198" spans="1:20" ht="15" x14ac:dyDescent="0.25">
      <c r="A198"/>
      <c r="B198"/>
      <c r="C198" t="s">
        <v>510</v>
      </c>
      <c r="D198" t="s">
        <v>511</v>
      </c>
      <c r="E198" s="93">
        <v>2039</v>
      </c>
      <c r="F198" s="93">
        <v>2100</v>
      </c>
      <c r="G198" s="93">
        <v>2163</v>
      </c>
      <c r="I198" s="103" t="str">
        <f t="shared" si="4"/>
        <v>00921</v>
      </c>
      <c r="K198"/>
      <c r="L198"/>
      <c r="M198"/>
      <c r="N198"/>
      <c r="O198"/>
      <c r="P198"/>
      <c r="Q198"/>
      <c r="R198"/>
      <c r="T198" s="103" t="str">
        <f t="shared" si="5"/>
        <v/>
      </c>
    </row>
    <row r="199" spans="1:20" ht="15" x14ac:dyDescent="0.25">
      <c r="A199"/>
      <c r="B199"/>
      <c r="C199" t="s">
        <v>512</v>
      </c>
      <c r="D199" t="s">
        <v>513</v>
      </c>
      <c r="E199" s="93">
        <v>1831</v>
      </c>
      <c r="F199" s="93">
        <v>1886</v>
      </c>
      <c r="G199" s="93">
        <v>1943</v>
      </c>
      <c r="I199" s="103" t="str">
        <f t="shared" ref="I199:I262" si="6">LEFT(C199,5)</f>
        <v>00921</v>
      </c>
      <c r="K199"/>
      <c r="L199"/>
      <c r="M199"/>
      <c r="N199"/>
      <c r="O199"/>
      <c r="P199"/>
      <c r="Q199"/>
      <c r="R199"/>
      <c r="T199" s="103" t="str">
        <f t="shared" si="5"/>
        <v/>
      </c>
    </row>
    <row r="200" spans="1:20" ht="15" x14ac:dyDescent="0.25">
      <c r="A200"/>
      <c r="B200"/>
      <c r="C200" t="s">
        <v>514</v>
      </c>
      <c r="D200" t="s">
        <v>515</v>
      </c>
      <c r="E200" s="93">
        <v>2658</v>
      </c>
      <c r="F200" s="93">
        <v>2738</v>
      </c>
      <c r="G200" s="93">
        <v>2820</v>
      </c>
      <c r="I200" s="103" t="str">
        <f t="shared" si="6"/>
        <v>00921</v>
      </c>
      <c r="K200"/>
      <c r="L200"/>
      <c r="M200"/>
      <c r="N200"/>
      <c r="O200"/>
      <c r="P200"/>
      <c r="Q200"/>
      <c r="R200"/>
      <c r="T200" s="103" t="str">
        <f t="shared" si="5"/>
        <v/>
      </c>
    </row>
    <row r="201" spans="1:20" ht="15" x14ac:dyDescent="0.25">
      <c r="A201"/>
      <c r="B201"/>
      <c r="C201" t="s">
        <v>516</v>
      </c>
      <c r="D201" t="s">
        <v>517</v>
      </c>
      <c r="E201" s="93">
        <v>0</v>
      </c>
      <c r="F201" s="93">
        <v>0</v>
      </c>
      <c r="G201" s="93">
        <v>0</v>
      </c>
      <c r="I201" s="103" t="str">
        <f t="shared" si="6"/>
        <v>00921</v>
      </c>
      <c r="K201"/>
      <c r="L201"/>
      <c r="M201"/>
      <c r="N201"/>
      <c r="O201"/>
      <c r="P201"/>
      <c r="Q201"/>
      <c r="R201"/>
      <c r="T201" s="103" t="str">
        <f t="shared" si="5"/>
        <v/>
      </c>
    </row>
    <row r="202" spans="1:20" ht="15" x14ac:dyDescent="0.25">
      <c r="A202"/>
      <c r="B202"/>
      <c r="C202" t="s">
        <v>518</v>
      </c>
      <c r="D202" t="s">
        <v>519</v>
      </c>
      <c r="E202" s="93">
        <v>0</v>
      </c>
      <c r="F202" s="93">
        <v>0</v>
      </c>
      <c r="G202" s="93">
        <v>0</v>
      </c>
      <c r="I202" s="103" t="str">
        <f t="shared" si="6"/>
        <v>00921</v>
      </c>
      <c r="K202"/>
      <c r="L202"/>
      <c r="M202"/>
      <c r="N202"/>
      <c r="O202"/>
      <c r="P202"/>
      <c r="Q202"/>
      <c r="R202"/>
      <c r="T202" s="103" t="str">
        <f t="shared" si="5"/>
        <v/>
      </c>
    </row>
    <row r="203" spans="1:20" ht="15" x14ac:dyDescent="0.25">
      <c r="A203"/>
      <c r="B203"/>
      <c r="C203" t="s">
        <v>520</v>
      </c>
      <c r="D203" t="s">
        <v>521</v>
      </c>
      <c r="E203" s="93">
        <v>0</v>
      </c>
      <c r="F203" s="93">
        <v>0</v>
      </c>
      <c r="G203" s="93">
        <v>0</v>
      </c>
      <c r="I203" s="103" t="str">
        <f t="shared" si="6"/>
        <v>00921</v>
      </c>
      <c r="K203"/>
      <c r="L203"/>
      <c r="M203"/>
      <c r="N203"/>
      <c r="O203"/>
      <c r="P203"/>
      <c r="Q203"/>
      <c r="R203"/>
      <c r="T203" s="103" t="str">
        <f t="shared" si="5"/>
        <v/>
      </c>
    </row>
    <row r="204" spans="1:20" ht="15" x14ac:dyDescent="0.25">
      <c r="A204"/>
      <c r="B204"/>
      <c r="C204" t="s">
        <v>522</v>
      </c>
      <c r="D204" t="s">
        <v>523</v>
      </c>
      <c r="E204" s="93">
        <v>0</v>
      </c>
      <c r="F204" s="93">
        <v>0</v>
      </c>
      <c r="G204" s="93">
        <v>0</v>
      </c>
      <c r="I204" s="103" t="str">
        <f t="shared" si="6"/>
        <v>00921</v>
      </c>
      <c r="K204"/>
      <c r="L204"/>
      <c r="M204"/>
      <c r="N204"/>
      <c r="O204"/>
      <c r="P204"/>
      <c r="Q204"/>
      <c r="R204"/>
      <c r="T204" s="103" t="str">
        <f t="shared" si="5"/>
        <v/>
      </c>
    </row>
    <row r="205" spans="1:20" ht="15" x14ac:dyDescent="0.25">
      <c r="A205"/>
      <c r="B205"/>
      <c r="C205" t="s">
        <v>524</v>
      </c>
      <c r="D205" t="s">
        <v>525</v>
      </c>
      <c r="E205" s="93">
        <v>0</v>
      </c>
      <c r="F205" s="93">
        <v>0</v>
      </c>
      <c r="G205" s="93">
        <v>0</v>
      </c>
      <c r="I205" s="103" t="str">
        <f t="shared" si="6"/>
        <v>00921</v>
      </c>
      <c r="K205"/>
      <c r="L205"/>
      <c r="M205"/>
      <c r="N205"/>
      <c r="O205"/>
      <c r="P205"/>
      <c r="Q205"/>
      <c r="R205"/>
      <c r="T205" s="103" t="str">
        <f t="shared" si="5"/>
        <v/>
      </c>
    </row>
    <row r="206" spans="1:20" ht="15" x14ac:dyDescent="0.25">
      <c r="A206"/>
      <c r="B206"/>
      <c r="C206" t="s">
        <v>526</v>
      </c>
      <c r="D206" t="s">
        <v>527</v>
      </c>
      <c r="E206" s="93">
        <v>762</v>
      </c>
      <c r="F206" s="93">
        <v>785</v>
      </c>
      <c r="G206" s="93">
        <v>809</v>
      </c>
      <c r="I206" s="103" t="str">
        <f t="shared" si="6"/>
        <v>00921</v>
      </c>
      <c r="K206"/>
      <c r="L206"/>
      <c r="M206"/>
      <c r="N206"/>
      <c r="O206"/>
      <c r="P206"/>
      <c r="Q206"/>
      <c r="R206"/>
      <c r="T206" s="103" t="str">
        <f t="shared" si="5"/>
        <v/>
      </c>
    </row>
    <row r="207" spans="1:20" ht="15" x14ac:dyDescent="0.25">
      <c r="A207"/>
      <c r="B207"/>
      <c r="C207" t="s">
        <v>528</v>
      </c>
      <c r="D207" t="s">
        <v>529</v>
      </c>
      <c r="E207" s="93">
        <v>262</v>
      </c>
      <c r="F207" s="93">
        <v>270</v>
      </c>
      <c r="G207" s="93">
        <v>278</v>
      </c>
      <c r="I207" s="103" t="str">
        <f t="shared" si="6"/>
        <v>00921</v>
      </c>
      <c r="K207"/>
      <c r="L207"/>
      <c r="M207"/>
      <c r="N207"/>
      <c r="O207"/>
      <c r="P207"/>
      <c r="Q207"/>
      <c r="R207"/>
      <c r="T207" s="103" t="str">
        <f t="shared" si="5"/>
        <v/>
      </c>
    </row>
    <row r="208" spans="1:20" ht="15" x14ac:dyDescent="0.25">
      <c r="A208"/>
      <c r="B208"/>
      <c r="C208" t="s">
        <v>530</v>
      </c>
      <c r="D208" t="s">
        <v>531</v>
      </c>
      <c r="E208" s="93">
        <v>1406</v>
      </c>
      <c r="F208" s="93">
        <v>1448</v>
      </c>
      <c r="G208" s="93">
        <v>1491</v>
      </c>
      <c r="I208" s="103" t="str">
        <f t="shared" si="6"/>
        <v>00921</v>
      </c>
      <c r="K208"/>
      <c r="L208"/>
      <c r="M208"/>
      <c r="N208"/>
      <c r="O208"/>
      <c r="P208"/>
      <c r="Q208"/>
      <c r="R208"/>
      <c r="T208" s="103" t="str">
        <f t="shared" si="5"/>
        <v/>
      </c>
    </row>
    <row r="209" spans="1:20" ht="15" x14ac:dyDescent="0.25">
      <c r="A209"/>
      <c r="B209"/>
      <c r="C209" t="s">
        <v>532</v>
      </c>
      <c r="D209" t="s">
        <v>533</v>
      </c>
      <c r="E209" s="93">
        <v>0</v>
      </c>
      <c r="F209" s="93">
        <v>0</v>
      </c>
      <c r="G209" s="93">
        <v>0</v>
      </c>
      <c r="I209" s="103" t="str">
        <f t="shared" si="6"/>
        <v>00921</v>
      </c>
      <c r="K209"/>
      <c r="L209"/>
      <c r="M209"/>
      <c r="N209"/>
      <c r="O209"/>
      <c r="P209"/>
      <c r="Q209"/>
      <c r="R209"/>
      <c r="T209" s="103" t="str">
        <f t="shared" si="5"/>
        <v/>
      </c>
    </row>
    <row r="210" spans="1:20" ht="15" x14ac:dyDescent="0.25">
      <c r="A210"/>
      <c r="B210"/>
      <c r="C210" t="s">
        <v>534</v>
      </c>
      <c r="D210" t="s">
        <v>535</v>
      </c>
      <c r="E210" s="93">
        <v>0</v>
      </c>
      <c r="F210" s="93">
        <v>0</v>
      </c>
      <c r="G210" s="93">
        <v>0</v>
      </c>
      <c r="I210" s="103" t="str">
        <f t="shared" si="6"/>
        <v>00921</v>
      </c>
      <c r="K210"/>
      <c r="L210"/>
      <c r="M210"/>
      <c r="N210"/>
      <c r="O210"/>
      <c r="P210"/>
      <c r="Q210"/>
      <c r="R210"/>
      <c r="T210" s="103" t="str">
        <f t="shared" si="5"/>
        <v/>
      </c>
    </row>
    <row r="211" spans="1:20" ht="15" x14ac:dyDescent="0.25">
      <c r="A211"/>
      <c r="B211"/>
      <c r="C211" t="s">
        <v>536</v>
      </c>
      <c r="D211" t="s">
        <v>537</v>
      </c>
      <c r="E211" s="93">
        <v>0</v>
      </c>
      <c r="F211" s="93">
        <v>0</v>
      </c>
      <c r="G211" s="93">
        <v>0</v>
      </c>
      <c r="I211" s="103" t="str">
        <f t="shared" si="6"/>
        <v>00925</v>
      </c>
      <c r="K211"/>
      <c r="L211"/>
      <c r="M211"/>
      <c r="N211"/>
      <c r="O211"/>
      <c r="P211"/>
      <c r="Q211"/>
      <c r="R211"/>
      <c r="T211" s="103" t="str">
        <f t="shared" si="5"/>
        <v/>
      </c>
    </row>
    <row r="212" spans="1:20" ht="15" x14ac:dyDescent="0.25">
      <c r="A212"/>
      <c r="B212"/>
      <c r="C212" t="s">
        <v>538</v>
      </c>
      <c r="D212" t="s">
        <v>539</v>
      </c>
      <c r="E212" s="93">
        <v>0</v>
      </c>
      <c r="F212" s="93">
        <v>0</v>
      </c>
      <c r="G212" s="93">
        <v>0</v>
      </c>
      <c r="I212" s="103" t="str">
        <f t="shared" si="6"/>
        <v>00925</v>
      </c>
      <c r="K212"/>
      <c r="L212"/>
      <c r="M212"/>
      <c r="N212"/>
      <c r="O212"/>
      <c r="P212"/>
      <c r="Q212"/>
      <c r="R212"/>
      <c r="T212" s="103" t="str">
        <f t="shared" si="5"/>
        <v/>
      </c>
    </row>
    <row r="213" spans="1:20" ht="15" x14ac:dyDescent="0.25">
      <c r="A213"/>
      <c r="B213"/>
      <c r="C213" t="s">
        <v>540</v>
      </c>
      <c r="D213" t="s">
        <v>541</v>
      </c>
      <c r="E213" s="93">
        <v>1409</v>
      </c>
      <c r="F213" s="93">
        <v>1451</v>
      </c>
      <c r="G213" s="93">
        <v>1495</v>
      </c>
      <c r="I213" s="103" t="str">
        <f t="shared" si="6"/>
        <v>00925</v>
      </c>
      <c r="K213"/>
      <c r="L213"/>
      <c r="M213"/>
      <c r="N213"/>
      <c r="O213"/>
      <c r="P213"/>
      <c r="Q213"/>
      <c r="R213"/>
      <c r="T213" s="103" t="str">
        <f t="shared" si="5"/>
        <v/>
      </c>
    </row>
    <row r="214" spans="1:20" ht="15" x14ac:dyDescent="0.25">
      <c r="A214"/>
      <c r="B214"/>
      <c r="C214" t="s">
        <v>542</v>
      </c>
      <c r="D214" t="s">
        <v>543</v>
      </c>
      <c r="E214" s="93">
        <v>0</v>
      </c>
      <c r="F214" s="93">
        <v>0</v>
      </c>
      <c r="G214" s="93">
        <v>0</v>
      </c>
      <c r="I214" s="103" t="str">
        <f t="shared" si="6"/>
        <v>00925</v>
      </c>
      <c r="K214"/>
      <c r="L214"/>
      <c r="M214"/>
      <c r="N214"/>
      <c r="O214"/>
      <c r="P214"/>
      <c r="Q214"/>
      <c r="R214"/>
      <c r="T214" s="103" t="str">
        <f t="shared" si="5"/>
        <v/>
      </c>
    </row>
    <row r="215" spans="1:20" ht="15" x14ac:dyDescent="0.25">
      <c r="A215"/>
      <c r="B215"/>
      <c r="C215" t="s">
        <v>544</v>
      </c>
      <c r="D215" t="s">
        <v>545</v>
      </c>
      <c r="E215" s="93">
        <v>0</v>
      </c>
      <c r="F215" s="93">
        <v>0</v>
      </c>
      <c r="G215" s="93">
        <v>0</v>
      </c>
      <c r="I215" s="103" t="str">
        <f t="shared" si="6"/>
        <v>00925</v>
      </c>
      <c r="K215"/>
      <c r="L215"/>
      <c r="M215"/>
      <c r="N215"/>
      <c r="O215"/>
      <c r="P215"/>
      <c r="Q215"/>
      <c r="R215"/>
      <c r="T215" s="103" t="str">
        <f t="shared" si="5"/>
        <v/>
      </c>
    </row>
    <row r="216" spans="1:20" ht="15" x14ac:dyDescent="0.25">
      <c r="A216"/>
      <c r="B216"/>
      <c r="C216" t="s">
        <v>546</v>
      </c>
      <c r="D216" t="s">
        <v>547</v>
      </c>
      <c r="E216" s="93">
        <v>0</v>
      </c>
      <c r="F216" s="93">
        <v>0</v>
      </c>
      <c r="G216" s="93">
        <v>0</v>
      </c>
      <c r="I216" s="103" t="str">
        <f t="shared" si="6"/>
        <v>00925</v>
      </c>
      <c r="K216"/>
      <c r="L216"/>
      <c r="M216"/>
      <c r="N216"/>
      <c r="O216"/>
      <c r="P216"/>
      <c r="Q216"/>
      <c r="R216"/>
      <c r="T216" s="103" t="str">
        <f t="shared" si="5"/>
        <v/>
      </c>
    </row>
    <row r="217" spans="1:20" ht="15" x14ac:dyDescent="0.25">
      <c r="A217"/>
      <c r="B217"/>
      <c r="C217" t="s">
        <v>548</v>
      </c>
      <c r="D217" t="s">
        <v>549</v>
      </c>
      <c r="E217" s="93">
        <v>5532</v>
      </c>
      <c r="F217" s="93">
        <v>5698</v>
      </c>
      <c r="G217" s="93">
        <v>5870</v>
      </c>
      <c r="I217" s="103" t="str">
        <f t="shared" si="6"/>
        <v>00925</v>
      </c>
      <c r="K217"/>
      <c r="L217"/>
      <c r="M217"/>
      <c r="N217"/>
      <c r="O217"/>
      <c r="P217"/>
      <c r="Q217"/>
      <c r="R217"/>
      <c r="T217" s="103" t="str">
        <f t="shared" si="5"/>
        <v/>
      </c>
    </row>
    <row r="218" spans="1:20" ht="15" x14ac:dyDescent="0.25">
      <c r="A218"/>
      <c r="B218"/>
      <c r="C218" t="s">
        <v>550</v>
      </c>
      <c r="D218" t="s">
        <v>551</v>
      </c>
      <c r="E218" s="93">
        <v>5841</v>
      </c>
      <c r="F218" s="93">
        <v>6016</v>
      </c>
      <c r="G218" s="93">
        <v>6197</v>
      </c>
      <c r="I218" s="103" t="str">
        <f t="shared" si="6"/>
        <v>00925</v>
      </c>
      <c r="K218"/>
      <c r="L218"/>
      <c r="M218"/>
      <c r="N218"/>
      <c r="O218"/>
      <c r="P218"/>
      <c r="Q218"/>
      <c r="R218"/>
      <c r="T218" s="103" t="str">
        <f t="shared" si="5"/>
        <v/>
      </c>
    </row>
    <row r="219" spans="1:20" ht="15" x14ac:dyDescent="0.25">
      <c r="A219"/>
      <c r="B219"/>
      <c r="C219" t="s">
        <v>552</v>
      </c>
      <c r="D219" t="s">
        <v>553</v>
      </c>
      <c r="E219" s="93">
        <v>0</v>
      </c>
      <c r="F219" s="93">
        <v>0</v>
      </c>
      <c r="G219" s="93">
        <v>0</v>
      </c>
      <c r="I219" s="103" t="str">
        <f t="shared" si="6"/>
        <v>00925</v>
      </c>
      <c r="K219"/>
      <c r="L219"/>
      <c r="M219"/>
      <c r="N219"/>
      <c r="O219"/>
      <c r="P219"/>
      <c r="Q219"/>
      <c r="R219"/>
      <c r="T219" s="103" t="str">
        <f t="shared" si="5"/>
        <v/>
      </c>
    </row>
    <row r="220" spans="1:20" ht="15" x14ac:dyDescent="0.25">
      <c r="A220"/>
      <c r="B220"/>
      <c r="C220" t="s">
        <v>554</v>
      </c>
      <c r="D220" t="s">
        <v>555</v>
      </c>
      <c r="E220" s="93">
        <v>0</v>
      </c>
      <c r="F220" s="93">
        <v>0</v>
      </c>
      <c r="G220" s="93">
        <v>0</v>
      </c>
      <c r="I220" s="103" t="str">
        <f t="shared" si="6"/>
        <v>00925</v>
      </c>
      <c r="K220"/>
      <c r="L220"/>
      <c r="M220"/>
      <c r="N220"/>
      <c r="O220"/>
      <c r="P220"/>
      <c r="Q220"/>
      <c r="R220"/>
      <c r="T220" s="103" t="str">
        <f t="shared" si="5"/>
        <v/>
      </c>
    </row>
    <row r="221" spans="1:20" ht="15" x14ac:dyDescent="0.25">
      <c r="A221"/>
      <c r="B221"/>
      <c r="C221" t="s">
        <v>556</v>
      </c>
      <c r="D221" t="s">
        <v>557</v>
      </c>
      <c r="E221" s="93">
        <v>4396</v>
      </c>
      <c r="F221" s="93">
        <v>4528</v>
      </c>
      <c r="G221" s="93">
        <v>4664</v>
      </c>
      <c r="I221" s="103" t="str">
        <f t="shared" si="6"/>
        <v>00925</v>
      </c>
      <c r="K221"/>
      <c r="L221"/>
      <c r="M221"/>
      <c r="N221"/>
      <c r="O221"/>
      <c r="P221"/>
      <c r="Q221"/>
      <c r="R221"/>
      <c r="T221" s="103" t="str">
        <f t="shared" si="5"/>
        <v/>
      </c>
    </row>
    <row r="222" spans="1:20" ht="15" x14ac:dyDescent="0.25">
      <c r="A222"/>
      <c r="B222"/>
      <c r="C222" t="s">
        <v>558</v>
      </c>
      <c r="D222" t="s">
        <v>559</v>
      </c>
      <c r="E222" s="93">
        <v>3582</v>
      </c>
      <c r="F222" s="93">
        <v>3690</v>
      </c>
      <c r="G222" s="93">
        <v>3801</v>
      </c>
      <c r="I222" s="103" t="str">
        <f t="shared" si="6"/>
        <v>00925</v>
      </c>
      <c r="K222"/>
      <c r="L222"/>
      <c r="M222"/>
      <c r="N222"/>
      <c r="O222"/>
      <c r="P222"/>
      <c r="Q222"/>
      <c r="R222"/>
      <c r="T222" s="103" t="str">
        <f t="shared" si="5"/>
        <v/>
      </c>
    </row>
    <row r="223" spans="1:20" ht="15" x14ac:dyDescent="0.25">
      <c r="A223"/>
      <c r="B223"/>
      <c r="C223" t="s">
        <v>560</v>
      </c>
      <c r="D223" t="s">
        <v>561</v>
      </c>
      <c r="E223" s="93">
        <v>0</v>
      </c>
      <c r="F223" s="93">
        <v>0</v>
      </c>
      <c r="G223" s="93">
        <v>0</v>
      </c>
      <c r="I223" s="103" t="str">
        <f t="shared" si="6"/>
        <v>00925</v>
      </c>
      <c r="K223"/>
      <c r="L223"/>
      <c r="M223"/>
      <c r="N223"/>
      <c r="O223"/>
      <c r="P223"/>
      <c r="Q223"/>
      <c r="R223"/>
      <c r="T223" s="103" t="str">
        <f t="shared" si="5"/>
        <v/>
      </c>
    </row>
    <row r="224" spans="1:20" ht="15" x14ac:dyDescent="0.25">
      <c r="A224"/>
      <c r="B224"/>
      <c r="C224" t="s">
        <v>562</v>
      </c>
      <c r="D224" t="s">
        <v>563</v>
      </c>
      <c r="E224" s="93">
        <v>0</v>
      </c>
      <c r="F224" s="93">
        <v>0</v>
      </c>
      <c r="G224" s="93">
        <v>0</v>
      </c>
      <c r="I224" s="103" t="str">
        <f t="shared" si="6"/>
        <v>00925</v>
      </c>
      <c r="K224"/>
      <c r="L224"/>
      <c r="M224"/>
      <c r="N224"/>
      <c r="O224"/>
      <c r="P224"/>
      <c r="Q224"/>
      <c r="R224"/>
      <c r="T224" s="103" t="str">
        <f t="shared" si="5"/>
        <v/>
      </c>
    </row>
    <row r="225" spans="1:20" ht="15" x14ac:dyDescent="0.25">
      <c r="A225"/>
      <c r="B225"/>
      <c r="C225" t="s">
        <v>564</v>
      </c>
      <c r="D225" t="s">
        <v>565</v>
      </c>
      <c r="E225" s="93">
        <v>0</v>
      </c>
      <c r="F225" s="93">
        <v>0</v>
      </c>
      <c r="G225" s="93">
        <v>0</v>
      </c>
      <c r="I225" s="103" t="str">
        <f t="shared" si="6"/>
        <v>21881</v>
      </c>
      <c r="K225"/>
      <c r="L225"/>
      <c r="M225"/>
      <c r="N225"/>
      <c r="O225"/>
      <c r="P225"/>
      <c r="Q225"/>
      <c r="R225"/>
      <c r="T225" s="103" t="str">
        <f t="shared" si="5"/>
        <v/>
      </c>
    </row>
    <row r="226" spans="1:20" ht="15" x14ac:dyDescent="0.25">
      <c r="A226"/>
      <c r="B226" t="s">
        <v>566</v>
      </c>
      <c r="C226"/>
      <c r="D226"/>
      <c r="E226" s="93">
        <v>175709</v>
      </c>
      <c r="F226" s="93">
        <v>180978</v>
      </c>
      <c r="G226" s="93">
        <v>186412</v>
      </c>
      <c r="I226" s="103" t="str">
        <f t="shared" si="6"/>
        <v/>
      </c>
      <c r="K226"/>
      <c r="L226"/>
      <c r="M226"/>
      <c r="N226"/>
      <c r="O226"/>
      <c r="P226"/>
      <c r="Q226"/>
      <c r="R226"/>
      <c r="T226" s="103" t="str">
        <f t="shared" si="5"/>
        <v/>
      </c>
    </row>
    <row r="227" spans="1:20" ht="15" x14ac:dyDescent="0.25">
      <c r="A227" t="s">
        <v>198</v>
      </c>
      <c r="B227"/>
      <c r="C227"/>
      <c r="D227"/>
      <c r="E227" s="93">
        <v>794287</v>
      </c>
      <c r="F227" s="93">
        <v>818113</v>
      </c>
      <c r="G227" s="93">
        <v>842663</v>
      </c>
      <c r="I227" s="103" t="str">
        <f t="shared" si="6"/>
        <v/>
      </c>
      <c r="K227"/>
      <c r="L227"/>
      <c r="M227"/>
      <c r="N227"/>
      <c r="O227"/>
      <c r="P227"/>
      <c r="Q227"/>
      <c r="R227"/>
      <c r="T227" s="103" t="str">
        <f t="shared" si="5"/>
        <v/>
      </c>
    </row>
    <row r="228" spans="1:20" ht="15" x14ac:dyDescent="0.25">
      <c r="A228">
        <v>2200</v>
      </c>
      <c r="B228" t="s">
        <v>337</v>
      </c>
      <c r="C228" t="s">
        <v>567</v>
      </c>
      <c r="D228" t="s">
        <v>568</v>
      </c>
      <c r="E228" s="93">
        <v>0</v>
      </c>
      <c r="F228" s="93">
        <v>0</v>
      </c>
      <c r="G228" s="93">
        <v>0</v>
      </c>
      <c r="I228" s="103" t="str">
        <f t="shared" si="6"/>
        <v>00721</v>
      </c>
      <c r="K228"/>
      <c r="L228"/>
      <c r="M228"/>
      <c r="N228"/>
      <c r="O228"/>
      <c r="P228"/>
      <c r="Q228"/>
      <c r="R228"/>
      <c r="T228" s="103" t="str">
        <f t="shared" si="5"/>
        <v/>
      </c>
    </row>
    <row r="229" spans="1:20" ht="15" x14ac:dyDescent="0.25">
      <c r="A229"/>
      <c r="B229"/>
      <c r="C229" t="s">
        <v>569</v>
      </c>
      <c r="D229" t="s">
        <v>570</v>
      </c>
      <c r="E229" s="93">
        <v>4100</v>
      </c>
      <c r="F229" s="93">
        <v>4223</v>
      </c>
      <c r="G229" s="93">
        <v>4350</v>
      </c>
      <c r="I229" s="103" t="str">
        <f t="shared" si="6"/>
        <v>00721</v>
      </c>
      <c r="K229"/>
      <c r="L229"/>
      <c r="M229"/>
      <c r="N229"/>
      <c r="O229"/>
      <c r="P229"/>
      <c r="Q229"/>
      <c r="R229"/>
      <c r="T229" s="103" t="str">
        <f t="shared" si="5"/>
        <v/>
      </c>
    </row>
    <row r="230" spans="1:20" ht="15" x14ac:dyDescent="0.25">
      <c r="A230"/>
      <c r="B230"/>
      <c r="C230" t="s">
        <v>571</v>
      </c>
      <c r="D230" t="s">
        <v>572</v>
      </c>
      <c r="E230" s="93">
        <v>2008</v>
      </c>
      <c r="F230" s="93">
        <v>2068</v>
      </c>
      <c r="G230" s="93">
        <v>2130</v>
      </c>
      <c r="I230" s="103" t="str">
        <f t="shared" si="6"/>
        <v>00721</v>
      </c>
      <c r="K230"/>
      <c r="L230"/>
      <c r="M230"/>
      <c r="N230"/>
      <c r="O230"/>
      <c r="P230"/>
      <c r="Q230"/>
      <c r="R230"/>
      <c r="T230" s="103" t="str">
        <f t="shared" si="5"/>
        <v/>
      </c>
    </row>
    <row r="231" spans="1:20" ht="15" x14ac:dyDescent="0.25">
      <c r="A231"/>
      <c r="B231"/>
      <c r="C231" t="s">
        <v>573</v>
      </c>
      <c r="D231" t="s">
        <v>574</v>
      </c>
      <c r="E231" s="93">
        <v>2244</v>
      </c>
      <c r="F231" s="93">
        <v>2311</v>
      </c>
      <c r="G231" s="93">
        <v>2380</v>
      </c>
      <c r="I231" s="103" t="str">
        <f t="shared" si="6"/>
        <v>00721</v>
      </c>
      <c r="K231"/>
      <c r="L231"/>
      <c r="M231"/>
      <c r="N231"/>
      <c r="O231"/>
      <c r="P231"/>
      <c r="Q231"/>
      <c r="R231"/>
      <c r="T231" s="103" t="str">
        <f t="shared" si="5"/>
        <v/>
      </c>
    </row>
    <row r="232" spans="1:20" ht="15" x14ac:dyDescent="0.25">
      <c r="A232"/>
      <c r="B232"/>
      <c r="C232" t="s">
        <v>575</v>
      </c>
      <c r="D232" t="s">
        <v>576</v>
      </c>
      <c r="E232" s="93">
        <v>5420</v>
      </c>
      <c r="F232" s="93">
        <v>5583</v>
      </c>
      <c r="G232" s="93">
        <v>5750</v>
      </c>
      <c r="I232" s="103" t="str">
        <f t="shared" si="6"/>
        <v>00721</v>
      </c>
      <c r="K232"/>
      <c r="L232"/>
      <c r="M232"/>
      <c r="N232"/>
      <c r="O232"/>
      <c r="P232"/>
      <c r="Q232"/>
      <c r="R232"/>
      <c r="T232" s="103" t="str">
        <f t="shared" si="5"/>
        <v/>
      </c>
    </row>
    <row r="233" spans="1:20" ht="15" x14ac:dyDescent="0.25">
      <c r="A233"/>
      <c r="B233"/>
      <c r="C233" t="s">
        <v>577</v>
      </c>
      <c r="D233" t="s">
        <v>578</v>
      </c>
      <c r="E233" s="93">
        <v>0</v>
      </c>
      <c r="F233" s="93">
        <v>0</v>
      </c>
      <c r="G233" s="93">
        <v>0</v>
      </c>
      <c r="I233" s="103" t="str">
        <f t="shared" si="6"/>
        <v>00721</v>
      </c>
      <c r="K233"/>
      <c r="L233"/>
      <c r="M233"/>
      <c r="N233"/>
      <c r="O233"/>
      <c r="P233"/>
      <c r="Q233"/>
      <c r="R233"/>
      <c r="T233" s="103" t="str">
        <f t="shared" si="5"/>
        <v/>
      </c>
    </row>
    <row r="234" spans="1:20" ht="15" x14ac:dyDescent="0.25">
      <c r="A234"/>
      <c r="B234"/>
      <c r="C234" t="s">
        <v>579</v>
      </c>
      <c r="D234" t="s">
        <v>580</v>
      </c>
      <c r="E234" s="93">
        <v>0</v>
      </c>
      <c r="F234" s="93">
        <v>0</v>
      </c>
      <c r="G234" s="93">
        <v>0</v>
      </c>
      <c r="I234" s="103" t="str">
        <f t="shared" si="6"/>
        <v>00721</v>
      </c>
      <c r="K234"/>
      <c r="L234"/>
      <c r="M234"/>
      <c r="N234"/>
      <c r="O234"/>
      <c r="P234"/>
      <c r="Q234"/>
      <c r="R234"/>
      <c r="T234" s="103" t="str">
        <f t="shared" si="5"/>
        <v/>
      </c>
    </row>
    <row r="235" spans="1:20" ht="15" x14ac:dyDescent="0.25">
      <c r="A235"/>
      <c r="B235"/>
      <c r="C235" t="s">
        <v>581</v>
      </c>
      <c r="D235" t="s">
        <v>582</v>
      </c>
      <c r="E235" s="93">
        <v>0</v>
      </c>
      <c r="F235" s="93">
        <v>0</v>
      </c>
      <c r="G235" s="93">
        <v>0</v>
      </c>
      <c r="I235" s="103" t="str">
        <f t="shared" si="6"/>
        <v>00721</v>
      </c>
      <c r="K235"/>
      <c r="L235"/>
      <c r="M235"/>
      <c r="N235"/>
      <c r="O235"/>
      <c r="P235"/>
      <c r="Q235"/>
      <c r="R235"/>
      <c r="T235" s="103" t="str">
        <f t="shared" si="5"/>
        <v/>
      </c>
    </row>
    <row r="236" spans="1:20" ht="15" x14ac:dyDescent="0.25">
      <c r="A236"/>
      <c r="B236"/>
      <c r="C236" t="s">
        <v>583</v>
      </c>
      <c r="D236" t="s">
        <v>584</v>
      </c>
      <c r="E236" s="93">
        <v>3884</v>
      </c>
      <c r="F236" s="93">
        <v>4000</v>
      </c>
      <c r="G236" s="93">
        <v>4119</v>
      </c>
      <c r="I236" s="103" t="str">
        <f t="shared" si="6"/>
        <v>00721</v>
      </c>
      <c r="K236"/>
      <c r="L236"/>
      <c r="M236"/>
      <c r="N236"/>
      <c r="O236"/>
      <c r="P236"/>
      <c r="Q236"/>
      <c r="R236"/>
      <c r="T236" s="103" t="str">
        <f t="shared" si="5"/>
        <v/>
      </c>
    </row>
    <row r="237" spans="1:20" ht="15" x14ac:dyDescent="0.25">
      <c r="A237"/>
      <c r="B237"/>
      <c r="C237" t="s">
        <v>585</v>
      </c>
      <c r="D237" t="s">
        <v>586</v>
      </c>
      <c r="E237" s="93">
        <v>0</v>
      </c>
      <c r="F237" s="93">
        <v>0</v>
      </c>
      <c r="G237" s="93">
        <v>0</v>
      </c>
      <c r="I237" s="103" t="str">
        <f t="shared" si="6"/>
        <v>00721</v>
      </c>
      <c r="K237"/>
      <c r="L237"/>
      <c r="M237"/>
      <c r="N237"/>
      <c r="O237"/>
      <c r="P237"/>
      <c r="Q237"/>
      <c r="R237"/>
      <c r="T237" s="103" t="str">
        <f t="shared" ref="T237:T302" si="7">LEFT(M237,5)</f>
        <v/>
      </c>
    </row>
    <row r="238" spans="1:20" ht="15" x14ac:dyDescent="0.25">
      <c r="A238"/>
      <c r="B238"/>
      <c r="C238" t="s">
        <v>587</v>
      </c>
      <c r="D238" t="s">
        <v>588</v>
      </c>
      <c r="E238" s="93">
        <v>299</v>
      </c>
      <c r="F238" s="93">
        <v>308</v>
      </c>
      <c r="G238" s="93">
        <v>317</v>
      </c>
      <c r="I238" s="103" t="str">
        <f t="shared" si="6"/>
        <v>00721</v>
      </c>
      <c r="K238"/>
      <c r="L238"/>
      <c r="M238"/>
      <c r="N238"/>
      <c r="O238"/>
      <c r="P238"/>
      <c r="Q238"/>
      <c r="R238"/>
      <c r="T238" s="103" t="str">
        <f t="shared" si="7"/>
        <v/>
      </c>
    </row>
    <row r="239" spans="1:20" ht="15" x14ac:dyDescent="0.25">
      <c r="A239"/>
      <c r="B239"/>
      <c r="C239" t="s">
        <v>589</v>
      </c>
      <c r="D239" t="s">
        <v>590</v>
      </c>
      <c r="E239" s="93">
        <v>6571</v>
      </c>
      <c r="F239" s="93">
        <v>6769</v>
      </c>
      <c r="G239" s="93">
        <v>6972</v>
      </c>
      <c r="I239" s="103" t="str">
        <f t="shared" si="6"/>
        <v>00721</v>
      </c>
      <c r="K239"/>
      <c r="L239"/>
      <c r="M239"/>
      <c r="N239"/>
      <c r="O239"/>
      <c r="P239"/>
      <c r="Q239"/>
      <c r="R239"/>
      <c r="T239" s="103" t="str">
        <f t="shared" si="7"/>
        <v/>
      </c>
    </row>
    <row r="240" spans="1:20" ht="15" x14ac:dyDescent="0.25">
      <c r="A240"/>
      <c r="B240"/>
      <c r="C240" t="s">
        <v>591</v>
      </c>
      <c r="D240" t="s">
        <v>592</v>
      </c>
      <c r="E240" s="93">
        <v>0</v>
      </c>
      <c r="F240" s="93">
        <v>0</v>
      </c>
      <c r="G240" s="93">
        <v>0</v>
      </c>
      <c r="I240" s="103" t="str">
        <f t="shared" si="6"/>
        <v>00721</v>
      </c>
      <c r="K240"/>
      <c r="L240"/>
      <c r="M240"/>
      <c r="N240"/>
      <c r="O240"/>
      <c r="P240"/>
      <c r="Q240"/>
      <c r="R240"/>
      <c r="T240" s="103" t="str">
        <f t="shared" si="7"/>
        <v/>
      </c>
    </row>
    <row r="241" spans="1:20" ht="15" x14ac:dyDescent="0.25">
      <c r="A241"/>
      <c r="B241"/>
      <c r="C241" t="s">
        <v>593</v>
      </c>
      <c r="D241" t="s">
        <v>594</v>
      </c>
      <c r="E241" s="93">
        <v>0</v>
      </c>
      <c r="F241" s="93">
        <v>0</v>
      </c>
      <c r="G241" s="93">
        <v>0</v>
      </c>
      <c r="I241" s="103" t="str">
        <f t="shared" si="6"/>
        <v>00721</v>
      </c>
      <c r="K241"/>
      <c r="L241"/>
      <c r="M241"/>
      <c r="N241"/>
      <c r="O241"/>
      <c r="P241"/>
      <c r="Q241"/>
      <c r="R241"/>
      <c r="T241" s="103" t="str">
        <f t="shared" si="7"/>
        <v/>
      </c>
    </row>
    <row r="242" spans="1:20" ht="15" x14ac:dyDescent="0.25">
      <c r="A242"/>
      <c r="B242"/>
      <c r="C242" t="s">
        <v>595</v>
      </c>
      <c r="D242" t="s">
        <v>596</v>
      </c>
      <c r="E242" s="93">
        <v>0</v>
      </c>
      <c r="F242" s="93">
        <v>0</v>
      </c>
      <c r="G242" s="93">
        <v>0</v>
      </c>
      <c r="I242" s="103" t="str">
        <f t="shared" si="6"/>
        <v>00721</v>
      </c>
      <c r="K242"/>
      <c r="L242"/>
      <c r="M242"/>
      <c r="N242"/>
      <c r="O242"/>
      <c r="P242"/>
      <c r="Q242"/>
      <c r="R242"/>
      <c r="T242" s="103" t="str">
        <f t="shared" si="7"/>
        <v/>
      </c>
    </row>
    <row r="243" spans="1:20" ht="15" x14ac:dyDescent="0.25">
      <c r="A243"/>
      <c r="B243"/>
      <c r="C243" t="s">
        <v>597</v>
      </c>
      <c r="D243" t="s">
        <v>598</v>
      </c>
      <c r="E243" s="93">
        <v>0</v>
      </c>
      <c r="F243" s="93">
        <v>0</v>
      </c>
      <c r="G243" s="93">
        <v>0</v>
      </c>
      <c r="I243" s="103" t="str">
        <f t="shared" si="6"/>
        <v>00721</v>
      </c>
      <c r="K243"/>
      <c r="L243"/>
      <c r="M243"/>
      <c r="N243"/>
      <c r="O243"/>
      <c r="P243"/>
      <c r="Q243"/>
      <c r="R243"/>
      <c r="T243" s="103" t="str">
        <f t="shared" si="7"/>
        <v/>
      </c>
    </row>
    <row r="244" spans="1:20" ht="15" x14ac:dyDescent="0.25">
      <c r="A244"/>
      <c r="B244"/>
      <c r="C244" t="s">
        <v>599</v>
      </c>
      <c r="D244" t="s">
        <v>600</v>
      </c>
      <c r="E244" s="93">
        <v>0</v>
      </c>
      <c r="F244" s="93">
        <v>0</v>
      </c>
      <c r="G244" s="93">
        <v>0</v>
      </c>
      <c r="I244" s="103" t="str">
        <f t="shared" si="6"/>
        <v>00721</v>
      </c>
      <c r="K244"/>
      <c r="L244"/>
      <c r="M244"/>
      <c r="N244"/>
      <c r="O244"/>
      <c r="P244"/>
      <c r="Q244"/>
      <c r="R244"/>
      <c r="T244" s="103" t="str">
        <f t="shared" si="7"/>
        <v/>
      </c>
    </row>
    <row r="245" spans="1:20" ht="15" x14ac:dyDescent="0.25">
      <c r="A245"/>
      <c r="B245"/>
      <c r="C245" t="s">
        <v>601</v>
      </c>
      <c r="D245" t="s">
        <v>602</v>
      </c>
      <c r="E245" s="93">
        <v>0</v>
      </c>
      <c r="F245" s="93">
        <v>0</v>
      </c>
      <c r="G245" s="93">
        <v>0</v>
      </c>
      <c r="I245" s="103" t="str">
        <f t="shared" si="6"/>
        <v>00721</v>
      </c>
      <c r="K245"/>
      <c r="L245"/>
      <c r="M245"/>
      <c r="N245"/>
      <c r="O245"/>
      <c r="P245"/>
      <c r="Q245"/>
      <c r="R245"/>
      <c r="T245" s="103" t="str">
        <f t="shared" si="7"/>
        <v/>
      </c>
    </row>
    <row r="246" spans="1:20" ht="15" x14ac:dyDescent="0.25">
      <c r="A246"/>
      <c r="B246"/>
      <c r="C246" t="s">
        <v>603</v>
      </c>
      <c r="D246" t="s">
        <v>604</v>
      </c>
      <c r="E246" s="93">
        <v>0</v>
      </c>
      <c r="F246" s="93">
        <v>0</v>
      </c>
      <c r="G246" s="93">
        <v>0</v>
      </c>
      <c r="I246" s="103" t="str">
        <f t="shared" si="6"/>
        <v>00721</v>
      </c>
      <c r="K246"/>
      <c r="L246"/>
      <c r="M246"/>
      <c r="N246"/>
      <c r="O246"/>
      <c r="P246"/>
      <c r="Q246"/>
      <c r="R246"/>
      <c r="T246" s="103" t="str">
        <f t="shared" si="7"/>
        <v/>
      </c>
    </row>
    <row r="247" spans="1:20" ht="15" x14ac:dyDescent="0.25">
      <c r="A247"/>
      <c r="B247"/>
      <c r="C247" t="s">
        <v>605</v>
      </c>
      <c r="D247" t="s">
        <v>606</v>
      </c>
      <c r="E247" s="93">
        <v>0</v>
      </c>
      <c r="F247" s="93">
        <v>0</v>
      </c>
      <c r="G247" s="93">
        <v>0</v>
      </c>
      <c r="I247" s="103" t="str">
        <f t="shared" si="6"/>
        <v>00721</v>
      </c>
      <c r="K247"/>
      <c r="L247"/>
      <c r="M247"/>
      <c r="N247"/>
      <c r="O247"/>
      <c r="P247"/>
      <c r="Q247"/>
      <c r="R247"/>
      <c r="T247" s="103" t="str">
        <f t="shared" si="7"/>
        <v/>
      </c>
    </row>
    <row r="248" spans="1:20" ht="15" x14ac:dyDescent="0.25">
      <c r="A248"/>
      <c r="B248"/>
      <c r="C248" t="s">
        <v>607</v>
      </c>
      <c r="D248" t="s">
        <v>608</v>
      </c>
      <c r="E248" s="93">
        <v>242</v>
      </c>
      <c r="F248" s="93">
        <v>249</v>
      </c>
      <c r="G248" s="93">
        <v>256</v>
      </c>
      <c r="I248" s="103" t="str">
        <f t="shared" si="6"/>
        <v>00721</v>
      </c>
      <c r="K248"/>
      <c r="L248"/>
      <c r="M248"/>
      <c r="N248"/>
      <c r="O248"/>
      <c r="P248"/>
      <c r="Q248"/>
      <c r="R248"/>
      <c r="T248" s="103" t="str">
        <f t="shared" si="7"/>
        <v/>
      </c>
    </row>
    <row r="249" spans="1:20" ht="15" x14ac:dyDescent="0.25">
      <c r="A249"/>
      <c r="B249"/>
      <c r="C249" t="s">
        <v>609</v>
      </c>
      <c r="D249" t="s">
        <v>610</v>
      </c>
      <c r="E249" s="93">
        <v>0</v>
      </c>
      <c r="F249" s="93">
        <v>0</v>
      </c>
      <c r="G249" s="93">
        <v>0</v>
      </c>
      <c r="I249" s="103" t="str">
        <f t="shared" si="6"/>
        <v>00721</v>
      </c>
      <c r="K249"/>
      <c r="L249"/>
      <c r="M249"/>
      <c r="N249"/>
      <c r="O249"/>
      <c r="P249"/>
      <c r="Q249"/>
      <c r="R249"/>
      <c r="T249" s="103" t="str">
        <f t="shared" si="7"/>
        <v/>
      </c>
    </row>
    <row r="250" spans="1:20" ht="15" x14ac:dyDescent="0.25">
      <c r="A250"/>
      <c r="B250"/>
      <c r="C250" t="s">
        <v>611</v>
      </c>
      <c r="D250" t="s">
        <v>612</v>
      </c>
      <c r="E250" s="93">
        <v>1313</v>
      </c>
      <c r="F250" s="93">
        <v>1351</v>
      </c>
      <c r="G250" s="93">
        <v>1390</v>
      </c>
      <c r="I250" s="103" t="str">
        <f t="shared" si="6"/>
        <v>00721</v>
      </c>
      <c r="K250"/>
      <c r="L250"/>
      <c r="M250"/>
      <c r="N250"/>
      <c r="O250"/>
      <c r="P250"/>
      <c r="Q250"/>
      <c r="R250"/>
      <c r="T250" s="103" t="str">
        <f t="shared" si="7"/>
        <v/>
      </c>
    </row>
    <row r="251" spans="1:20" ht="15" x14ac:dyDescent="0.25">
      <c r="A251"/>
      <c r="B251"/>
      <c r="C251" t="s">
        <v>613</v>
      </c>
      <c r="D251" t="s">
        <v>614</v>
      </c>
      <c r="E251" s="93">
        <v>349</v>
      </c>
      <c r="F251" s="93">
        <v>360</v>
      </c>
      <c r="G251" s="93">
        <v>371</v>
      </c>
      <c r="I251" s="103" t="str">
        <f t="shared" si="6"/>
        <v>00721</v>
      </c>
      <c r="K251"/>
      <c r="L251"/>
      <c r="M251"/>
      <c r="N251"/>
      <c r="O251"/>
      <c r="P251"/>
      <c r="Q251"/>
      <c r="R251"/>
      <c r="T251" s="103" t="str">
        <f t="shared" si="7"/>
        <v/>
      </c>
    </row>
    <row r="252" spans="1:20" ht="15" x14ac:dyDescent="0.25">
      <c r="A252"/>
      <c r="B252"/>
      <c r="C252" t="s">
        <v>615</v>
      </c>
      <c r="D252" t="s">
        <v>616</v>
      </c>
      <c r="E252" s="93">
        <v>0</v>
      </c>
      <c r="F252" s="93">
        <v>0</v>
      </c>
      <c r="G252" s="93">
        <v>0</v>
      </c>
      <c r="I252" s="103" t="str">
        <f t="shared" si="6"/>
        <v>00721</v>
      </c>
      <c r="K252"/>
      <c r="L252"/>
      <c r="M252"/>
      <c r="N252"/>
      <c r="O252"/>
      <c r="P252"/>
      <c r="Q252"/>
      <c r="R252"/>
      <c r="T252" s="103" t="str">
        <f t="shared" si="7"/>
        <v/>
      </c>
    </row>
    <row r="253" spans="1:20" ht="15" x14ac:dyDescent="0.25">
      <c r="A253"/>
      <c r="B253"/>
      <c r="C253" t="s">
        <v>617</v>
      </c>
      <c r="D253" t="s">
        <v>618</v>
      </c>
      <c r="E253" s="93">
        <v>9911</v>
      </c>
      <c r="F253" s="93">
        <v>10208</v>
      </c>
      <c r="G253" s="93">
        <v>10513</v>
      </c>
      <c r="I253" s="103" t="str">
        <f t="shared" si="6"/>
        <v>00721</v>
      </c>
      <c r="K253"/>
      <c r="L253"/>
      <c r="M253"/>
      <c r="N253"/>
      <c r="O253"/>
      <c r="P253"/>
      <c r="Q253"/>
      <c r="R253"/>
      <c r="T253" s="103" t="str">
        <f t="shared" si="7"/>
        <v/>
      </c>
    </row>
    <row r="254" spans="1:20" ht="15" x14ac:dyDescent="0.25">
      <c r="A254"/>
      <c r="B254"/>
      <c r="C254" t="s">
        <v>619</v>
      </c>
      <c r="D254" t="s">
        <v>620</v>
      </c>
      <c r="E254" s="93">
        <v>1477</v>
      </c>
      <c r="F254" s="93">
        <v>1522</v>
      </c>
      <c r="G254" s="93">
        <v>1569</v>
      </c>
      <c r="I254" s="103" t="str">
        <f t="shared" si="6"/>
        <v>00721</v>
      </c>
      <c r="K254"/>
      <c r="L254"/>
      <c r="M254"/>
      <c r="N254"/>
      <c r="O254"/>
      <c r="P254"/>
      <c r="Q254"/>
      <c r="R254"/>
      <c r="T254" s="103" t="str">
        <f t="shared" si="7"/>
        <v/>
      </c>
    </row>
    <row r="255" spans="1:20" ht="15" x14ac:dyDescent="0.25">
      <c r="A255"/>
      <c r="B255"/>
      <c r="C255" t="s">
        <v>621</v>
      </c>
      <c r="D255" t="s">
        <v>622</v>
      </c>
      <c r="E255" s="93">
        <v>2537</v>
      </c>
      <c r="F255" s="93">
        <v>2613</v>
      </c>
      <c r="G255" s="93">
        <v>2691</v>
      </c>
      <c r="I255" s="103" t="str">
        <f t="shared" si="6"/>
        <v>00721</v>
      </c>
      <c r="K255"/>
      <c r="L255"/>
      <c r="M255"/>
      <c r="N255"/>
      <c r="O255"/>
      <c r="P255"/>
      <c r="Q255"/>
      <c r="R255"/>
      <c r="T255" s="103" t="str">
        <f t="shared" si="7"/>
        <v/>
      </c>
    </row>
    <row r="256" spans="1:20" ht="15" x14ac:dyDescent="0.25">
      <c r="A256"/>
      <c r="B256"/>
      <c r="C256" t="s">
        <v>623</v>
      </c>
      <c r="D256" t="s">
        <v>624</v>
      </c>
      <c r="E256" s="93">
        <v>493</v>
      </c>
      <c r="F256" s="93">
        <v>508</v>
      </c>
      <c r="G256" s="93">
        <v>523</v>
      </c>
      <c r="I256" s="103" t="str">
        <f t="shared" si="6"/>
        <v>00721</v>
      </c>
      <c r="K256"/>
      <c r="L256"/>
      <c r="M256"/>
      <c r="N256"/>
      <c r="O256"/>
      <c r="P256"/>
      <c r="Q256"/>
      <c r="R256"/>
      <c r="T256" s="103" t="str">
        <f t="shared" si="7"/>
        <v/>
      </c>
    </row>
    <row r="257" spans="1:20" ht="15" x14ac:dyDescent="0.25">
      <c r="A257"/>
      <c r="B257"/>
      <c r="C257" t="s">
        <v>625</v>
      </c>
      <c r="D257" t="s">
        <v>626</v>
      </c>
      <c r="E257" s="93">
        <v>0</v>
      </c>
      <c r="F257" s="93">
        <v>0</v>
      </c>
      <c r="G257" s="93">
        <v>0</v>
      </c>
      <c r="I257" s="103" t="str">
        <f t="shared" si="6"/>
        <v>00721</v>
      </c>
      <c r="K257"/>
      <c r="L257"/>
      <c r="M257"/>
      <c r="N257"/>
      <c r="O257"/>
      <c r="P257"/>
      <c r="Q257"/>
      <c r="R257"/>
      <c r="T257" s="103" t="str">
        <f t="shared" si="7"/>
        <v/>
      </c>
    </row>
    <row r="258" spans="1:20" ht="15" x14ac:dyDescent="0.25">
      <c r="A258"/>
      <c r="B258"/>
      <c r="C258" t="s">
        <v>627</v>
      </c>
      <c r="D258" t="s">
        <v>628</v>
      </c>
      <c r="E258" s="93">
        <v>0</v>
      </c>
      <c r="F258" s="93">
        <v>0</v>
      </c>
      <c r="G258" s="93">
        <v>0</v>
      </c>
      <c r="I258" s="103" t="str">
        <f t="shared" si="6"/>
        <v>00721</v>
      </c>
      <c r="K258"/>
      <c r="L258"/>
      <c r="M258"/>
      <c r="N258"/>
      <c r="O258"/>
      <c r="P258"/>
      <c r="Q258"/>
      <c r="R258"/>
      <c r="T258" s="103" t="str">
        <f t="shared" si="7"/>
        <v/>
      </c>
    </row>
    <row r="259" spans="1:20" ht="15" x14ac:dyDescent="0.25">
      <c r="A259"/>
      <c r="B259"/>
      <c r="C259" t="s">
        <v>629</v>
      </c>
      <c r="D259" t="s">
        <v>630</v>
      </c>
      <c r="E259" s="93">
        <v>0</v>
      </c>
      <c r="F259" s="93">
        <v>0</v>
      </c>
      <c r="G259" s="93">
        <v>0</v>
      </c>
      <c r="I259" s="103" t="str">
        <f t="shared" si="6"/>
        <v>00721</v>
      </c>
      <c r="K259"/>
      <c r="L259"/>
      <c r="M259"/>
      <c r="N259"/>
      <c r="O259"/>
      <c r="P259"/>
      <c r="Q259"/>
      <c r="R259"/>
      <c r="T259" s="103" t="str">
        <f t="shared" si="7"/>
        <v/>
      </c>
    </row>
    <row r="260" spans="1:20" ht="15" x14ac:dyDescent="0.25">
      <c r="A260"/>
      <c r="B260"/>
      <c r="C260" t="s">
        <v>631</v>
      </c>
      <c r="D260" t="s">
        <v>632</v>
      </c>
      <c r="E260" s="93">
        <v>2466</v>
      </c>
      <c r="F260" s="93">
        <v>2540</v>
      </c>
      <c r="G260" s="93">
        <v>2616</v>
      </c>
      <c r="I260" s="103" t="str">
        <f t="shared" si="6"/>
        <v>00743</v>
      </c>
      <c r="K260"/>
      <c r="L260"/>
      <c r="M260"/>
      <c r="N260"/>
      <c r="O260"/>
      <c r="P260"/>
      <c r="Q260"/>
      <c r="R260"/>
      <c r="T260" s="103" t="str">
        <f t="shared" si="7"/>
        <v/>
      </c>
    </row>
    <row r="261" spans="1:20" ht="15" x14ac:dyDescent="0.25">
      <c r="A261"/>
      <c r="B261"/>
      <c r="C261" t="s">
        <v>633</v>
      </c>
      <c r="D261" t="s">
        <v>634</v>
      </c>
      <c r="E261" s="93">
        <v>7249</v>
      </c>
      <c r="F261" s="93">
        <v>7467</v>
      </c>
      <c r="G261" s="93">
        <v>7691</v>
      </c>
      <c r="I261" s="103" t="str">
        <f t="shared" si="6"/>
        <v>00743</v>
      </c>
      <c r="K261"/>
      <c r="L261"/>
      <c r="M261"/>
      <c r="N261"/>
      <c r="O261"/>
      <c r="P261"/>
      <c r="Q261"/>
      <c r="R261"/>
      <c r="T261" s="103" t="str">
        <f t="shared" si="7"/>
        <v/>
      </c>
    </row>
    <row r="262" spans="1:20" ht="15" x14ac:dyDescent="0.25">
      <c r="A262"/>
      <c r="B262"/>
      <c r="C262" t="s">
        <v>635</v>
      </c>
      <c r="D262" t="s">
        <v>636</v>
      </c>
      <c r="E262" s="93">
        <v>0</v>
      </c>
      <c r="F262" s="93">
        <v>0</v>
      </c>
      <c r="G262" s="93">
        <v>0</v>
      </c>
      <c r="I262" s="103" t="str">
        <f t="shared" si="6"/>
        <v>00743</v>
      </c>
      <c r="K262"/>
      <c r="L262"/>
      <c r="M262"/>
      <c r="N262"/>
      <c r="O262"/>
      <c r="P262"/>
      <c r="Q262"/>
      <c r="R262"/>
      <c r="T262" s="103" t="str">
        <f t="shared" si="7"/>
        <v/>
      </c>
    </row>
    <row r="263" spans="1:20" ht="15" x14ac:dyDescent="0.25">
      <c r="A263"/>
      <c r="B263"/>
      <c r="C263" t="s">
        <v>637</v>
      </c>
      <c r="D263" t="s">
        <v>638</v>
      </c>
      <c r="E263" s="93">
        <v>1</v>
      </c>
      <c r="F263" s="93">
        <v>1</v>
      </c>
      <c r="G263" s="93">
        <v>1</v>
      </c>
      <c r="I263" s="103" t="str">
        <f t="shared" ref="I263:I326" si="8">LEFT(C263,5)</f>
        <v>00743</v>
      </c>
      <c r="K263"/>
      <c r="L263"/>
      <c r="M263"/>
      <c r="N263"/>
      <c r="O263"/>
      <c r="P263"/>
      <c r="Q263"/>
      <c r="R263"/>
      <c r="T263" s="103" t="str">
        <f t="shared" si="7"/>
        <v/>
      </c>
    </row>
    <row r="264" spans="1:20" ht="15" x14ac:dyDescent="0.25">
      <c r="A264"/>
      <c r="B264"/>
      <c r="C264" t="s">
        <v>639</v>
      </c>
      <c r="D264" t="s">
        <v>640</v>
      </c>
      <c r="E264" s="93">
        <v>0</v>
      </c>
      <c r="F264" s="93">
        <v>0</v>
      </c>
      <c r="G264" s="93">
        <v>0</v>
      </c>
      <c r="I264" s="103" t="str">
        <f t="shared" si="8"/>
        <v>00743</v>
      </c>
      <c r="K264"/>
      <c r="L264"/>
      <c r="M264"/>
      <c r="N264"/>
      <c r="O264"/>
      <c r="P264"/>
      <c r="Q264"/>
      <c r="R264"/>
      <c r="T264" s="103" t="str">
        <f t="shared" si="7"/>
        <v/>
      </c>
    </row>
    <row r="265" spans="1:20" ht="15" x14ac:dyDescent="0.25">
      <c r="A265"/>
      <c r="B265"/>
      <c r="C265" t="s">
        <v>641</v>
      </c>
      <c r="D265" t="s">
        <v>642</v>
      </c>
      <c r="E265" s="93">
        <v>0</v>
      </c>
      <c r="F265" s="93">
        <v>0</v>
      </c>
      <c r="G265" s="93">
        <v>0</v>
      </c>
      <c r="I265" s="103" t="str">
        <f t="shared" si="8"/>
        <v>00743</v>
      </c>
      <c r="K265"/>
      <c r="L265"/>
      <c r="M265"/>
      <c r="N265"/>
      <c r="O265"/>
      <c r="P265"/>
      <c r="Q265"/>
      <c r="R265"/>
      <c r="T265" s="103" t="str">
        <f t="shared" si="7"/>
        <v/>
      </c>
    </row>
    <row r="266" spans="1:20" ht="15" x14ac:dyDescent="0.25">
      <c r="A266"/>
      <c r="B266"/>
      <c r="C266" t="s">
        <v>643</v>
      </c>
      <c r="D266" t="s">
        <v>644</v>
      </c>
      <c r="E266" s="93">
        <v>493</v>
      </c>
      <c r="F266" s="93">
        <v>508</v>
      </c>
      <c r="G266" s="93">
        <v>523</v>
      </c>
      <c r="I266" s="103" t="str">
        <f t="shared" si="8"/>
        <v>00743</v>
      </c>
      <c r="K266"/>
      <c r="L266"/>
      <c r="M266"/>
      <c r="N266"/>
      <c r="O266"/>
      <c r="P266"/>
      <c r="Q266"/>
      <c r="R266"/>
      <c r="T266" s="103" t="str">
        <f t="shared" si="7"/>
        <v/>
      </c>
    </row>
    <row r="267" spans="1:20" ht="15" x14ac:dyDescent="0.25">
      <c r="A267"/>
      <c r="B267"/>
      <c r="C267" t="s">
        <v>645</v>
      </c>
      <c r="D267" t="s">
        <v>646</v>
      </c>
      <c r="E267" s="93">
        <v>0</v>
      </c>
      <c r="F267" s="93">
        <v>0</v>
      </c>
      <c r="G267" s="93">
        <v>0</v>
      </c>
      <c r="I267" s="103" t="str">
        <f t="shared" si="8"/>
        <v>00754</v>
      </c>
      <c r="K267"/>
      <c r="L267"/>
      <c r="M267"/>
      <c r="N267"/>
      <c r="O267"/>
      <c r="P267"/>
      <c r="Q267"/>
      <c r="R267"/>
      <c r="T267" s="103" t="str">
        <f t="shared" si="7"/>
        <v/>
      </c>
    </row>
    <row r="268" spans="1:20" ht="15" x14ac:dyDescent="0.25">
      <c r="A268"/>
      <c r="B268"/>
      <c r="C268" t="s">
        <v>647</v>
      </c>
      <c r="D268" t="s">
        <v>648</v>
      </c>
      <c r="E268" s="93">
        <v>0</v>
      </c>
      <c r="F268" s="93">
        <v>0</v>
      </c>
      <c r="G268" s="93">
        <v>0</v>
      </c>
      <c r="I268" s="103" t="str">
        <f t="shared" si="8"/>
        <v>00754</v>
      </c>
      <c r="K268"/>
      <c r="L268"/>
      <c r="M268"/>
      <c r="N268"/>
      <c r="O268"/>
      <c r="P268"/>
      <c r="Q268"/>
      <c r="R268"/>
      <c r="T268" s="103" t="str">
        <f t="shared" si="7"/>
        <v/>
      </c>
    </row>
    <row r="269" spans="1:20" ht="15" x14ac:dyDescent="0.25">
      <c r="A269"/>
      <c r="B269"/>
      <c r="C269" t="s">
        <v>649</v>
      </c>
      <c r="D269" t="s">
        <v>650</v>
      </c>
      <c r="E269" s="93">
        <v>13725</v>
      </c>
      <c r="F269" s="93">
        <v>14137</v>
      </c>
      <c r="G269" s="93">
        <v>14561</v>
      </c>
      <c r="I269" s="103" t="str">
        <f t="shared" si="8"/>
        <v>00754</v>
      </c>
      <c r="K269"/>
      <c r="L269"/>
      <c r="M269"/>
      <c r="N269"/>
      <c r="O269"/>
      <c r="P269"/>
      <c r="Q269"/>
      <c r="R269"/>
      <c r="T269" s="103" t="str">
        <f t="shared" si="7"/>
        <v/>
      </c>
    </row>
    <row r="270" spans="1:20" ht="15" x14ac:dyDescent="0.25">
      <c r="A270"/>
      <c r="B270"/>
      <c r="C270" t="s">
        <v>651</v>
      </c>
      <c r="D270" t="s">
        <v>652</v>
      </c>
      <c r="E270" s="93">
        <v>0</v>
      </c>
      <c r="F270" s="93">
        <v>0</v>
      </c>
      <c r="G270" s="93">
        <v>0</v>
      </c>
      <c r="I270" s="103" t="str">
        <f t="shared" si="8"/>
        <v>00754</v>
      </c>
      <c r="K270"/>
      <c r="L270"/>
      <c r="M270"/>
      <c r="N270"/>
      <c r="O270"/>
      <c r="P270"/>
      <c r="Q270"/>
      <c r="R270"/>
      <c r="T270" s="103" t="str">
        <f t="shared" si="7"/>
        <v/>
      </c>
    </row>
    <row r="271" spans="1:20" ht="15" x14ac:dyDescent="0.25">
      <c r="A271"/>
      <c r="B271"/>
      <c r="C271" t="s">
        <v>653</v>
      </c>
      <c r="D271" t="s">
        <v>654</v>
      </c>
      <c r="E271" s="93">
        <v>0</v>
      </c>
      <c r="F271" s="93">
        <v>0</v>
      </c>
      <c r="G271" s="93">
        <v>0</v>
      </c>
      <c r="I271" s="103" t="str">
        <f t="shared" si="8"/>
        <v>00754</v>
      </c>
      <c r="K271"/>
      <c r="L271"/>
      <c r="M271"/>
      <c r="N271"/>
      <c r="O271"/>
      <c r="P271"/>
      <c r="Q271"/>
      <c r="R271"/>
      <c r="T271" s="103" t="str">
        <f t="shared" si="7"/>
        <v/>
      </c>
    </row>
    <row r="272" spans="1:20" ht="15" x14ac:dyDescent="0.25">
      <c r="A272"/>
      <c r="B272"/>
      <c r="C272" t="s">
        <v>655</v>
      </c>
      <c r="D272" t="s">
        <v>656</v>
      </c>
      <c r="E272" s="93">
        <v>0</v>
      </c>
      <c r="F272" s="93">
        <v>0</v>
      </c>
      <c r="G272" s="93">
        <v>0</v>
      </c>
      <c r="I272" s="103" t="str">
        <f t="shared" si="8"/>
        <v>00754</v>
      </c>
      <c r="K272"/>
      <c r="L272"/>
      <c r="M272"/>
      <c r="N272"/>
      <c r="O272"/>
      <c r="P272"/>
      <c r="Q272"/>
      <c r="R272"/>
      <c r="T272" s="103" t="str">
        <f t="shared" si="7"/>
        <v/>
      </c>
    </row>
    <row r="273" spans="1:20" ht="15" x14ac:dyDescent="0.25">
      <c r="A273"/>
      <c r="B273"/>
      <c r="C273" t="s">
        <v>657</v>
      </c>
      <c r="D273" t="s">
        <v>658</v>
      </c>
      <c r="E273" s="93">
        <v>0</v>
      </c>
      <c r="F273" s="93">
        <v>0</v>
      </c>
      <c r="G273" s="93">
        <v>0</v>
      </c>
      <c r="I273" s="103" t="str">
        <f t="shared" si="8"/>
        <v>00754</v>
      </c>
      <c r="K273"/>
      <c r="L273"/>
      <c r="M273"/>
      <c r="N273"/>
      <c r="O273"/>
      <c r="P273"/>
      <c r="Q273"/>
      <c r="R273"/>
      <c r="T273" s="103" t="str">
        <f t="shared" si="7"/>
        <v/>
      </c>
    </row>
    <row r="274" spans="1:20" ht="15" x14ac:dyDescent="0.25">
      <c r="A274"/>
      <c r="B274"/>
      <c r="C274" t="s">
        <v>659</v>
      </c>
      <c r="D274" t="s">
        <v>660</v>
      </c>
      <c r="E274" s="93">
        <v>0</v>
      </c>
      <c r="F274" s="93">
        <v>0</v>
      </c>
      <c r="G274" s="93">
        <v>0</v>
      </c>
      <c r="I274" s="103" t="str">
        <f t="shared" si="8"/>
        <v>00754</v>
      </c>
      <c r="K274"/>
      <c r="L274"/>
      <c r="M274"/>
      <c r="N274"/>
      <c r="O274"/>
      <c r="P274"/>
      <c r="Q274"/>
      <c r="R274"/>
      <c r="T274" s="103" t="str">
        <f t="shared" si="7"/>
        <v/>
      </c>
    </row>
    <row r="275" spans="1:20" ht="15" x14ac:dyDescent="0.25">
      <c r="A275"/>
      <c r="B275"/>
      <c r="C275" t="s">
        <v>661</v>
      </c>
      <c r="D275" t="s">
        <v>662</v>
      </c>
      <c r="E275" s="93">
        <v>0</v>
      </c>
      <c r="F275" s="93">
        <v>0</v>
      </c>
      <c r="G275" s="93">
        <v>0</v>
      </c>
      <c r="I275" s="103" t="str">
        <f t="shared" si="8"/>
        <v>00754</v>
      </c>
      <c r="K275"/>
      <c r="L275"/>
      <c r="M275"/>
      <c r="N275"/>
      <c r="O275"/>
      <c r="P275"/>
      <c r="Q275"/>
      <c r="R275"/>
      <c r="T275" s="103" t="str">
        <f t="shared" si="7"/>
        <v/>
      </c>
    </row>
    <row r="276" spans="1:20" ht="15" x14ac:dyDescent="0.25">
      <c r="A276"/>
      <c r="B276"/>
      <c r="C276" t="s">
        <v>663</v>
      </c>
      <c r="D276" t="s">
        <v>664</v>
      </c>
      <c r="E276" s="93">
        <v>0</v>
      </c>
      <c r="F276" s="93">
        <v>0</v>
      </c>
      <c r="G276" s="93">
        <v>0</v>
      </c>
      <c r="I276" s="103" t="str">
        <f t="shared" si="8"/>
        <v>00754</v>
      </c>
      <c r="K276"/>
      <c r="L276"/>
      <c r="M276"/>
      <c r="N276"/>
      <c r="O276"/>
      <c r="P276"/>
      <c r="Q276"/>
      <c r="R276"/>
      <c r="T276" s="103" t="str">
        <f t="shared" si="7"/>
        <v/>
      </c>
    </row>
    <row r="277" spans="1:20" ht="15" x14ac:dyDescent="0.25">
      <c r="A277"/>
      <c r="B277"/>
      <c r="C277" t="s">
        <v>665</v>
      </c>
      <c r="D277" t="s">
        <v>666</v>
      </c>
      <c r="E277" s="93">
        <v>0</v>
      </c>
      <c r="F277" s="93">
        <v>0</v>
      </c>
      <c r="G277" s="93">
        <v>0</v>
      </c>
      <c r="I277" s="103" t="str">
        <f t="shared" si="8"/>
        <v>00754</v>
      </c>
      <c r="K277"/>
      <c r="L277"/>
      <c r="M277"/>
      <c r="N277"/>
      <c r="O277"/>
      <c r="P277"/>
      <c r="Q277"/>
      <c r="R277"/>
      <c r="T277" s="103" t="str">
        <f t="shared" si="7"/>
        <v/>
      </c>
    </row>
    <row r="278" spans="1:20" ht="15" x14ac:dyDescent="0.25">
      <c r="A278"/>
      <c r="B278"/>
      <c r="C278" t="s">
        <v>667</v>
      </c>
      <c r="D278" t="s">
        <v>668</v>
      </c>
      <c r="E278" s="93">
        <v>0</v>
      </c>
      <c r="F278" s="93">
        <v>0</v>
      </c>
      <c r="G278" s="93">
        <v>0</v>
      </c>
      <c r="I278" s="103" t="str">
        <f t="shared" si="8"/>
        <v>00754</v>
      </c>
      <c r="K278"/>
      <c r="L278"/>
      <c r="M278"/>
      <c r="N278"/>
      <c r="O278"/>
      <c r="P278"/>
      <c r="Q278"/>
      <c r="R278"/>
      <c r="T278" s="103" t="str">
        <f t="shared" si="7"/>
        <v/>
      </c>
    </row>
    <row r="279" spans="1:20" ht="15" x14ac:dyDescent="0.25">
      <c r="A279"/>
      <c r="B279"/>
      <c r="C279" t="s">
        <v>669</v>
      </c>
      <c r="D279" t="s">
        <v>670</v>
      </c>
      <c r="E279" s="93">
        <v>51</v>
      </c>
      <c r="F279" s="93">
        <v>53</v>
      </c>
      <c r="G279" s="93">
        <v>55</v>
      </c>
      <c r="I279" s="103" t="str">
        <f t="shared" si="8"/>
        <v>00754</v>
      </c>
      <c r="K279"/>
      <c r="L279"/>
      <c r="M279"/>
      <c r="N279"/>
      <c r="O279"/>
      <c r="P279"/>
      <c r="Q279"/>
      <c r="R279"/>
      <c r="T279" s="103" t="str">
        <f t="shared" si="7"/>
        <v/>
      </c>
    </row>
    <row r="280" spans="1:20" ht="15" x14ac:dyDescent="0.25">
      <c r="A280"/>
      <c r="B280"/>
      <c r="C280" t="s">
        <v>671</v>
      </c>
      <c r="D280" t="s">
        <v>672</v>
      </c>
      <c r="E280" s="93">
        <v>0</v>
      </c>
      <c r="F280" s="93">
        <v>0</v>
      </c>
      <c r="G280" s="93">
        <v>0</v>
      </c>
      <c r="I280" s="103" t="str">
        <f t="shared" si="8"/>
        <v>00754</v>
      </c>
      <c r="K280"/>
      <c r="L280"/>
      <c r="M280"/>
      <c r="N280"/>
      <c r="O280"/>
      <c r="P280"/>
      <c r="Q280"/>
      <c r="R280"/>
      <c r="T280" s="103" t="str">
        <f t="shared" si="7"/>
        <v/>
      </c>
    </row>
    <row r="281" spans="1:20" ht="15" x14ac:dyDescent="0.25">
      <c r="A281"/>
      <c r="B281"/>
      <c r="C281" t="s">
        <v>673</v>
      </c>
      <c r="D281" t="s">
        <v>674</v>
      </c>
      <c r="E281" s="93">
        <v>1466</v>
      </c>
      <c r="F281" s="93">
        <v>1510</v>
      </c>
      <c r="G281" s="93">
        <v>1555</v>
      </c>
      <c r="I281" s="103" t="str">
        <f t="shared" si="8"/>
        <v>00754</v>
      </c>
      <c r="K281"/>
      <c r="L281"/>
      <c r="M281"/>
      <c r="N281"/>
      <c r="O281"/>
      <c r="P281"/>
      <c r="Q281"/>
      <c r="R281"/>
      <c r="T281" s="103" t="str">
        <f t="shared" si="7"/>
        <v/>
      </c>
    </row>
    <row r="282" spans="1:20" ht="15" x14ac:dyDescent="0.25">
      <c r="A282"/>
      <c r="B282"/>
      <c r="C282" t="s">
        <v>675</v>
      </c>
      <c r="D282" t="s">
        <v>676</v>
      </c>
      <c r="E282" s="93">
        <v>12205</v>
      </c>
      <c r="F282" s="93">
        <v>12571</v>
      </c>
      <c r="G282" s="93">
        <v>12948</v>
      </c>
      <c r="I282" s="103" t="str">
        <f t="shared" si="8"/>
        <v>00754</v>
      </c>
      <c r="K282"/>
      <c r="L282"/>
      <c r="M282"/>
      <c r="N282"/>
      <c r="O282"/>
      <c r="P282"/>
      <c r="Q282"/>
      <c r="R282"/>
      <c r="T282" s="103" t="str">
        <f t="shared" si="7"/>
        <v/>
      </c>
    </row>
    <row r="283" spans="1:20" ht="15" x14ac:dyDescent="0.25">
      <c r="A283"/>
      <c r="B283"/>
      <c r="C283" t="s">
        <v>677</v>
      </c>
      <c r="D283" t="s">
        <v>678</v>
      </c>
      <c r="E283" s="93">
        <v>2530</v>
      </c>
      <c r="F283" s="93">
        <v>2606</v>
      </c>
      <c r="G283" s="93">
        <v>2684</v>
      </c>
      <c r="I283" s="103" t="str">
        <f t="shared" si="8"/>
        <v>00754</v>
      </c>
      <c r="K283"/>
      <c r="L283"/>
      <c r="M283"/>
      <c r="N283"/>
      <c r="O283"/>
      <c r="P283"/>
      <c r="Q283"/>
      <c r="R283"/>
      <c r="T283" s="103" t="str">
        <f t="shared" si="7"/>
        <v/>
      </c>
    </row>
    <row r="284" spans="1:20" ht="15" x14ac:dyDescent="0.25">
      <c r="A284"/>
      <c r="B284"/>
      <c r="C284" t="s">
        <v>679</v>
      </c>
      <c r="D284" t="s">
        <v>680</v>
      </c>
      <c r="E284" s="93">
        <v>4392</v>
      </c>
      <c r="F284" s="93">
        <v>4524</v>
      </c>
      <c r="G284" s="93">
        <v>4659</v>
      </c>
      <c r="I284" s="103" t="str">
        <f t="shared" si="8"/>
        <v>00754</v>
      </c>
      <c r="K284"/>
      <c r="L284"/>
      <c r="M284"/>
      <c r="N284"/>
      <c r="O284"/>
      <c r="P284"/>
      <c r="Q284"/>
      <c r="R284"/>
      <c r="T284" s="103" t="str">
        <f t="shared" si="7"/>
        <v/>
      </c>
    </row>
    <row r="285" spans="1:20" ht="15" x14ac:dyDescent="0.25">
      <c r="A285"/>
      <c r="B285"/>
      <c r="C285" t="s">
        <v>681</v>
      </c>
      <c r="D285" t="s">
        <v>682</v>
      </c>
      <c r="E285" s="93">
        <v>0</v>
      </c>
      <c r="F285" s="93">
        <v>0</v>
      </c>
      <c r="G285" s="93">
        <v>0</v>
      </c>
      <c r="I285" s="103" t="str">
        <f t="shared" si="8"/>
        <v>00754</v>
      </c>
      <c r="K285"/>
      <c r="L285"/>
      <c r="M285"/>
      <c r="N285"/>
      <c r="O285"/>
      <c r="P285"/>
      <c r="Q285"/>
      <c r="R285"/>
      <c r="T285" s="103" t="str">
        <f t="shared" si="7"/>
        <v/>
      </c>
    </row>
    <row r="286" spans="1:20" ht="15" x14ac:dyDescent="0.25">
      <c r="A286"/>
      <c r="B286"/>
      <c r="C286" t="s">
        <v>683</v>
      </c>
      <c r="D286" t="s">
        <v>684</v>
      </c>
      <c r="E286" s="93">
        <v>0</v>
      </c>
      <c r="F286" s="93">
        <v>0</v>
      </c>
      <c r="G286" s="93">
        <v>0</v>
      </c>
      <c r="I286" s="103" t="str">
        <f t="shared" si="8"/>
        <v>00755</v>
      </c>
      <c r="K286"/>
      <c r="L286"/>
      <c r="M286"/>
      <c r="N286"/>
      <c r="O286"/>
      <c r="P286"/>
      <c r="Q286"/>
      <c r="R286"/>
      <c r="T286" s="103" t="str">
        <f t="shared" si="7"/>
        <v/>
      </c>
    </row>
    <row r="287" spans="1:20" ht="15" x14ac:dyDescent="0.25">
      <c r="A287"/>
      <c r="B287"/>
      <c r="C287" t="s">
        <v>685</v>
      </c>
      <c r="D287" t="s">
        <v>686</v>
      </c>
      <c r="E287" s="93">
        <v>0</v>
      </c>
      <c r="F287" s="93">
        <v>0</v>
      </c>
      <c r="G287" s="93">
        <v>0</v>
      </c>
      <c r="I287" s="103" t="str">
        <f t="shared" si="8"/>
        <v>00755</v>
      </c>
      <c r="K287"/>
      <c r="L287"/>
      <c r="M287"/>
      <c r="N287"/>
      <c r="O287"/>
      <c r="P287"/>
      <c r="Q287"/>
      <c r="R287"/>
      <c r="T287" s="103" t="str">
        <f t="shared" si="7"/>
        <v/>
      </c>
    </row>
    <row r="288" spans="1:20" ht="15" x14ac:dyDescent="0.25">
      <c r="A288"/>
      <c r="B288"/>
      <c r="C288" t="s">
        <v>687</v>
      </c>
      <c r="D288" t="s">
        <v>688</v>
      </c>
      <c r="E288" s="93">
        <v>0</v>
      </c>
      <c r="F288" s="93">
        <v>0</v>
      </c>
      <c r="G288" s="93">
        <v>0</v>
      </c>
      <c r="I288" s="103" t="str">
        <f t="shared" si="8"/>
        <v>00755</v>
      </c>
      <c r="K288"/>
      <c r="L288"/>
      <c r="M288"/>
      <c r="N288"/>
      <c r="O288"/>
      <c r="P288"/>
      <c r="Q288"/>
      <c r="R288"/>
      <c r="T288" s="103" t="str">
        <f t="shared" si="7"/>
        <v/>
      </c>
    </row>
    <row r="289" spans="1:20" ht="15" x14ac:dyDescent="0.25">
      <c r="A289"/>
      <c r="B289"/>
      <c r="C289" t="s">
        <v>689</v>
      </c>
      <c r="D289" t="s">
        <v>690</v>
      </c>
      <c r="E289" s="93">
        <v>0</v>
      </c>
      <c r="F289" s="93">
        <v>0</v>
      </c>
      <c r="G289" s="93">
        <v>0</v>
      </c>
      <c r="I289" s="103" t="str">
        <f t="shared" si="8"/>
        <v>00755</v>
      </c>
      <c r="K289"/>
      <c r="L289"/>
      <c r="M289"/>
      <c r="N289"/>
      <c r="O289"/>
      <c r="P289"/>
      <c r="Q289"/>
      <c r="R289"/>
      <c r="T289" s="103" t="str">
        <f t="shared" si="7"/>
        <v/>
      </c>
    </row>
    <row r="290" spans="1:20" ht="15" x14ac:dyDescent="0.25">
      <c r="A290"/>
      <c r="B290"/>
      <c r="C290" t="s">
        <v>691</v>
      </c>
      <c r="D290" t="s">
        <v>692</v>
      </c>
      <c r="E290" s="93">
        <v>0</v>
      </c>
      <c r="F290" s="93">
        <v>0</v>
      </c>
      <c r="G290" s="93">
        <v>0</v>
      </c>
      <c r="I290" s="103" t="str">
        <f t="shared" si="8"/>
        <v>00755</v>
      </c>
      <c r="K290"/>
      <c r="L290"/>
      <c r="M290"/>
      <c r="N290"/>
      <c r="O290"/>
      <c r="P290"/>
      <c r="Q290"/>
      <c r="R290"/>
      <c r="T290" s="103" t="str">
        <f t="shared" si="7"/>
        <v/>
      </c>
    </row>
    <row r="291" spans="1:20" ht="15" x14ac:dyDescent="0.25">
      <c r="A291"/>
      <c r="B291"/>
      <c r="C291" t="s">
        <v>693</v>
      </c>
      <c r="D291" t="s">
        <v>694</v>
      </c>
      <c r="E291" s="93">
        <v>0</v>
      </c>
      <c r="F291" s="93">
        <v>0</v>
      </c>
      <c r="G291" s="93">
        <v>0</v>
      </c>
      <c r="I291" s="103" t="str">
        <f t="shared" si="8"/>
        <v>00755</v>
      </c>
      <c r="K291"/>
      <c r="L291"/>
      <c r="M291"/>
      <c r="N291"/>
      <c r="O291"/>
      <c r="P291"/>
      <c r="Q291"/>
      <c r="R291"/>
      <c r="T291" s="103" t="str">
        <f t="shared" si="7"/>
        <v/>
      </c>
    </row>
    <row r="292" spans="1:20" ht="15" x14ac:dyDescent="0.25">
      <c r="A292"/>
      <c r="B292"/>
      <c r="C292" t="s">
        <v>695</v>
      </c>
      <c r="D292" t="s">
        <v>696</v>
      </c>
      <c r="E292" s="93">
        <v>0</v>
      </c>
      <c r="F292" s="93">
        <v>0</v>
      </c>
      <c r="G292" s="93">
        <v>0</v>
      </c>
      <c r="I292" s="103" t="str">
        <f t="shared" si="8"/>
        <v>00755</v>
      </c>
      <c r="K292"/>
      <c r="L292"/>
      <c r="M292"/>
      <c r="N292"/>
      <c r="O292"/>
      <c r="P292"/>
      <c r="Q292"/>
      <c r="R292"/>
      <c r="T292" s="103" t="str">
        <f t="shared" si="7"/>
        <v/>
      </c>
    </row>
    <row r="293" spans="1:20" ht="15" x14ac:dyDescent="0.25">
      <c r="A293"/>
      <c r="B293"/>
      <c r="C293" t="s">
        <v>697</v>
      </c>
      <c r="D293" t="s">
        <v>698</v>
      </c>
      <c r="E293" s="93">
        <v>0</v>
      </c>
      <c r="F293" s="93">
        <v>0</v>
      </c>
      <c r="G293" s="93">
        <v>0</v>
      </c>
      <c r="I293" s="103" t="str">
        <f t="shared" si="8"/>
        <v>00756</v>
      </c>
      <c r="K293"/>
      <c r="L293"/>
      <c r="M293"/>
      <c r="N293"/>
      <c r="O293"/>
      <c r="P293"/>
      <c r="Q293"/>
      <c r="R293"/>
      <c r="T293" s="103" t="str">
        <f t="shared" si="7"/>
        <v/>
      </c>
    </row>
    <row r="294" spans="1:20" ht="15" x14ac:dyDescent="0.25">
      <c r="A294"/>
      <c r="B294"/>
      <c r="C294" t="s">
        <v>699</v>
      </c>
      <c r="D294" t="s">
        <v>700</v>
      </c>
      <c r="E294" s="93">
        <v>1536</v>
      </c>
      <c r="F294" s="93">
        <v>1582</v>
      </c>
      <c r="G294" s="93">
        <v>1629</v>
      </c>
      <c r="I294" s="103" t="str">
        <f t="shared" si="8"/>
        <v>00756</v>
      </c>
      <c r="K294"/>
      <c r="L294"/>
      <c r="M294"/>
      <c r="N294"/>
      <c r="O294"/>
      <c r="P294"/>
      <c r="Q294"/>
      <c r="R294"/>
      <c r="T294" s="103" t="str">
        <f t="shared" si="7"/>
        <v/>
      </c>
    </row>
    <row r="295" spans="1:20" ht="15" x14ac:dyDescent="0.25">
      <c r="A295"/>
      <c r="B295"/>
      <c r="C295" t="s">
        <v>701</v>
      </c>
      <c r="D295" t="s">
        <v>702</v>
      </c>
      <c r="E295" s="93">
        <v>7648</v>
      </c>
      <c r="F295" s="93">
        <v>7878</v>
      </c>
      <c r="G295" s="93">
        <v>8114</v>
      </c>
      <c r="I295" s="103" t="str">
        <f t="shared" si="8"/>
        <v>00756</v>
      </c>
      <c r="K295"/>
      <c r="L295"/>
      <c r="M295"/>
      <c r="N295"/>
      <c r="O295"/>
      <c r="P295"/>
      <c r="Q295"/>
      <c r="R295"/>
      <c r="T295" s="103" t="str">
        <f t="shared" si="7"/>
        <v/>
      </c>
    </row>
    <row r="296" spans="1:20" ht="15" x14ac:dyDescent="0.25">
      <c r="A296"/>
      <c r="B296"/>
      <c r="C296" t="s">
        <v>703</v>
      </c>
      <c r="D296" t="s">
        <v>704</v>
      </c>
      <c r="E296" s="93">
        <v>0</v>
      </c>
      <c r="F296" s="93">
        <v>0</v>
      </c>
      <c r="G296" s="93">
        <v>0</v>
      </c>
      <c r="I296" s="103" t="str">
        <f t="shared" si="8"/>
        <v>00756</v>
      </c>
      <c r="K296"/>
      <c r="L296"/>
      <c r="M296"/>
      <c r="N296"/>
      <c r="O296"/>
      <c r="P296"/>
      <c r="Q296"/>
      <c r="R296"/>
      <c r="T296" s="103" t="str">
        <f t="shared" si="7"/>
        <v/>
      </c>
    </row>
    <row r="297" spans="1:20" ht="15" x14ac:dyDescent="0.25">
      <c r="A297"/>
      <c r="B297"/>
      <c r="C297" t="s">
        <v>705</v>
      </c>
      <c r="D297" t="s">
        <v>706</v>
      </c>
      <c r="E297" s="93">
        <v>0</v>
      </c>
      <c r="F297" s="93">
        <v>0</v>
      </c>
      <c r="G297" s="93">
        <v>0</v>
      </c>
      <c r="I297" s="103" t="str">
        <f t="shared" si="8"/>
        <v>00756</v>
      </c>
      <c r="K297"/>
      <c r="L297"/>
      <c r="M297"/>
      <c r="N297"/>
      <c r="O297"/>
      <c r="P297"/>
      <c r="Q297"/>
      <c r="R297"/>
      <c r="T297" s="103" t="str">
        <f t="shared" si="7"/>
        <v/>
      </c>
    </row>
    <row r="298" spans="1:20" ht="15" x14ac:dyDescent="0.25">
      <c r="A298"/>
      <c r="B298"/>
      <c r="C298" t="s">
        <v>707</v>
      </c>
      <c r="D298" t="s">
        <v>708</v>
      </c>
      <c r="E298" s="93">
        <v>0</v>
      </c>
      <c r="F298" s="93">
        <v>0</v>
      </c>
      <c r="G298" s="93">
        <v>0</v>
      </c>
      <c r="I298" s="103" t="str">
        <f t="shared" si="8"/>
        <v>00756</v>
      </c>
      <c r="K298"/>
      <c r="L298"/>
      <c r="M298"/>
      <c r="N298"/>
      <c r="O298"/>
      <c r="P298"/>
      <c r="Q298"/>
      <c r="R298"/>
      <c r="T298" s="103" t="str">
        <f t="shared" si="7"/>
        <v/>
      </c>
    </row>
    <row r="299" spans="1:20" ht="15" x14ac:dyDescent="0.25">
      <c r="A299"/>
      <c r="B299"/>
      <c r="C299" t="s">
        <v>709</v>
      </c>
      <c r="D299" t="s">
        <v>710</v>
      </c>
      <c r="E299" s="93">
        <v>0</v>
      </c>
      <c r="F299" s="93">
        <v>0</v>
      </c>
      <c r="G299" s="93">
        <v>0</v>
      </c>
      <c r="I299" s="103" t="str">
        <f t="shared" si="8"/>
        <v>00756</v>
      </c>
      <c r="K299"/>
      <c r="L299"/>
      <c r="M299"/>
      <c r="N299"/>
      <c r="O299"/>
      <c r="P299"/>
      <c r="Q299"/>
      <c r="R299"/>
      <c r="T299" s="103" t="str">
        <f t="shared" si="7"/>
        <v/>
      </c>
    </row>
    <row r="300" spans="1:20" ht="15" x14ac:dyDescent="0.25">
      <c r="A300"/>
      <c r="B300"/>
      <c r="C300" t="s">
        <v>711</v>
      </c>
      <c r="D300" t="s">
        <v>712</v>
      </c>
      <c r="E300" s="93">
        <v>0</v>
      </c>
      <c r="F300" s="93">
        <v>0</v>
      </c>
      <c r="G300" s="93">
        <v>0</v>
      </c>
      <c r="I300" s="103" t="str">
        <f t="shared" si="8"/>
        <v>00756</v>
      </c>
      <c r="K300"/>
      <c r="L300"/>
      <c r="M300"/>
      <c r="N300"/>
      <c r="O300"/>
      <c r="P300"/>
      <c r="Q300"/>
      <c r="R300"/>
      <c r="T300" s="103" t="str">
        <f t="shared" si="7"/>
        <v/>
      </c>
    </row>
    <row r="301" spans="1:20" ht="15" x14ac:dyDescent="0.25">
      <c r="A301"/>
      <c r="B301"/>
      <c r="C301" t="s">
        <v>713</v>
      </c>
      <c r="D301" t="s">
        <v>714</v>
      </c>
      <c r="E301" s="93">
        <v>0</v>
      </c>
      <c r="F301" s="93">
        <v>0</v>
      </c>
      <c r="G301" s="93">
        <v>0</v>
      </c>
      <c r="I301" s="103" t="str">
        <f t="shared" si="8"/>
        <v>00756</v>
      </c>
      <c r="K301"/>
      <c r="L301"/>
      <c r="M301"/>
      <c r="N301"/>
      <c r="O301"/>
      <c r="P301"/>
      <c r="Q301"/>
      <c r="R301"/>
      <c r="T301" s="103" t="str">
        <f t="shared" si="7"/>
        <v/>
      </c>
    </row>
    <row r="302" spans="1:20" ht="15" x14ac:dyDescent="0.25">
      <c r="A302"/>
      <c r="B302"/>
      <c r="C302" t="s">
        <v>715</v>
      </c>
      <c r="D302" t="s">
        <v>716</v>
      </c>
      <c r="E302" s="93">
        <v>0</v>
      </c>
      <c r="F302" s="93">
        <v>0</v>
      </c>
      <c r="G302" s="93">
        <v>0</v>
      </c>
      <c r="I302" s="103" t="str">
        <f t="shared" si="8"/>
        <v>00756</v>
      </c>
      <c r="K302"/>
      <c r="L302"/>
      <c r="M302"/>
      <c r="N302"/>
      <c r="O302"/>
      <c r="P302"/>
      <c r="Q302"/>
      <c r="R302"/>
      <c r="T302" s="103" t="str">
        <f t="shared" si="7"/>
        <v/>
      </c>
    </row>
    <row r="303" spans="1:20" ht="15" x14ac:dyDescent="0.25">
      <c r="A303"/>
      <c r="B303"/>
      <c r="C303" t="s">
        <v>717</v>
      </c>
      <c r="D303" t="s">
        <v>718</v>
      </c>
      <c r="E303" s="93">
        <v>9145</v>
      </c>
      <c r="F303" s="93">
        <v>9419</v>
      </c>
      <c r="G303" s="93">
        <v>9701</v>
      </c>
      <c r="I303" s="103" t="str">
        <f t="shared" si="8"/>
        <v>00756</v>
      </c>
      <c r="K303"/>
      <c r="L303"/>
      <c r="M303"/>
      <c r="N303"/>
      <c r="O303"/>
      <c r="P303"/>
      <c r="Q303"/>
      <c r="R303"/>
    </row>
    <row r="304" spans="1:20" ht="15" x14ac:dyDescent="0.25">
      <c r="A304"/>
      <c r="B304"/>
      <c r="C304" t="s">
        <v>719</v>
      </c>
      <c r="D304" t="s">
        <v>720</v>
      </c>
      <c r="E304" s="93">
        <v>0</v>
      </c>
      <c r="F304" s="93">
        <v>0</v>
      </c>
      <c r="G304" s="93">
        <v>0</v>
      </c>
      <c r="I304" s="103" t="str">
        <f t="shared" si="8"/>
        <v>00756</v>
      </c>
      <c r="K304"/>
      <c r="L304"/>
      <c r="M304"/>
      <c r="N304"/>
      <c r="O304"/>
      <c r="P304"/>
      <c r="Q304"/>
      <c r="R304"/>
    </row>
    <row r="305" spans="1:18" ht="15" x14ac:dyDescent="0.25">
      <c r="A305"/>
      <c r="B305"/>
      <c r="C305" t="s">
        <v>721</v>
      </c>
      <c r="D305" t="s">
        <v>722</v>
      </c>
      <c r="E305" s="93">
        <v>0</v>
      </c>
      <c r="F305" s="93">
        <v>0</v>
      </c>
      <c r="G305" s="93">
        <v>0</v>
      </c>
      <c r="I305" s="103" t="str">
        <f t="shared" si="8"/>
        <v>00756</v>
      </c>
      <c r="K305"/>
      <c r="L305"/>
      <c r="M305"/>
      <c r="N305"/>
      <c r="O305"/>
      <c r="P305"/>
      <c r="Q305"/>
      <c r="R305"/>
    </row>
    <row r="306" spans="1:18" ht="15" x14ac:dyDescent="0.25">
      <c r="A306"/>
      <c r="B306"/>
      <c r="C306" t="s">
        <v>723</v>
      </c>
      <c r="D306" t="s">
        <v>724</v>
      </c>
      <c r="E306" s="93">
        <v>0</v>
      </c>
      <c r="F306" s="93">
        <v>0</v>
      </c>
      <c r="G306" s="93">
        <v>0</v>
      </c>
      <c r="I306" s="103" t="str">
        <f t="shared" si="8"/>
        <v>00756</v>
      </c>
      <c r="K306"/>
      <c r="L306"/>
      <c r="M306"/>
      <c r="N306"/>
      <c r="O306"/>
      <c r="P306"/>
      <c r="Q306"/>
      <c r="R306"/>
    </row>
    <row r="307" spans="1:18" ht="15" x14ac:dyDescent="0.25">
      <c r="A307"/>
      <c r="B307"/>
      <c r="C307" t="s">
        <v>725</v>
      </c>
      <c r="D307" t="s">
        <v>726</v>
      </c>
      <c r="E307" s="93">
        <v>0</v>
      </c>
      <c r="F307" s="93">
        <v>0</v>
      </c>
      <c r="G307" s="93">
        <v>0</v>
      </c>
      <c r="I307" s="103" t="str">
        <f t="shared" si="8"/>
        <v>00756</v>
      </c>
      <c r="K307"/>
      <c r="L307"/>
      <c r="M307"/>
      <c r="N307"/>
      <c r="O307"/>
      <c r="P307"/>
      <c r="Q307"/>
      <c r="R307"/>
    </row>
    <row r="308" spans="1:18" ht="15" x14ac:dyDescent="0.25">
      <c r="A308"/>
      <c r="B308"/>
      <c r="C308" t="s">
        <v>727</v>
      </c>
      <c r="D308" t="s">
        <v>728</v>
      </c>
      <c r="E308" s="93">
        <v>897</v>
      </c>
      <c r="F308" s="93">
        <v>924</v>
      </c>
      <c r="G308" s="93">
        <v>952</v>
      </c>
      <c r="I308" s="103" t="str">
        <f t="shared" si="8"/>
        <v>00756</v>
      </c>
      <c r="K308"/>
      <c r="L308"/>
      <c r="M308"/>
      <c r="N308"/>
      <c r="O308"/>
      <c r="P308"/>
      <c r="Q308"/>
      <c r="R308"/>
    </row>
    <row r="309" spans="1:18" ht="15" x14ac:dyDescent="0.25">
      <c r="A309"/>
      <c r="B309"/>
      <c r="C309" t="s">
        <v>729</v>
      </c>
      <c r="D309" t="s">
        <v>730</v>
      </c>
      <c r="E309" s="93">
        <v>510</v>
      </c>
      <c r="F309" s="93">
        <v>525</v>
      </c>
      <c r="G309" s="93">
        <v>540</v>
      </c>
      <c r="I309" s="103" t="str">
        <f t="shared" si="8"/>
        <v>00756</v>
      </c>
      <c r="K309"/>
      <c r="L309"/>
      <c r="M309"/>
      <c r="N309"/>
      <c r="O309"/>
      <c r="P309"/>
      <c r="Q309"/>
      <c r="R309"/>
    </row>
    <row r="310" spans="1:18" ht="15" x14ac:dyDescent="0.25">
      <c r="A310"/>
      <c r="B310"/>
      <c r="C310" t="s">
        <v>731</v>
      </c>
      <c r="D310" t="s">
        <v>732</v>
      </c>
      <c r="E310" s="93">
        <v>1828</v>
      </c>
      <c r="F310" s="93">
        <v>1883</v>
      </c>
      <c r="G310" s="93">
        <v>1939</v>
      </c>
      <c r="I310" s="103" t="str">
        <f t="shared" si="8"/>
        <v>00756</v>
      </c>
      <c r="K310"/>
      <c r="L310"/>
      <c r="M310"/>
      <c r="N310"/>
      <c r="O310"/>
      <c r="P310"/>
      <c r="Q310"/>
      <c r="R310"/>
    </row>
    <row r="311" spans="1:18" ht="15" x14ac:dyDescent="0.25">
      <c r="A311"/>
      <c r="B311"/>
      <c r="C311" t="s">
        <v>733</v>
      </c>
      <c r="D311" t="s">
        <v>734</v>
      </c>
      <c r="E311" s="93">
        <v>6115</v>
      </c>
      <c r="F311" s="93">
        <v>6299</v>
      </c>
      <c r="G311" s="93">
        <v>6488</v>
      </c>
      <c r="I311" s="103" t="str">
        <f t="shared" si="8"/>
        <v>00756</v>
      </c>
      <c r="K311"/>
      <c r="L311"/>
      <c r="M311"/>
      <c r="N311"/>
      <c r="O311"/>
      <c r="P311"/>
      <c r="Q311"/>
      <c r="R311"/>
    </row>
    <row r="312" spans="1:18" ht="15" x14ac:dyDescent="0.25">
      <c r="A312"/>
      <c r="B312"/>
      <c r="C312" t="s">
        <v>735</v>
      </c>
      <c r="D312" t="s">
        <v>736</v>
      </c>
      <c r="E312" s="93">
        <v>0</v>
      </c>
      <c r="F312" s="93">
        <v>0</v>
      </c>
      <c r="G312" s="93">
        <v>0</v>
      </c>
      <c r="I312" s="103" t="str">
        <f t="shared" si="8"/>
        <v>00756</v>
      </c>
      <c r="K312"/>
      <c r="L312"/>
      <c r="M312"/>
      <c r="N312"/>
      <c r="O312"/>
      <c r="P312"/>
      <c r="Q312"/>
      <c r="R312"/>
    </row>
    <row r="313" spans="1:18" ht="15" x14ac:dyDescent="0.25">
      <c r="A313"/>
      <c r="B313"/>
      <c r="C313" t="s">
        <v>737</v>
      </c>
      <c r="D313" t="s">
        <v>738</v>
      </c>
      <c r="E313" s="93">
        <v>1258</v>
      </c>
      <c r="F313" s="93">
        <v>1296</v>
      </c>
      <c r="G313" s="93">
        <v>1335</v>
      </c>
      <c r="I313" s="103" t="str">
        <f t="shared" si="8"/>
        <v>00756</v>
      </c>
      <c r="K313"/>
      <c r="L313"/>
      <c r="M313"/>
      <c r="N313"/>
      <c r="O313"/>
      <c r="P313"/>
      <c r="Q313"/>
      <c r="R313"/>
    </row>
    <row r="314" spans="1:18" ht="15" x14ac:dyDescent="0.25">
      <c r="A314"/>
      <c r="B314"/>
      <c r="C314" t="s">
        <v>739</v>
      </c>
      <c r="D314" t="s">
        <v>740</v>
      </c>
      <c r="E314" s="93">
        <v>1429</v>
      </c>
      <c r="F314" s="93">
        <v>1472</v>
      </c>
      <c r="G314" s="93">
        <v>1516</v>
      </c>
      <c r="I314" s="103" t="str">
        <f t="shared" si="8"/>
        <v>00756</v>
      </c>
      <c r="K314"/>
      <c r="L314"/>
      <c r="M314"/>
      <c r="N314"/>
      <c r="O314"/>
      <c r="P314"/>
      <c r="Q314"/>
      <c r="R314"/>
    </row>
    <row r="315" spans="1:18" ht="15" x14ac:dyDescent="0.25">
      <c r="A315"/>
      <c r="B315"/>
      <c r="C315" t="s">
        <v>741</v>
      </c>
      <c r="D315" t="s">
        <v>742</v>
      </c>
      <c r="E315" s="93">
        <v>995</v>
      </c>
      <c r="F315" s="93">
        <v>1025</v>
      </c>
      <c r="G315" s="93">
        <v>1056</v>
      </c>
      <c r="I315" s="103" t="str">
        <f t="shared" si="8"/>
        <v>00756</v>
      </c>
      <c r="K315"/>
      <c r="L315"/>
      <c r="M315"/>
      <c r="N315"/>
      <c r="O315"/>
      <c r="P315"/>
      <c r="Q315"/>
      <c r="R315"/>
    </row>
    <row r="316" spans="1:18" ht="15" x14ac:dyDescent="0.25">
      <c r="A316"/>
      <c r="B316"/>
      <c r="C316" t="s">
        <v>743</v>
      </c>
      <c r="D316" t="s">
        <v>744</v>
      </c>
      <c r="E316" s="93">
        <v>0</v>
      </c>
      <c r="F316" s="93">
        <v>0</v>
      </c>
      <c r="G316" s="93">
        <v>0</v>
      </c>
      <c r="I316" s="103" t="str">
        <f t="shared" si="8"/>
        <v>00756</v>
      </c>
      <c r="K316"/>
      <c r="L316"/>
      <c r="M316"/>
      <c r="N316"/>
      <c r="O316"/>
      <c r="P316"/>
      <c r="Q316"/>
      <c r="R316"/>
    </row>
    <row r="317" spans="1:18" ht="15" x14ac:dyDescent="0.25">
      <c r="A317"/>
      <c r="B317"/>
      <c r="C317" t="s">
        <v>745</v>
      </c>
      <c r="D317" t="s">
        <v>746</v>
      </c>
      <c r="E317" s="93">
        <v>3648</v>
      </c>
      <c r="F317" s="93">
        <v>3758</v>
      </c>
      <c r="G317" s="93">
        <v>3870</v>
      </c>
      <c r="I317" s="103" t="str">
        <f t="shared" si="8"/>
        <v>00756</v>
      </c>
      <c r="K317"/>
      <c r="L317"/>
      <c r="M317"/>
      <c r="N317"/>
      <c r="O317"/>
      <c r="P317"/>
      <c r="Q317"/>
      <c r="R317"/>
    </row>
    <row r="318" spans="1:18" ht="15" x14ac:dyDescent="0.25">
      <c r="A318"/>
      <c r="B318"/>
      <c r="C318" t="s">
        <v>747</v>
      </c>
      <c r="D318" t="s">
        <v>748</v>
      </c>
      <c r="E318" s="93">
        <v>0</v>
      </c>
      <c r="F318" s="93">
        <v>0</v>
      </c>
      <c r="G318" s="93">
        <v>0</v>
      </c>
      <c r="I318" s="103" t="str">
        <f t="shared" si="8"/>
        <v>00756</v>
      </c>
      <c r="K318"/>
      <c r="L318"/>
      <c r="M318"/>
      <c r="N318"/>
      <c r="O318"/>
      <c r="P318"/>
      <c r="Q318"/>
      <c r="R318"/>
    </row>
    <row r="319" spans="1:18" ht="15" x14ac:dyDescent="0.25">
      <c r="A319"/>
      <c r="B319"/>
      <c r="C319" t="s">
        <v>749</v>
      </c>
      <c r="D319" t="s">
        <v>750</v>
      </c>
      <c r="E319" s="93">
        <v>1976</v>
      </c>
      <c r="F319" s="93">
        <v>2036</v>
      </c>
      <c r="G319" s="93">
        <v>2097</v>
      </c>
      <c r="I319" s="103" t="str">
        <f t="shared" si="8"/>
        <v>00756</v>
      </c>
      <c r="K319"/>
      <c r="L319"/>
      <c r="M319"/>
      <c r="N319"/>
      <c r="O319"/>
      <c r="P319"/>
      <c r="Q319"/>
      <c r="R319"/>
    </row>
    <row r="320" spans="1:18" ht="15" x14ac:dyDescent="0.25">
      <c r="A320"/>
      <c r="B320"/>
      <c r="C320" t="s">
        <v>751</v>
      </c>
      <c r="D320" t="s">
        <v>752</v>
      </c>
      <c r="E320" s="93">
        <v>0</v>
      </c>
      <c r="F320" s="93">
        <v>0</v>
      </c>
      <c r="G320" s="93">
        <v>0</v>
      </c>
      <c r="I320" s="103" t="str">
        <f t="shared" si="8"/>
        <v>00756</v>
      </c>
      <c r="K320"/>
      <c r="L320"/>
      <c r="M320"/>
      <c r="N320"/>
      <c r="O320"/>
      <c r="P320"/>
      <c r="Q320"/>
      <c r="R320"/>
    </row>
    <row r="321" spans="1:18" ht="15" x14ac:dyDescent="0.25">
      <c r="A321"/>
      <c r="B321"/>
      <c r="C321" t="s">
        <v>753</v>
      </c>
      <c r="D321" t="s">
        <v>754</v>
      </c>
      <c r="E321" s="93">
        <v>0</v>
      </c>
      <c r="F321" s="93">
        <v>0</v>
      </c>
      <c r="G321" s="93">
        <v>0</v>
      </c>
      <c r="I321" s="103" t="str">
        <f t="shared" si="8"/>
        <v>00756</v>
      </c>
      <c r="K321"/>
      <c r="L321"/>
      <c r="M321"/>
      <c r="N321"/>
      <c r="O321"/>
      <c r="P321"/>
      <c r="Q321"/>
      <c r="R321"/>
    </row>
    <row r="322" spans="1:18" ht="15" x14ac:dyDescent="0.25">
      <c r="A322"/>
      <c r="B322"/>
      <c r="C322" t="s">
        <v>755</v>
      </c>
      <c r="D322" t="s">
        <v>756</v>
      </c>
      <c r="E322" s="93">
        <v>0</v>
      </c>
      <c r="F322" s="93">
        <v>0</v>
      </c>
      <c r="G322" s="93">
        <v>0</v>
      </c>
      <c r="I322" s="103" t="str">
        <f t="shared" si="8"/>
        <v>00756</v>
      </c>
      <c r="K322"/>
      <c r="L322"/>
      <c r="M322"/>
      <c r="N322"/>
      <c r="O322"/>
      <c r="P322"/>
      <c r="Q322"/>
      <c r="R322"/>
    </row>
    <row r="323" spans="1:18" ht="15" x14ac:dyDescent="0.25">
      <c r="A323"/>
      <c r="B323"/>
      <c r="C323" t="s">
        <v>757</v>
      </c>
      <c r="D323" t="s">
        <v>758</v>
      </c>
      <c r="E323" s="93">
        <v>3071</v>
      </c>
      <c r="F323" s="93">
        <v>3163</v>
      </c>
      <c r="G323" s="93">
        <v>3258</v>
      </c>
      <c r="I323" s="103" t="str">
        <f t="shared" si="8"/>
        <v>00756</v>
      </c>
      <c r="K323"/>
      <c r="L323"/>
      <c r="M323"/>
      <c r="N323"/>
      <c r="O323"/>
      <c r="P323"/>
      <c r="Q323"/>
      <c r="R323"/>
    </row>
    <row r="324" spans="1:18" ht="15" x14ac:dyDescent="0.25">
      <c r="A324"/>
      <c r="B324"/>
      <c r="C324" t="s">
        <v>759</v>
      </c>
      <c r="D324" t="s">
        <v>760</v>
      </c>
      <c r="E324" s="93">
        <v>0</v>
      </c>
      <c r="F324" s="93">
        <v>0</v>
      </c>
      <c r="G324" s="93">
        <v>0</v>
      </c>
      <c r="I324" s="103" t="str">
        <f t="shared" si="8"/>
        <v>00756</v>
      </c>
      <c r="K324"/>
      <c r="L324"/>
      <c r="M324"/>
      <c r="N324"/>
      <c r="O324"/>
      <c r="P324"/>
      <c r="Q324"/>
      <c r="R324"/>
    </row>
    <row r="325" spans="1:18" ht="15" x14ac:dyDescent="0.25">
      <c r="A325"/>
      <c r="B325"/>
      <c r="C325" t="s">
        <v>761</v>
      </c>
      <c r="D325" t="s">
        <v>762</v>
      </c>
      <c r="E325" s="93">
        <v>0</v>
      </c>
      <c r="F325" s="93">
        <v>0</v>
      </c>
      <c r="G325" s="93">
        <v>0</v>
      </c>
      <c r="I325" s="103" t="str">
        <f t="shared" si="8"/>
        <v>00756</v>
      </c>
      <c r="K325"/>
      <c r="L325"/>
      <c r="M325"/>
      <c r="N325"/>
      <c r="O325"/>
      <c r="P325"/>
      <c r="Q325"/>
      <c r="R325"/>
    </row>
    <row r="326" spans="1:18" ht="15" x14ac:dyDescent="0.25">
      <c r="A326"/>
      <c r="B326"/>
      <c r="C326" t="s">
        <v>763</v>
      </c>
      <c r="D326" t="s">
        <v>764</v>
      </c>
      <c r="E326" s="93">
        <v>19990</v>
      </c>
      <c r="F326" s="93">
        <v>20590</v>
      </c>
      <c r="G326" s="93">
        <v>21208</v>
      </c>
      <c r="I326" s="103" t="str">
        <f t="shared" si="8"/>
        <v>00756</v>
      </c>
      <c r="K326"/>
      <c r="L326"/>
      <c r="M326"/>
      <c r="N326"/>
      <c r="O326"/>
      <c r="P326"/>
      <c r="Q326"/>
      <c r="R326"/>
    </row>
    <row r="327" spans="1:18" ht="15" x14ac:dyDescent="0.25">
      <c r="A327"/>
      <c r="B327"/>
      <c r="C327" t="s">
        <v>765</v>
      </c>
      <c r="D327" t="s">
        <v>766</v>
      </c>
      <c r="E327" s="93">
        <v>0</v>
      </c>
      <c r="F327" s="93">
        <v>0</v>
      </c>
      <c r="G327" s="93">
        <v>0</v>
      </c>
      <c r="I327" s="103" t="str">
        <f t="shared" ref="I327:I353" si="9">LEFT(C327,5)</f>
        <v>00756</v>
      </c>
      <c r="K327"/>
      <c r="L327"/>
      <c r="M327"/>
      <c r="N327"/>
      <c r="O327"/>
      <c r="P327"/>
      <c r="Q327"/>
      <c r="R327"/>
    </row>
    <row r="328" spans="1:18" ht="15" x14ac:dyDescent="0.25">
      <c r="A328"/>
      <c r="B328"/>
      <c r="C328" t="s">
        <v>767</v>
      </c>
      <c r="D328" t="s">
        <v>768</v>
      </c>
      <c r="E328" s="93">
        <v>0</v>
      </c>
      <c r="F328" s="93">
        <v>0</v>
      </c>
      <c r="G328" s="93">
        <v>0</v>
      </c>
      <c r="I328" s="103" t="str">
        <f t="shared" si="9"/>
        <v>00756</v>
      </c>
      <c r="K328"/>
      <c r="L328"/>
      <c r="M328"/>
      <c r="N328"/>
      <c r="O328"/>
      <c r="P328"/>
      <c r="Q328"/>
      <c r="R328"/>
    </row>
    <row r="329" spans="1:18" ht="15" x14ac:dyDescent="0.25">
      <c r="A329"/>
      <c r="B329"/>
      <c r="C329" t="s">
        <v>769</v>
      </c>
      <c r="D329" t="s">
        <v>770</v>
      </c>
      <c r="E329" s="93">
        <v>8478</v>
      </c>
      <c r="F329" s="93">
        <v>8733</v>
      </c>
      <c r="G329" s="93">
        <v>8995</v>
      </c>
      <c r="I329" s="103" t="str">
        <f t="shared" si="9"/>
        <v>00756</v>
      </c>
      <c r="K329"/>
      <c r="L329"/>
      <c r="M329"/>
      <c r="N329"/>
      <c r="O329"/>
      <c r="P329"/>
      <c r="Q329"/>
      <c r="R329"/>
    </row>
    <row r="330" spans="1:18" ht="15" x14ac:dyDescent="0.25">
      <c r="A330"/>
      <c r="B330"/>
      <c r="C330" t="s">
        <v>771</v>
      </c>
      <c r="D330" t="s">
        <v>772</v>
      </c>
      <c r="E330" s="93">
        <v>2404</v>
      </c>
      <c r="F330" s="93">
        <v>2476</v>
      </c>
      <c r="G330" s="93">
        <v>2551</v>
      </c>
      <c r="I330" s="103" t="str">
        <f t="shared" si="9"/>
        <v>00756</v>
      </c>
      <c r="K330"/>
      <c r="L330"/>
      <c r="M330"/>
      <c r="N330"/>
      <c r="O330"/>
      <c r="P330"/>
      <c r="Q330"/>
      <c r="R330"/>
    </row>
    <row r="331" spans="1:18" ht="15" x14ac:dyDescent="0.25">
      <c r="A331"/>
      <c r="B331"/>
      <c r="C331" t="s">
        <v>773</v>
      </c>
      <c r="D331" t="s">
        <v>774</v>
      </c>
      <c r="E331" s="93">
        <v>0</v>
      </c>
      <c r="F331" s="93">
        <v>0</v>
      </c>
      <c r="G331" s="93">
        <v>0</v>
      </c>
      <c r="I331" s="103" t="str">
        <f t="shared" si="9"/>
        <v>00756</v>
      </c>
      <c r="K331"/>
      <c r="L331"/>
      <c r="M331"/>
      <c r="N331"/>
      <c r="O331"/>
      <c r="P331"/>
      <c r="Q331"/>
      <c r="R331"/>
    </row>
    <row r="332" spans="1:18" ht="15" x14ac:dyDescent="0.25">
      <c r="A332"/>
      <c r="B332"/>
      <c r="C332" t="s">
        <v>775</v>
      </c>
      <c r="D332" t="s">
        <v>776</v>
      </c>
      <c r="E332" s="93">
        <v>0</v>
      </c>
      <c r="F332" s="93">
        <v>0</v>
      </c>
      <c r="G332" s="93">
        <v>0</v>
      </c>
      <c r="I332" s="103" t="str">
        <f t="shared" si="9"/>
        <v>00756</v>
      </c>
      <c r="K332"/>
      <c r="L332"/>
      <c r="M332"/>
      <c r="N332"/>
      <c r="O332"/>
      <c r="P332"/>
      <c r="Q332"/>
      <c r="R332"/>
    </row>
    <row r="333" spans="1:18" ht="15" x14ac:dyDescent="0.25">
      <c r="A333"/>
      <c r="B333"/>
      <c r="C333" t="s">
        <v>777</v>
      </c>
      <c r="D333" t="s">
        <v>778</v>
      </c>
      <c r="E333" s="93">
        <v>2785</v>
      </c>
      <c r="F333" s="93">
        <v>2869</v>
      </c>
      <c r="G333" s="93">
        <v>2955</v>
      </c>
      <c r="I333" s="103" t="str">
        <f t="shared" si="9"/>
        <v>00756</v>
      </c>
      <c r="K333"/>
      <c r="L333"/>
      <c r="M333"/>
      <c r="N333"/>
      <c r="O333"/>
      <c r="P333"/>
      <c r="Q333"/>
      <c r="R333"/>
    </row>
    <row r="334" spans="1:18" ht="15" x14ac:dyDescent="0.25">
      <c r="A334"/>
      <c r="B334"/>
      <c r="C334" t="s">
        <v>779</v>
      </c>
      <c r="D334" t="s">
        <v>780</v>
      </c>
      <c r="E334" s="93">
        <v>0</v>
      </c>
      <c r="F334" s="93">
        <v>0</v>
      </c>
      <c r="G334" s="93">
        <v>0</v>
      </c>
      <c r="I334" s="103" t="str">
        <f t="shared" si="9"/>
        <v>00756</v>
      </c>
      <c r="K334"/>
      <c r="L334"/>
      <c r="M334"/>
      <c r="N334"/>
      <c r="O334"/>
      <c r="P334"/>
      <c r="Q334"/>
      <c r="R334"/>
    </row>
    <row r="335" spans="1:18" ht="15" x14ac:dyDescent="0.25">
      <c r="A335"/>
      <c r="B335"/>
      <c r="C335" t="s">
        <v>781</v>
      </c>
      <c r="D335" t="s">
        <v>756</v>
      </c>
      <c r="E335" s="93">
        <v>5420</v>
      </c>
      <c r="F335" s="93">
        <v>5583</v>
      </c>
      <c r="G335" s="93">
        <v>5750</v>
      </c>
      <c r="I335" s="103" t="str">
        <f t="shared" si="9"/>
        <v>00756</v>
      </c>
      <c r="K335"/>
      <c r="L335"/>
      <c r="M335"/>
      <c r="N335"/>
      <c r="O335"/>
      <c r="P335"/>
      <c r="Q335"/>
      <c r="R335"/>
    </row>
    <row r="336" spans="1:18" ht="15" x14ac:dyDescent="0.25">
      <c r="A336"/>
      <c r="B336"/>
      <c r="C336" t="s">
        <v>782</v>
      </c>
      <c r="D336" t="s">
        <v>783</v>
      </c>
      <c r="E336" s="93">
        <v>87</v>
      </c>
      <c r="F336" s="93">
        <v>90</v>
      </c>
      <c r="G336" s="93">
        <v>93</v>
      </c>
      <c r="I336" s="103" t="str">
        <f t="shared" si="9"/>
        <v>00756</v>
      </c>
      <c r="K336"/>
      <c r="L336"/>
      <c r="M336"/>
      <c r="N336"/>
      <c r="O336"/>
      <c r="P336"/>
      <c r="Q336"/>
      <c r="R336"/>
    </row>
    <row r="337" spans="1:18" ht="15" x14ac:dyDescent="0.25">
      <c r="A337"/>
      <c r="B337"/>
      <c r="C337" t="s">
        <v>784</v>
      </c>
      <c r="D337" t="s">
        <v>785</v>
      </c>
      <c r="E337" s="93">
        <v>4239</v>
      </c>
      <c r="F337" s="93">
        <v>4366</v>
      </c>
      <c r="G337" s="93">
        <v>4497</v>
      </c>
      <c r="I337" s="103" t="str">
        <f t="shared" si="9"/>
        <v>00756</v>
      </c>
      <c r="K337"/>
      <c r="L337"/>
      <c r="M337"/>
      <c r="N337"/>
      <c r="O337"/>
      <c r="P337"/>
      <c r="Q337"/>
      <c r="R337"/>
    </row>
    <row r="338" spans="1:18" ht="15" x14ac:dyDescent="0.25">
      <c r="A338"/>
      <c r="B338"/>
      <c r="C338" t="s">
        <v>786</v>
      </c>
      <c r="D338" t="s">
        <v>787</v>
      </c>
      <c r="E338" s="93">
        <v>0</v>
      </c>
      <c r="F338" s="93">
        <v>0</v>
      </c>
      <c r="G338" s="93">
        <v>0</v>
      </c>
      <c r="I338" s="103" t="str">
        <f t="shared" si="9"/>
        <v>00756</v>
      </c>
      <c r="K338"/>
      <c r="L338"/>
      <c r="M338"/>
      <c r="N338"/>
      <c r="O338"/>
      <c r="P338"/>
      <c r="Q338"/>
      <c r="R338"/>
    </row>
    <row r="339" spans="1:18" ht="15" x14ac:dyDescent="0.25">
      <c r="A339"/>
      <c r="B339"/>
      <c r="C339" t="s">
        <v>788</v>
      </c>
      <c r="D339" t="s">
        <v>789</v>
      </c>
      <c r="E339" s="93">
        <v>1355</v>
      </c>
      <c r="F339" s="93">
        <v>1396</v>
      </c>
      <c r="G339" s="93">
        <v>1438</v>
      </c>
      <c r="I339" s="103" t="str">
        <f t="shared" si="9"/>
        <v>00756</v>
      </c>
      <c r="K339"/>
      <c r="L339"/>
      <c r="M339"/>
      <c r="N339"/>
      <c r="O339"/>
      <c r="P339"/>
      <c r="Q339"/>
      <c r="R339"/>
    </row>
    <row r="340" spans="1:18" ht="15" x14ac:dyDescent="0.25">
      <c r="A340"/>
      <c r="B340"/>
      <c r="C340" t="s">
        <v>790</v>
      </c>
      <c r="D340" t="s">
        <v>791</v>
      </c>
      <c r="E340" s="93">
        <v>0</v>
      </c>
      <c r="F340" s="93">
        <v>0</v>
      </c>
      <c r="G340" s="93">
        <v>0</v>
      </c>
      <c r="I340" s="103" t="str">
        <f t="shared" si="9"/>
        <v>00786</v>
      </c>
      <c r="K340"/>
      <c r="L340"/>
      <c r="M340"/>
      <c r="N340"/>
      <c r="O340"/>
      <c r="P340"/>
      <c r="Q340"/>
      <c r="R340"/>
    </row>
    <row r="341" spans="1:18" ht="15" x14ac:dyDescent="0.25">
      <c r="A341"/>
      <c r="B341"/>
      <c r="C341" t="s">
        <v>792</v>
      </c>
      <c r="D341" t="s">
        <v>793</v>
      </c>
      <c r="E341" s="93">
        <v>4755</v>
      </c>
      <c r="F341" s="93">
        <v>4897</v>
      </c>
      <c r="G341" s="93">
        <v>5044</v>
      </c>
      <c r="I341" s="103" t="str">
        <f t="shared" si="9"/>
        <v>00786</v>
      </c>
      <c r="K341"/>
      <c r="L341"/>
      <c r="M341"/>
      <c r="N341"/>
      <c r="O341"/>
      <c r="P341"/>
      <c r="Q341"/>
      <c r="R341"/>
    </row>
    <row r="342" spans="1:18" ht="15" x14ac:dyDescent="0.25">
      <c r="A342"/>
      <c r="B342"/>
      <c r="C342" t="s">
        <v>794</v>
      </c>
      <c r="D342" t="s">
        <v>795</v>
      </c>
      <c r="E342" s="93">
        <v>2181</v>
      </c>
      <c r="F342" s="93">
        <v>2247</v>
      </c>
      <c r="G342" s="93">
        <v>2315</v>
      </c>
      <c r="I342" s="103" t="str">
        <f t="shared" si="9"/>
        <v>00786</v>
      </c>
      <c r="K342"/>
      <c r="L342"/>
      <c r="M342"/>
      <c r="N342"/>
      <c r="O342"/>
      <c r="P342"/>
      <c r="Q342"/>
      <c r="R342"/>
    </row>
    <row r="343" spans="1:18" ht="15" x14ac:dyDescent="0.25">
      <c r="A343"/>
      <c r="B343"/>
      <c r="C343" t="s">
        <v>796</v>
      </c>
      <c r="D343" t="s">
        <v>797</v>
      </c>
      <c r="E343" s="93">
        <v>33</v>
      </c>
      <c r="F343" s="93">
        <v>34</v>
      </c>
      <c r="G343" s="93">
        <v>35</v>
      </c>
      <c r="I343" s="103" t="str">
        <f t="shared" si="9"/>
        <v>00786</v>
      </c>
      <c r="K343"/>
      <c r="L343"/>
      <c r="M343"/>
      <c r="N343"/>
      <c r="O343"/>
      <c r="P343"/>
      <c r="Q343"/>
      <c r="R343"/>
    </row>
    <row r="344" spans="1:18" ht="15" x14ac:dyDescent="0.25">
      <c r="A344"/>
      <c r="B344"/>
      <c r="C344" t="s">
        <v>798</v>
      </c>
      <c r="D344" t="s">
        <v>799</v>
      </c>
      <c r="E344" s="93">
        <v>0</v>
      </c>
      <c r="F344" s="93">
        <v>0</v>
      </c>
      <c r="G344" s="93">
        <v>0</v>
      </c>
      <c r="I344" s="103" t="str">
        <f t="shared" si="9"/>
        <v>00786</v>
      </c>
      <c r="K344"/>
      <c r="L344"/>
      <c r="M344"/>
      <c r="N344"/>
      <c r="O344"/>
      <c r="P344"/>
      <c r="Q344"/>
      <c r="R344"/>
    </row>
    <row r="345" spans="1:18" ht="15" x14ac:dyDescent="0.25">
      <c r="A345"/>
      <c r="B345"/>
      <c r="C345" t="s">
        <v>800</v>
      </c>
      <c r="D345" t="s">
        <v>801</v>
      </c>
      <c r="E345" s="93">
        <v>1876</v>
      </c>
      <c r="F345" s="93">
        <v>1932</v>
      </c>
      <c r="G345" s="93">
        <v>1989</v>
      </c>
      <c r="I345" s="103" t="str">
        <f t="shared" si="9"/>
        <v>00786</v>
      </c>
      <c r="K345"/>
      <c r="L345"/>
      <c r="M345"/>
      <c r="N345"/>
      <c r="O345"/>
      <c r="P345"/>
      <c r="Q345"/>
      <c r="R345"/>
    </row>
    <row r="346" spans="1:18" ht="15" x14ac:dyDescent="0.25">
      <c r="A346"/>
      <c r="B346"/>
      <c r="C346" t="s">
        <v>802</v>
      </c>
      <c r="D346" t="s">
        <v>803</v>
      </c>
      <c r="E346" s="93">
        <v>0</v>
      </c>
      <c r="F346" s="93">
        <v>0</v>
      </c>
      <c r="G346" s="93">
        <v>0</v>
      </c>
      <c r="I346" s="103" t="str">
        <f t="shared" si="9"/>
        <v>00786</v>
      </c>
      <c r="K346"/>
      <c r="L346"/>
      <c r="M346"/>
      <c r="N346"/>
      <c r="O346"/>
      <c r="P346"/>
      <c r="Q346"/>
      <c r="R346"/>
    </row>
    <row r="347" spans="1:18" ht="15" x14ac:dyDescent="0.25">
      <c r="A347"/>
      <c r="B347"/>
      <c r="C347" t="s">
        <v>804</v>
      </c>
      <c r="D347" t="s">
        <v>805</v>
      </c>
      <c r="E347" s="93">
        <v>5525</v>
      </c>
      <c r="F347" s="93">
        <v>5691</v>
      </c>
      <c r="G347" s="93">
        <v>5862</v>
      </c>
      <c r="I347" s="103" t="str">
        <f t="shared" si="9"/>
        <v>00786</v>
      </c>
      <c r="K347"/>
      <c r="L347"/>
      <c r="M347"/>
      <c r="N347"/>
      <c r="O347"/>
      <c r="P347"/>
      <c r="Q347"/>
      <c r="R347"/>
    </row>
    <row r="348" spans="1:18" ht="15" x14ac:dyDescent="0.25">
      <c r="A348"/>
      <c r="B348"/>
      <c r="C348" t="s">
        <v>806</v>
      </c>
      <c r="D348" t="s">
        <v>807</v>
      </c>
      <c r="E348" s="93">
        <v>938</v>
      </c>
      <c r="F348" s="93">
        <v>966</v>
      </c>
      <c r="G348" s="93">
        <v>995</v>
      </c>
      <c r="I348" s="103" t="str">
        <f t="shared" si="9"/>
        <v>00786</v>
      </c>
      <c r="K348"/>
      <c r="L348"/>
      <c r="M348"/>
      <c r="N348"/>
      <c r="O348"/>
      <c r="P348"/>
      <c r="Q348"/>
      <c r="R348"/>
    </row>
    <row r="349" spans="1:18" ht="15" x14ac:dyDescent="0.25">
      <c r="A349"/>
      <c r="B349"/>
      <c r="C349" t="s">
        <v>808</v>
      </c>
      <c r="D349" t="s">
        <v>809</v>
      </c>
      <c r="E349" s="93">
        <v>94</v>
      </c>
      <c r="F349" s="93">
        <v>97</v>
      </c>
      <c r="G349" s="93">
        <v>100</v>
      </c>
      <c r="I349" s="103" t="str">
        <f t="shared" si="9"/>
        <v>00786</v>
      </c>
      <c r="K349"/>
      <c r="L349"/>
      <c r="M349"/>
      <c r="N349"/>
      <c r="O349"/>
      <c r="P349"/>
      <c r="Q349"/>
      <c r="R349"/>
    </row>
    <row r="350" spans="1:18" ht="15" x14ac:dyDescent="0.25">
      <c r="A350"/>
      <c r="B350"/>
      <c r="C350" t="s">
        <v>810</v>
      </c>
      <c r="D350" t="s">
        <v>811</v>
      </c>
      <c r="E350" s="93">
        <v>3781</v>
      </c>
      <c r="F350" s="93">
        <v>3895</v>
      </c>
      <c r="G350" s="93">
        <v>4012</v>
      </c>
      <c r="I350" s="103" t="str">
        <f t="shared" si="9"/>
        <v>00786</v>
      </c>
      <c r="K350"/>
      <c r="L350"/>
      <c r="M350"/>
      <c r="N350"/>
      <c r="O350"/>
      <c r="P350"/>
      <c r="Q350"/>
      <c r="R350"/>
    </row>
    <row r="351" spans="1:18" ht="15" x14ac:dyDescent="0.25">
      <c r="A351"/>
      <c r="B351" t="s">
        <v>566</v>
      </c>
      <c r="C351"/>
      <c r="D351"/>
      <c r="E351" s="93">
        <v>189423</v>
      </c>
      <c r="F351" s="93">
        <v>195112</v>
      </c>
      <c r="G351" s="93">
        <v>200958</v>
      </c>
      <c r="I351" s="103" t="str">
        <f t="shared" si="9"/>
        <v/>
      </c>
      <c r="K351"/>
      <c r="L351"/>
      <c r="M351"/>
      <c r="N351"/>
      <c r="O351"/>
      <c r="P351"/>
      <c r="Q351"/>
      <c r="R351"/>
    </row>
    <row r="352" spans="1:18" ht="15" x14ac:dyDescent="0.25">
      <c r="A352" t="s">
        <v>812</v>
      </c>
      <c r="B352"/>
      <c r="C352"/>
      <c r="D352"/>
      <c r="E352" s="93">
        <v>189423</v>
      </c>
      <c r="F352" s="93">
        <v>195112</v>
      </c>
      <c r="G352" s="93">
        <v>200958</v>
      </c>
      <c r="I352" s="103" t="str">
        <f t="shared" si="9"/>
        <v/>
      </c>
      <c r="K352"/>
      <c r="L352"/>
      <c r="M352"/>
      <c r="N352"/>
      <c r="O352"/>
      <c r="P352"/>
      <c r="Q352"/>
      <c r="R352"/>
    </row>
    <row r="353" spans="1:18" ht="15" x14ac:dyDescent="0.25">
      <c r="A353" s="124" t="s">
        <v>813</v>
      </c>
      <c r="B353" s="124"/>
      <c r="C353" s="124"/>
      <c r="D353" s="124"/>
      <c r="E353" s="125">
        <v>983710</v>
      </c>
      <c r="F353" s="125">
        <v>1013225</v>
      </c>
      <c r="G353" s="125">
        <v>1043621</v>
      </c>
      <c r="I353" s="103" t="str">
        <f t="shared" si="9"/>
        <v/>
      </c>
      <c r="K353"/>
      <c r="L353"/>
      <c r="M353"/>
      <c r="N353"/>
      <c r="O353"/>
      <c r="P353"/>
      <c r="Q353"/>
      <c r="R353"/>
    </row>
    <row r="354" spans="1:18" ht="15" x14ac:dyDescent="0.25">
      <c r="K354"/>
      <c r="L354"/>
      <c r="M354"/>
      <c r="N354"/>
      <c r="O354"/>
      <c r="P354"/>
      <c r="Q354"/>
      <c r="R354"/>
    </row>
    <row r="355" spans="1:18" ht="15" x14ac:dyDescent="0.25">
      <c r="K355"/>
      <c r="L355"/>
      <c r="M355"/>
      <c r="N355"/>
      <c r="O355"/>
      <c r="P355"/>
      <c r="Q355"/>
      <c r="R355"/>
    </row>
    <row r="356" spans="1:18" ht="15" x14ac:dyDescent="0.25">
      <c r="K356"/>
      <c r="L356"/>
      <c r="M356"/>
      <c r="N356"/>
      <c r="O356"/>
      <c r="P356"/>
      <c r="Q356"/>
      <c r="R356"/>
    </row>
    <row r="357" spans="1:18" ht="15" x14ac:dyDescent="0.25">
      <c r="K357"/>
      <c r="L357"/>
      <c r="M357"/>
      <c r="N357"/>
      <c r="O357"/>
      <c r="P357"/>
      <c r="Q357"/>
      <c r="R357"/>
    </row>
    <row r="358" spans="1:18" ht="15" x14ac:dyDescent="0.25">
      <c r="K358"/>
      <c r="L358"/>
      <c r="M358"/>
      <c r="N358"/>
      <c r="O358"/>
      <c r="P358"/>
      <c r="Q358"/>
      <c r="R358"/>
    </row>
    <row r="359" spans="1:18" ht="15" x14ac:dyDescent="0.25">
      <c r="K359"/>
      <c r="L359"/>
      <c r="M359"/>
      <c r="N359"/>
      <c r="O359"/>
      <c r="P359"/>
      <c r="Q359"/>
      <c r="R359"/>
    </row>
    <row r="360" spans="1:18" ht="15" x14ac:dyDescent="0.25">
      <c r="K360"/>
      <c r="L360"/>
      <c r="M360"/>
      <c r="N360"/>
      <c r="O360"/>
      <c r="P360"/>
      <c r="Q360"/>
      <c r="R360"/>
    </row>
    <row r="361" spans="1:18" ht="15" x14ac:dyDescent="0.25">
      <c r="K361"/>
      <c r="L361"/>
      <c r="M361"/>
      <c r="N361"/>
      <c r="O361"/>
      <c r="P361"/>
      <c r="Q361"/>
      <c r="R361"/>
    </row>
    <row r="362" spans="1:18" ht="15" x14ac:dyDescent="0.25">
      <c r="K362"/>
      <c r="L362"/>
      <c r="M362"/>
      <c r="N362"/>
      <c r="O362"/>
      <c r="P362"/>
      <c r="Q362"/>
      <c r="R362"/>
    </row>
    <row r="363" spans="1:18" ht="15" x14ac:dyDescent="0.25">
      <c r="K363"/>
      <c r="L363"/>
      <c r="M363"/>
      <c r="N363"/>
      <c r="O363"/>
      <c r="P363"/>
      <c r="Q363"/>
      <c r="R363"/>
    </row>
    <row r="364" spans="1:18" ht="15" x14ac:dyDescent="0.25">
      <c r="K364"/>
      <c r="L364"/>
      <c r="M364"/>
      <c r="N364"/>
      <c r="O364"/>
      <c r="P364"/>
      <c r="Q364"/>
      <c r="R364"/>
    </row>
    <row r="365" spans="1:18" ht="15" x14ac:dyDescent="0.25">
      <c r="K365"/>
      <c r="L365"/>
      <c r="M365"/>
      <c r="N365"/>
      <c r="O365"/>
      <c r="P365"/>
      <c r="Q365"/>
      <c r="R365"/>
    </row>
    <row r="366" spans="1:18" ht="15" x14ac:dyDescent="0.25">
      <c r="K366"/>
      <c r="L366"/>
      <c r="M366"/>
      <c r="N366"/>
      <c r="O366"/>
      <c r="P366"/>
      <c r="Q366"/>
      <c r="R366"/>
    </row>
    <row r="367" spans="1:18" ht="15" x14ac:dyDescent="0.25">
      <c r="K367"/>
      <c r="L367"/>
      <c r="M367"/>
      <c r="N367"/>
      <c r="O367"/>
      <c r="P367"/>
      <c r="Q367"/>
      <c r="R367"/>
    </row>
    <row r="368" spans="1:18" ht="15" x14ac:dyDescent="0.25">
      <c r="K368"/>
      <c r="L368"/>
      <c r="M368"/>
      <c r="N368"/>
      <c r="O368"/>
      <c r="P368"/>
      <c r="Q368"/>
      <c r="R368"/>
    </row>
    <row r="369" spans="11:18" ht="15" x14ac:dyDescent="0.25">
      <c r="K369"/>
      <c r="L369"/>
      <c r="M369"/>
      <c r="N369"/>
      <c r="O369"/>
      <c r="P369"/>
      <c r="Q369"/>
      <c r="R369"/>
    </row>
    <row r="370" spans="11:18" ht="15" x14ac:dyDescent="0.25">
      <c r="K370"/>
      <c r="L370"/>
      <c r="M370"/>
      <c r="N370"/>
      <c r="O370"/>
      <c r="P370"/>
      <c r="Q370"/>
      <c r="R370"/>
    </row>
    <row r="371" spans="11:18" ht="15" x14ac:dyDescent="0.25">
      <c r="K371"/>
      <c r="L371"/>
      <c r="M371"/>
      <c r="N371"/>
      <c r="O371"/>
      <c r="P371"/>
      <c r="Q371"/>
      <c r="R371"/>
    </row>
    <row r="372" spans="11:18" ht="15" x14ac:dyDescent="0.25">
      <c r="K372"/>
      <c r="L372"/>
      <c r="M372"/>
      <c r="N372"/>
      <c r="O372"/>
      <c r="P372"/>
      <c r="Q372"/>
      <c r="R372"/>
    </row>
    <row r="373" spans="11:18" ht="15" x14ac:dyDescent="0.25">
      <c r="K373"/>
      <c r="L373"/>
      <c r="M373"/>
      <c r="N373"/>
      <c r="O373"/>
      <c r="P373"/>
      <c r="Q373"/>
      <c r="R373"/>
    </row>
    <row r="374" spans="11:18" ht="15" x14ac:dyDescent="0.25">
      <c r="K374"/>
      <c r="L374"/>
      <c r="M374"/>
      <c r="N374"/>
      <c r="O374"/>
      <c r="P374"/>
      <c r="Q374"/>
      <c r="R374"/>
    </row>
    <row r="375" spans="11:18" ht="15" x14ac:dyDescent="0.25">
      <c r="K375"/>
      <c r="L375"/>
      <c r="M375"/>
      <c r="N375"/>
      <c r="O375"/>
      <c r="P375"/>
      <c r="Q375"/>
      <c r="R375"/>
    </row>
    <row r="376" spans="11:18" ht="15" x14ac:dyDescent="0.25">
      <c r="K376"/>
      <c r="L376"/>
      <c r="M376"/>
      <c r="N376"/>
      <c r="O376"/>
      <c r="P376"/>
      <c r="Q376"/>
      <c r="R376"/>
    </row>
    <row r="377" spans="11:18" ht="15" x14ac:dyDescent="0.25">
      <c r="K377"/>
      <c r="L377"/>
      <c r="M377"/>
      <c r="N377"/>
      <c r="O377"/>
      <c r="P377"/>
      <c r="Q377"/>
      <c r="R377"/>
    </row>
    <row r="378" spans="11:18" ht="15" x14ac:dyDescent="0.25">
      <c r="K378"/>
      <c r="L378"/>
      <c r="M378"/>
      <c r="N378"/>
      <c r="O378"/>
      <c r="P378"/>
      <c r="Q378"/>
      <c r="R378"/>
    </row>
    <row r="379" spans="11:18" ht="15" x14ac:dyDescent="0.25">
      <c r="K379"/>
      <c r="L379"/>
      <c r="M379"/>
      <c r="N379"/>
      <c r="O379"/>
      <c r="P379"/>
      <c r="Q379"/>
      <c r="R379"/>
    </row>
    <row r="380" spans="11:18" ht="15" x14ac:dyDescent="0.25">
      <c r="K380"/>
      <c r="L380"/>
      <c r="M380"/>
      <c r="N380"/>
      <c r="O380"/>
      <c r="P380"/>
      <c r="Q380"/>
      <c r="R380"/>
    </row>
    <row r="381" spans="11:18" ht="15" x14ac:dyDescent="0.25">
      <c r="K381"/>
      <c r="L381"/>
      <c r="M381"/>
      <c r="N381"/>
      <c r="O381"/>
      <c r="P381"/>
      <c r="Q381"/>
      <c r="R381"/>
    </row>
    <row r="382" spans="11:18" ht="15" x14ac:dyDescent="0.25">
      <c r="K382"/>
      <c r="L382"/>
      <c r="M382"/>
      <c r="N382"/>
      <c r="O382"/>
      <c r="P382"/>
      <c r="Q382"/>
      <c r="R382"/>
    </row>
    <row r="383" spans="11:18" ht="15" x14ac:dyDescent="0.25">
      <c r="K383"/>
      <c r="L383"/>
      <c r="M383"/>
      <c r="N383"/>
      <c r="O383"/>
      <c r="P383"/>
      <c r="Q383"/>
      <c r="R383"/>
    </row>
    <row r="384" spans="11:18" ht="15" x14ac:dyDescent="0.25">
      <c r="K384"/>
      <c r="L384"/>
      <c r="M384"/>
      <c r="N384"/>
      <c r="O384"/>
      <c r="P384"/>
      <c r="Q384"/>
      <c r="R384"/>
    </row>
    <row r="385" spans="11:18" ht="15" x14ac:dyDescent="0.25">
      <c r="K385"/>
      <c r="L385"/>
      <c r="M385"/>
      <c r="N385"/>
      <c r="O385"/>
      <c r="P385"/>
      <c r="Q385"/>
      <c r="R385"/>
    </row>
    <row r="386" spans="11:18" ht="15" x14ac:dyDescent="0.25">
      <c r="K386"/>
      <c r="L386"/>
      <c r="M386"/>
      <c r="N386"/>
      <c r="O386"/>
      <c r="P386"/>
      <c r="Q386"/>
      <c r="R386"/>
    </row>
    <row r="387" spans="11:18" ht="15" x14ac:dyDescent="0.25">
      <c r="K387"/>
      <c r="L387"/>
      <c r="M387"/>
      <c r="N387"/>
      <c r="O387"/>
      <c r="P387"/>
      <c r="Q387"/>
      <c r="R387"/>
    </row>
    <row r="388" spans="11:18" ht="15" x14ac:dyDescent="0.25">
      <c r="K388"/>
      <c r="L388"/>
      <c r="M388"/>
      <c r="N388"/>
      <c r="O388"/>
      <c r="P388"/>
      <c r="Q388"/>
      <c r="R388"/>
    </row>
    <row r="389" spans="11:18" ht="15" x14ac:dyDescent="0.25">
      <c r="K389"/>
      <c r="L389"/>
      <c r="M389"/>
      <c r="N389"/>
      <c r="O389"/>
      <c r="P389"/>
      <c r="Q389"/>
      <c r="R389"/>
    </row>
    <row r="390" spans="11:18" ht="15" x14ac:dyDescent="0.25">
      <c r="K390"/>
      <c r="L390"/>
      <c r="M390"/>
      <c r="N390"/>
      <c r="O390"/>
      <c r="P390"/>
      <c r="Q390"/>
      <c r="R390"/>
    </row>
    <row r="391" spans="11:18" ht="15" x14ac:dyDescent="0.25">
      <c r="K391"/>
      <c r="L391"/>
      <c r="M391"/>
      <c r="N391"/>
      <c r="O391"/>
      <c r="P391"/>
      <c r="Q391"/>
      <c r="R391"/>
    </row>
    <row r="392" spans="11:18" ht="15" x14ac:dyDescent="0.25">
      <c r="K392"/>
      <c r="L392"/>
      <c r="M392"/>
      <c r="N392"/>
      <c r="O392"/>
      <c r="P392"/>
      <c r="Q392"/>
      <c r="R392"/>
    </row>
    <row r="393" spans="11:18" ht="15" x14ac:dyDescent="0.25">
      <c r="K393"/>
      <c r="L393"/>
      <c r="M393"/>
      <c r="N393"/>
      <c r="O393"/>
      <c r="P393"/>
      <c r="Q393"/>
      <c r="R393"/>
    </row>
    <row r="394" spans="11:18" ht="15" x14ac:dyDescent="0.25">
      <c r="K394"/>
      <c r="L394"/>
      <c r="M394"/>
      <c r="N394"/>
      <c r="O394"/>
      <c r="P394"/>
      <c r="Q394"/>
      <c r="R394"/>
    </row>
    <row r="395" spans="11:18" ht="15" x14ac:dyDescent="0.25">
      <c r="K395"/>
      <c r="L395"/>
      <c r="M395"/>
      <c r="N395"/>
      <c r="O395"/>
      <c r="P395"/>
      <c r="Q395"/>
      <c r="R395"/>
    </row>
    <row r="396" spans="11:18" ht="15" x14ac:dyDescent="0.25">
      <c r="K396"/>
      <c r="L396"/>
      <c r="M396"/>
      <c r="N396"/>
      <c r="O396"/>
      <c r="P396"/>
      <c r="Q396"/>
      <c r="R396"/>
    </row>
    <row r="397" spans="11:18" ht="15" x14ac:dyDescent="0.25">
      <c r="K397"/>
      <c r="L397"/>
      <c r="M397"/>
      <c r="N397"/>
      <c r="O397"/>
      <c r="P397"/>
      <c r="Q397"/>
      <c r="R397"/>
    </row>
    <row r="398" spans="11:18" ht="15" x14ac:dyDescent="0.25">
      <c r="K398"/>
      <c r="L398"/>
      <c r="M398"/>
      <c r="N398"/>
      <c r="O398"/>
      <c r="P398"/>
      <c r="Q398"/>
      <c r="R398"/>
    </row>
    <row r="399" spans="11:18" ht="15" x14ac:dyDescent="0.25">
      <c r="K399"/>
      <c r="L399"/>
      <c r="M399"/>
      <c r="N399"/>
      <c r="O399"/>
      <c r="P399"/>
      <c r="Q399"/>
      <c r="R399"/>
    </row>
    <row r="400" spans="11:18" ht="15" x14ac:dyDescent="0.25">
      <c r="K400"/>
      <c r="L400"/>
      <c r="M400"/>
      <c r="N400"/>
      <c r="O400"/>
      <c r="P400"/>
      <c r="Q400"/>
      <c r="R400"/>
    </row>
    <row r="401" spans="11:18" ht="15" x14ac:dyDescent="0.25">
      <c r="K401"/>
      <c r="L401"/>
      <c r="M401"/>
      <c r="N401"/>
      <c r="O401"/>
      <c r="P401"/>
      <c r="Q401"/>
      <c r="R401"/>
    </row>
    <row r="402" spans="11:18" ht="15" x14ac:dyDescent="0.25">
      <c r="K402"/>
      <c r="L402"/>
      <c r="M402"/>
      <c r="N402"/>
      <c r="O402"/>
      <c r="P402"/>
      <c r="Q402"/>
      <c r="R402"/>
    </row>
    <row r="403" spans="11:18" ht="15" x14ac:dyDescent="0.25">
      <c r="K403"/>
      <c r="L403"/>
      <c r="M403"/>
      <c r="N403"/>
      <c r="O403"/>
      <c r="P403"/>
      <c r="Q403"/>
      <c r="R403"/>
    </row>
    <row r="404" spans="11:18" ht="15" x14ac:dyDescent="0.25">
      <c r="K404"/>
      <c r="L404"/>
      <c r="M404"/>
      <c r="N404"/>
      <c r="O404"/>
      <c r="P404"/>
      <c r="Q404"/>
      <c r="R404"/>
    </row>
    <row r="405" spans="11:18" ht="15" x14ac:dyDescent="0.25">
      <c r="K405"/>
      <c r="L405"/>
      <c r="M405"/>
      <c r="N405"/>
      <c r="O405"/>
      <c r="P405"/>
      <c r="Q405"/>
      <c r="R405"/>
    </row>
    <row r="406" spans="11:18" ht="15" x14ac:dyDescent="0.25">
      <c r="K406"/>
      <c r="L406"/>
      <c r="M406"/>
      <c r="N406"/>
      <c r="O406"/>
      <c r="P406"/>
      <c r="Q406"/>
      <c r="R406"/>
    </row>
    <row r="407" spans="11:18" ht="15" x14ac:dyDescent="0.25">
      <c r="K407"/>
      <c r="L407"/>
      <c r="M407"/>
      <c r="N407"/>
      <c r="O407"/>
      <c r="P407"/>
      <c r="Q407"/>
      <c r="R407"/>
    </row>
    <row r="408" spans="11:18" ht="15" x14ac:dyDescent="0.25">
      <c r="K408"/>
      <c r="L408"/>
      <c r="M408"/>
      <c r="N408"/>
      <c r="O408"/>
      <c r="P408"/>
      <c r="Q408"/>
      <c r="R408"/>
    </row>
    <row r="409" spans="11:18" ht="15" x14ac:dyDescent="0.25">
      <c r="K409"/>
      <c r="L409"/>
      <c r="M409"/>
      <c r="N409"/>
      <c r="O409"/>
      <c r="P409"/>
      <c r="Q409"/>
      <c r="R409"/>
    </row>
    <row r="410" spans="11:18" ht="15" x14ac:dyDescent="0.25">
      <c r="K410"/>
      <c r="L410"/>
      <c r="M410"/>
      <c r="N410"/>
      <c r="O410"/>
      <c r="P410"/>
      <c r="Q410"/>
      <c r="R410"/>
    </row>
    <row r="411" spans="11:18" ht="15" x14ac:dyDescent="0.25">
      <c r="K411"/>
      <c r="L411"/>
      <c r="M411"/>
      <c r="N411"/>
      <c r="O411"/>
      <c r="P411"/>
      <c r="Q411"/>
      <c r="R411"/>
    </row>
    <row r="412" spans="11:18" ht="15" x14ac:dyDescent="0.25">
      <c r="K412"/>
      <c r="L412"/>
      <c r="M412"/>
      <c r="N412"/>
      <c r="O412"/>
      <c r="P412"/>
      <c r="Q412"/>
      <c r="R412"/>
    </row>
    <row r="413" spans="11:18" ht="15" x14ac:dyDescent="0.25">
      <c r="K413"/>
      <c r="L413"/>
      <c r="M413"/>
      <c r="N413"/>
      <c r="O413"/>
      <c r="P413"/>
      <c r="Q413"/>
      <c r="R413"/>
    </row>
    <row r="414" spans="11:18" ht="15" x14ac:dyDescent="0.25">
      <c r="K414"/>
      <c r="L414"/>
      <c r="M414"/>
      <c r="N414"/>
      <c r="O414"/>
      <c r="P414"/>
      <c r="Q414"/>
      <c r="R414"/>
    </row>
    <row r="415" spans="11:18" ht="15" x14ac:dyDescent="0.25">
      <c r="K415"/>
      <c r="L415"/>
      <c r="M415"/>
      <c r="N415"/>
      <c r="O415"/>
      <c r="P415"/>
      <c r="Q415"/>
      <c r="R415"/>
    </row>
    <row r="416" spans="11:18" ht="15" x14ac:dyDescent="0.25">
      <c r="K416"/>
      <c r="L416"/>
      <c r="M416"/>
      <c r="N416"/>
      <c r="O416"/>
      <c r="P416"/>
      <c r="Q416"/>
      <c r="R416"/>
    </row>
    <row r="417" spans="11:18" ht="15" x14ac:dyDescent="0.25">
      <c r="K417"/>
      <c r="L417"/>
      <c r="M417"/>
      <c r="N417"/>
      <c r="O417"/>
      <c r="P417"/>
      <c r="Q417"/>
      <c r="R417"/>
    </row>
    <row r="418" spans="11:18" ht="15" x14ac:dyDescent="0.25">
      <c r="K418"/>
      <c r="L418"/>
      <c r="M418"/>
      <c r="N418"/>
      <c r="O418"/>
      <c r="P418"/>
      <c r="Q418"/>
      <c r="R418"/>
    </row>
    <row r="419" spans="11:18" ht="15" x14ac:dyDescent="0.25">
      <c r="K419"/>
      <c r="L419"/>
      <c r="M419"/>
      <c r="N419"/>
      <c r="O419"/>
      <c r="P419"/>
      <c r="Q419"/>
      <c r="R419"/>
    </row>
    <row r="420" spans="11:18" ht="15" x14ac:dyDescent="0.25">
      <c r="K420"/>
      <c r="L420"/>
      <c r="M420"/>
      <c r="N420"/>
      <c r="O420"/>
      <c r="P420"/>
      <c r="Q420"/>
      <c r="R420"/>
    </row>
    <row r="421" spans="11:18" ht="15" x14ac:dyDescent="0.25">
      <c r="K421"/>
      <c r="L421"/>
      <c r="M421"/>
      <c r="N421"/>
      <c r="O421"/>
      <c r="P421"/>
      <c r="Q421"/>
      <c r="R421"/>
    </row>
    <row r="422" spans="11:18" ht="15" x14ac:dyDescent="0.25">
      <c r="K422"/>
      <c r="L422"/>
      <c r="M422"/>
      <c r="N422"/>
      <c r="O422"/>
      <c r="P422"/>
      <c r="Q422"/>
      <c r="R422"/>
    </row>
    <row r="423" spans="11:18" ht="15" x14ac:dyDescent="0.25">
      <c r="K423"/>
      <c r="L423"/>
      <c r="M423"/>
      <c r="N423"/>
      <c r="O423"/>
      <c r="P423"/>
      <c r="Q423"/>
      <c r="R423"/>
    </row>
    <row r="424" spans="11:18" ht="15" x14ac:dyDescent="0.25">
      <c r="K424"/>
      <c r="L424"/>
      <c r="M424"/>
      <c r="N424"/>
      <c r="O424"/>
      <c r="P424"/>
      <c r="Q424"/>
      <c r="R424"/>
    </row>
    <row r="425" spans="11:18" ht="15" x14ac:dyDescent="0.25">
      <c r="K425"/>
      <c r="L425"/>
      <c r="M425"/>
      <c r="N425"/>
      <c r="O425"/>
      <c r="P425"/>
      <c r="Q425"/>
      <c r="R425"/>
    </row>
    <row r="426" spans="11:18" ht="15" x14ac:dyDescent="0.25">
      <c r="K426"/>
      <c r="L426"/>
      <c r="M426"/>
      <c r="N426"/>
      <c r="O426"/>
      <c r="P426"/>
      <c r="Q426"/>
      <c r="R426"/>
    </row>
    <row r="427" spans="11:18" ht="15" x14ac:dyDescent="0.25">
      <c r="K427"/>
      <c r="L427"/>
      <c r="M427"/>
      <c r="N427"/>
      <c r="O427"/>
      <c r="P427"/>
      <c r="Q427"/>
      <c r="R427"/>
    </row>
    <row r="428" spans="11:18" ht="15" x14ac:dyDescent="0.25">
      <c r="K428"/>
      <c r="L428"/>
      <c r="M428"/>
      <c r="N428"/>
      <c r="O428"/>
      <c r="P428"/>
      <c r="Q428"/>
      <c r="R428"/>
    </row>
    <row r="429" spans="11:18" ht="15" x14ac:dyDescent="0.25">
      <c r="K429"/>
      <c r="L429"/>
      <c r="M429"/>
      <c r="N429"/>
      <c r="O429"/>
      <c r="P429"/>
      <c r="Q429"/>
      <c r="R429"/>
    </row>
    <row r="430" spans="11:18" ht="15" x14ac:dyDescent="0.25">
      <c r="K430"/>
      <c r="L430"/>
      <c r="M430"/>
      <c r="N430"/>
      <c r="O430"/>
      <c r="P430"/>
      <c r="Q430"/>
      <c r="R430"/>
    </row>
    <row r="431" spans="11:18" ht="15" x14ac:dyDescent="0.25">
      <c r="K431"/>
      <c r="L431"/>
      <c r="M431"/>
      <c r="N431"/>
      <c r="O431"/>
      <c r="P431"/>
      <c r="Q431"/>
      <c r="R431"/>
    </row>
    <row r="432" spans="11:18" ht="15" x14ac:dyDescent="0.25">
      <c r="K432"/>
      <c r="L432"/>
      <c r="M432"/>
      <c r="N432"/>
      <c r="O432"/>
      <c r="P432"/>
      <c r="Q432"/>
      <c r="R432"/>
    </row>
    <row r="433" spans="11:18" ht="15" x14ac:dyDescent="0.25">
      <c r="K433"/>
      <c r="L433"/>
      <c r="M433"/>
      <c r="N433"/>
      <c r="O433"/>
      <c r="P433"/>
      <c r="Q433"/>
      <c r="R433"/>
    </row>
    <row r="434" spans="11:18" ht="15" x14ac:dyDescent="0.25">
      <c r="K434"/>
      <c r="L434"/>
      <c r="M434"/>
      <c r="N434"/>
      <c r="O434"/>
      <c r="P434"/>
      <c r="Q434"/>
      <c r="R434"/>
    </row>
    <row r="435" spans="11:18" ht="15" x14ac:dyDescent="0.25">
      <c r="K435"/>
      <c r="L435"/>
      <c r="M435"/>
      <c r="N435"/>
      <c r="O435"/>
      <c r="P435"/>
      <c r="Q435"/>
      <c r="R435"/>
    </row>
    <row r="436" spans="11:18" ht="15" x14ac:dyDescent="0.25">
      <c r="K436"/>
      <c r="L436"/>
      <c r="M436"/>
      <c r="N436"/>
      <c r="O436"/>
      <c r="P436"/>
      <c r="Q436"/>
      <c r="R436"/>
    </row>
    <row r="437" spans="11:18" ht="15" x14ac:dyDescent="0.25">
      <c r="K437"/>
      <c r="L437"/>
      <c r="M437"/>
      <c r="N437"/>
      <c r="O437"/>
      <c r="P437"/>
      <c r="Q437"/>
      <c r="R437"/>
    </row>
    <row r="438" spans="11:18" ht="15" x14ac:dyDescent="0.25">
      <c r="K438"/>
      <c r="L438"/>
      <c r="M438"/>
      <c r="N438"/>
      <c r="O438"/>
      <c r="P438"/>
      <c r="Q438"/>
      <c r="R438"/>
    </row>
    <row r="439" spans="11:18" ht="15" x14ac:dyDescent="0.25">
      <c r="K439"/>
      <c r="L439"/>
      <c r="M439"/>
      <c r="N439"/>
      <c r="O439"/>
      <c r="P439"/>
      <c r="Q439"/>
      <c r="R439"/>
    </row>
    <row r="440" spans="11:18" ht="15" x14ac:dyDescent="0.25">
      <c r="K440"/>
      <c r="L440"/>
      <c r="M440"/>
      <c r="N440"/>
      <c r="O440"/>
      <c r="P440"/>
      <c r="Q440"/>
      <c r="R440"/>
    </row>
    <row r="441" spans="11:18" ht="15" x14ac:dyDescent="0.25">
      <c r="K441"/>
      <c r="L441"/>
      <c r="M441"/>
      <c r="N441"/>
      <c r="O441"/>
      <c r="P441"/>
      <c r="Q441"/>
      <c r="R441"/>
    </row>
    <row r="442" spans="11:18" ht="15" x14ac:dyDescent="0.25">
      <c r="K442"/>
      <c r="L442"/>
      <c r="M442"/>
      <c r="N442"/>
      <c r="O442"/>
      <c r="P442"/>
      <c r="Q442"/>
      <c r="R442"/>
    </row>
    <row r="443" spans="11:18" ht="15" x14ac:dyDescent="0.25">
      <c r="K443"/>
      <c r="L443"/>
      <c r="M443"/>
      <c r="N443"/>
      <c r="O443"/>
      <c r="P443"/>
      <c r="Q443"/>
      <c r="R443"/>
    </row>
    <row r="444" spans="11:18" ht="15" x14ac:dyDescent="0.25">
      <c r="K444"/>
      <c r="L444"/>
      <c r="M444"/>
      <c r="N444"/>
      <c r="O444"/>
      <c r="P444"/>
      <c r="Q444"/>
      <c r="R444"/>
    </row>
    <row r="445" spans="11:18" ht="15" x14ac:dyDescent="0.25">
      <c r="K445"/>
      <c r="L445"/>
      <c r="M445"/>
      <c r="N445"/>
      <c r="O445"/>
      <c r="P445"/>
      <c r="Q445"/>
      <c r="R445"/>
    </row>
    <row r="446" spans="11:18" ht="15" x14ac:dyDescent="0.25">
      <c r="K446"/>
      <c r="L446"/>
      <c r="M446"/>
      <c r="N446"/>
      <c r="O446"/>
      <c r="P446"/>
      <c r="Q446"/>
      <c r="R446"/>
    </row>
    <row r="447" spans="11:18" ht="15" x14ac:dyDescent="0.25">
      <c r="K447"/>
      <c r="L447"/>
      <c r="M447"/>
      <c r="N447"/>
      <c r="O447"/>
      <c r="P447"/>
      <c r="Q447"/>
      <c r="R447"/>
    </row>
    <row r="448" spans="11:18" ht="15" x14ac:dyDescent="0.25">
      <c r="K448"/>
      <c r="L448"/>
      <c r="M448"/>
      <c r="N448"/>
      <c r="O448"/>
      <c r="P448"/>
      <c r="Q448"/>
      <c r="R448"/>
    </row>
    <row r="449" spans="11:18" ht="15" x14ac:dyDescent="0.25">
      <c r="K449"/>
      <c r="L449"/>
      <c r="M449"/>
      <c r="N449"/>
      <c r="O449"/>
      <c r="P449"/>
      <c r="Q449"/>
      <c r="R449"/>
    </row>
    <row r="450" spans="11:18" ht="15" x14ac:dyDescent="0.25">
      <c r="K450"/>
      <c r="L450"/>
      <c r="M450"/>
      <c r="N450"/>
      <c r="O450"/>
      <c r="P450"/>
      <c r="Q450"/>
      <c r="R450"/>
    </row>
    <row r="451" spans="11:18" ht="15" x14ac:dyDescent="0.25">
      <c r="K451"/>
      <c r="L451"/>
      <c r="M451"/>
      <c r="N451"/>
      <c r="O451"/>
      <c r="P451"/>
      <c r="Q451"/>
      <c r="R451"/>
    </row>
    <row r="452" spans="11:18" ht="15" x14ac:dyDescent="0.25">
      <c r="K452"/>
      <c r="L452"/>
      <c r="M452"/>
      <c r="N452"/>
      <c r="O452"/>
      <c r="P452"/>
      <c r="Q452"/>
      <c r="R452"/>
    </row>
    <row r="453" spans="11:18" ht="15" x14ac:dyDescent="0.25">
      <c r="K453"/>
      <c r="L453"/>
      <c r="M453"/>
      <c r="N453"/>
      <c r="O453"/>
      <c r="P453"/>
      <c r="Q453"/>
      <c r="R453"/>
    </row>
    <row r="454" spans="11:18" ht="15" x14ac:dyDescent="0.25">
      <c r="K454"/>
      <c r="L454"/>
      <c r="M454"/>
      <c r="N454"/>
      <c r="O454"/>
      <c r="P454"/>
      <c r="Q454"/>
      <c r="R454"/>
    </row>
    <row r="455" spans="11:18" ht="15" x14ac:dyDescent="0.25">
      <c r="K455"/>
      <c r="L455"/>
      <c r="M455"/>
      <c r="N455"/>
      <c r="O455"/>
      <c r="P455"/>
      <c r="Q455"/>
      <c r="R455"/>
    </row>
    <row r="456" spans="11:18" ht="15" x14ac:dyDescent="0.25">
      <c r="K456"/>
      <c r="L456"/>
      <c r="M456"/>
      <c r="N456"/>
      <c r="O456"/>
      <c r="P456"/>
      <c r="Q456"/>
      <c r="R456"/>
    </row>
    <row r="457" spans="11:18" ht="15" x14ac:dyDescent="0.25">
      <c r="K457"/>
      <c r="L457"/>
      <c r="M457"/>
      <c r="N457"/>
      <c r="O457"/>
      <c r="P457"/>
      <c r="Q457"/>
      <c r="R457"/>
    </row>
    <row r="458" spans="11:18" ht="15" x14ac:dyDescent="0.25">
      <c r="K458"/>
      <c r="L458"/>
      <c r="M458"/>
      <c r="N458"/>
      <c r="O458"/>
      <c r="P458"/>
      <c r="Q458"/>
      <c r="R458"/>
    </row>
    <row r="459" spans="11:18" ht="15" x14ac:dyDescent="0.25">
      <c r="K459"/>
      <c r="L459"/>
      <c r="M459"/>
      <c r="N459"/>
      <c r="O459"/>
      <c r="P459"/>
      <c r="Q459"/>
      <c r="R459"/>
    </row>
    <row r="460" spans="11:18" ht="15" x14ac:dyDescent="0.25">
      <c r="K460"/>
      <c r="L460"/>
      <c r="M460"/>
      <c r="N460"/>
      <c r="O460"/>
      <c r="P460"/>
      <c r="Q460"/>
      <c r="R460"/>
    </row>
    <row r="461" spans="11:18" ht="15" x14ac:dyDescent="0.25">
      <c r="K461"/>
      <c r="L461"/>
      <c r="M461"/>
      <c r="N461"/>
      <c r="O461"/>
      <c r="P461"/>
      <c r="Q461"/>
      <c r="R461"/>
    </row>
    <row r="462" spans="11:18" ht="15" x14ac:dyDescent="0.25">
      <c r="K462"/>
      <c r="L462"/>
      <c r="M462"/>
      <c r="N462"/>
      <c r="O462"/>
      <c r="P462"/>
      <c r="Q462"/>
      <c r="R462"/>
    </row>
    <row r="463" spans="11:18" ht="15" x14ac:dyDescent="0.25">
      <c r="K463"/>
      <c r="L463"/>
      <c r="M463"/>
      <c r="N463"/>
      <c r="O463"/>
      <c r="P463"/>
      <c r="Q463"/>
      <c r="R463"/>
    </row>
    <row r="464" spans="11:18" ht="15" x14ac:dyDescent="0.25">
      <c r="K464"/>
      <c r="L464"/>
      <c r="M464"/>
      <c r="N464"/>
      <c r="O464"/>
      <c r="P464"/>
      <c r="Q464"/>
      <c r="R464"/>
    </row>
    <row r="465" spans="11:18" ht="15" x14ac:dyDescent="0.25">
      <c r="K465"/>
      <c r="L465"/>
      <c r="M465"/>
      <c r="N465"/>
      <c r="O465"/>
      <c r="P465"/>
      <c r="Q465"/>
      <c r="R465"/>
    </row>
    <row r="466" spans="11:18" ht="15" x14ac:dyDescent="0.25">
      <c r="K466"/>
      <c r="L466"/>
      <c r="M466"/>
      <c r="N466"/>
      <c r="O466"/>
      <c r="P466"/>
      <c r="Q466"/>
      <c r="R466"/>
    </row>
    <row r="467" spans="11:18" ht="15" x14ac:dyDescent="0.25">
      <c r="K467"/>
      <c r="L467"/>
      <c r="M467"/>
      <c r="N467"/>
      <c r="O467"/>
      <c r="P467"/>
      <c r="Q467"/>
      <c r="R467"/>
    </row>
    <row r="468" spans="11:18" ht="15" x14ac:dyDescent="0.25">
      <c r="K468"/>
      <c r="L468"/>
      <c r="M468"/>
      <c r="N468"/>
      <c r="O468"/>
      <c r="P468"/>
      <c r="Q468"/>
      <c r="R468"/>
    </row>
    <row r="469" spans="11:18" ht="15" x14ac:dyDescent="0.25">
      <c r="K469"/>
      <c r="L469"/>
      <c r="M469"/>
      <c r="N469"/>
      <c r="O469"/>
      <c r="P469"/>
      <c r="Q469"/>
      <c r="R469"/>
    </row>
    <row r="470" spans="11:18" ht="15" x14ac:dyDescent="0.25">
      <c r="K470"/>
      <c r="L470"/>
      <c r="M470"/>
      <c r="N470"/>
      <c r="O470"/>
      <c r="P470"/>
      <c r="Q470"/>
      <c r="R470"/>
    </row>
    <row r="471" spans="11:18" ht="15" x14ac:dyDescent="0.25">
      <c r="K471"/>
      <c r="L471"/>
      <c r="M471"/>
      <c r="N471"/>
      <c r="O471"/>
      <c r="P471"/>
      <c r="Q471"/>
      <c r="R471"/>
    </row>
    <row r="472" spans="11:18" ht="15" x14ac:dyDescent="0.25">
      <c r="K472"/>
      <c r="L472"/>
      <c r="M472"/>
      <c r="N472"/>
      <c r="O472"/>
      <c r="P472"/>
      <c r="Q472"/>
      <c r="R472"/>
    </row>
    <row r="473" spans="11:18" ht="15" x14ac:dyDescent="0.25">
      <c r="K473"/>
      <c r="L473"/>
      <c r="M473"/>
      <c r="N473"/>
      <c r="O473"/>
      <c r="P473"/>
      <c r="Q473"/>
      <c r="R473"/>
    </row>
    <row r="474" spans="11:18" ht="15" x14ac:dyDescent="0.25">
      <c r="K474"/>
      <c r="L474"/>
      <c r="M474"/>
      <c r="N474"/>
      <c r="O474"/>
      <c r="P474"/>
      <c r="Q474"/>
      <c r="R474"/>
    </row>
    <row r="475" spans="11:18" ht="15" x14ac:dyDescent="0.25">
      <c r="K475"/>
      <c r="L475"/>
      <c r="M475"/>
      <c r="N475"/>
      <c r="O475"/>
      <c r="P475"/>
      <c r="Q475"/>
      <c r="R475"/>
    </row>
    <row r="476" spans="11:18" ht="15" x14ac:dyDescent="0.25">
      <c r="K476"/>
      <c r="L476"/>
      <c r="M476"/>
      <c r="N476"/>
      <c r="O476"/>
      <c r="P476"/>
      <c r="Q476"/>
      <c r="R476"/>
    </row>
    <row r="477" spans="11:18" ht="15" x14ac:dyDescent="0.25">
      <c r="K477"/>
      <c r="L477"/>
      <c r="M477"/>
      <c r="N477"/>
      <c r="O477"/>
      <c r="P477"/>
      <c r="Q477"/>
      <c r="R477"/>
    </row>
    <row r="478" spans="11:18" ht="15" x14ac:dyDescent="0.25">
      <c r="K478"/>
      <c r="L478"/>
      <c r="M478"/>
      <c r="N478"/>
      <c r="O478"/>
      <c r="P478"/>
      <c r="Q478"/>
      <c r="R478"/>
    </row>
    <row r="479" spans="11:18" ht="15" x14ac:dyDescent="0.25">
      <c r="K479"/>
      <c r="L479"/>
      <c r="M479"/>
      <c r="N479"/>
      <c r="O479"/>
      <c r="P479"/>
      <c r="Q479"/>
      <c r="R479"/>
    </row>
    <row r="480" spans="11:18" ht="15" x14ac:dyDescent="0.25">
      <c r="K480"/>
      <c r="L480"/>
      <c r="M480"/>
      <c r="N480"/>
      <c r="O480"/>
      <c r="P480"/>
      <c r="Q480"/>
      <c r="R480"/>
    </row>
    <row r="481" spans="11:18" ht="15" x14ac:dyDescent="0.25">
      <c r="K481"/>
      <c r="L481"/>
      <c r="M481"/>
      <c r="N481"/>
      <c r="O481"/>
      <c r="P481"/>
      <c r="Q481"/>
      <c r="R481"/>
    </row>
    <row r="482" spans="11:18" ht="15" x14ac:dyDescent="0.25">
      <c r="K482"/>
      <c r="L482"/>
      <c r="M482"/>
      <c r="N482"/>
      <c r="O482"/>
      <c r="P482"/>
      <c r="Q482"/>
      <c r="R482"/>
    </row>
    <row r="483" spans="11:18" ht="15" x14ac:dyDescent="0.25">
      <c r="K483"/>
      <c r="L483"/>
      <c r="M483"/>
      <c r="N483"/>
      <c r="O483"/>
      <c r="P483"/>
      <c r="Q483"/>
      <c r="R483"/>
    </row>
    <row r="484" spans="11:18" ht="15" x14ac:dyDescent="0.25">
      <c r="K484"/>
      <c r="L484"/>
      <c r="M484"/>
      <c r="N484"/>
      <c r="O484"/>
      <c r="P484"/>
      <c r="Q484"/>
      <c r="R484"/>
    </row>
    <row r="485" spans="11:18" ht="15" x14ac:dyDescent="0.25">
      <c r="K485"/>
      <c r="L485"/>
      <c r="M485"/>
      <c r="N485"/>
      <c r="O485"/>
      <c r="P485"/>
      <c r="Q485"/>
      <c r="R485"/>
    </row>
    <row r="486" spans="11:18" ht="15" x14ac:dyDescent="0.25">
      <c r="K486"/>
      <c r="L486"/>
      <c r="M486"/>
      <c r="N486"/>
      <c r="O486"/>
      <c r="P486"/>
      <c r="Q486"/>
      <c r="R486"/>
    </row>
    <row r="487" spans="11:18" ht="15" x14ac:dyDescent="0.25">
      <c r="K487"/>
      <c r="L487"/>
      <c r="M487"/>
      <c r="N487"/>
      <c r="O487"/>
      <c r="P487"/>
      <c r="Q487"/>
      <c r="R487"/>
    </row>
    <row r="488" spans="11:18" ht="15" x14ac:dyDescent="0.25">
      <c r="K488"/>
      <c r="L488"/>
      <c r="M488"/>
      <c r="N488"/>
      <c r="O488"/>
      <c r="P488"/>
      <c r="Q488"/>
      <c r="R488"/>
    </row>
    <row r="489" spans="11:18" ht="15" x14ac:dyDescent="0.25">
      <c r="K489"/>
      <c r="L489"/>
      <c r="M489"/>
      <c r="N489"/>
      <c r="O489"/>
      <c r="P489"/>
      <c r="Q489"/>
      <c r="R489"/>
    </row>
    <row r="490" spans="11:18" ht="15" x14ac:dyDescent="0.25">
      <c r="K490"/>
      <c r="L490"/>
      <c r="M490"/>
      <c r="N490"/>
      <c r="O490"/>
      <c r="P490"/>
      <c r="Q490"/>
      <c r="R490"/>
    </row>
    <row r="491" spans="11:18" ht="15" x14ac:dyDescent="0.25">
      <c r="K491"/>
      <c r="L491"/>
      <c r="M491"/>
      <c r="N491"/>
      <c r="O491"/>
      <c r="P491"/>
      <c r="Q491"/>
      <c r="R491"/>
    </row>
    <row r="492" spans="11:18" ht="15" x14ac:dyDescent="0.25">
      <c r="K492"/>
      <c r="L492"/>
      <c r="M492"/>
      <c r="N492"/>
      <c r="O492"/>
      <c r="P492"/>
      <c r="Q492"/>
      <c r="R492"/>
    </row>
    <row r="493" spans="11:18" ht="15" x14ac:dyDescent="0.25">
      <c r="K493"/>
      <c r="L493"/>
      <c r="M493"/>
      <c r="N493"/>
      <c r="O493"/>
      <c r="P493"/>
      <c r="Q493"/>
      <c r="R493"/>
    </row>
    <row r="494" spans="11:18" ht="15" x14ac:dyDescent="0.25">
      <c r="K494"/>
      <c r="L494"/>
      <c r="M494"/>
      <c r="N494"/>
      <c r="O494"/>
      <c r="P494"/>
      <c r="Q494"/>
      <c r="R494"/>
    </row>
    <row r="495" spans="11:18" ht="15" x14ac:dyDescent="0.25">
      <c r="K495"/>
      <c r="L495"/>
      <c r="M495"/>
      <c r="N495"/>
      <c r="O495"/>
      <c r="P495"/>
      <c r="Q495"/>
      <c r="R495"/>
    </row>
    <row r="496" spans="11:18" ht="15" x14ac:dyDescent="0.25">
      <c r="K496"/>
      <c r="L496"/>
      <c r="M496"/>
      <c r="N496"/>
      <c r="O496"/>
      <c r="P496"/>
      <c r="Q496"/>
      <c r="R496"/>
    </row>
    <row r="497" spans="11:18" ht="15" x14ac:dyDescent="0.25">
      <c r="K497"/>
      <c r="L497"/>
      <c r="M497"/>
      <c r="N497"/>
      <c r="O497"/>
      <c r="P497"/>
      <c r="Q497"/>
      <c r="R497"/>
    </row>
    <row r="498" spans="11:18" ht="15" x14ac:dyDescent="0.25">
      <c r="K498"/>
      <c r="L498"/>
      <c r="M498"/>
      <c r="N498"/>
      <c r="O498"/>
      <c r="P498"/>
      <c r="Q498"/>
      <c r="R498"/>
    </row>
    <row r="499" spans="11:18" ht="15" x14ac:dyDescent="0.25">
      <c r="K499"/>
      <c r="L499"/>
      <c r="M499"/>
      <c r="N499"/>
      <c r="O499"/>
      <c r="P499"/>
      <c r="Q499"/>
      <c r="R499"/>
    </row>
    <row r="500" spans="11:18" ht="15" x14ac:dyDescent="0.25">
      <c r="K500"/>
      <c r="L500"/>
      <c r="M500"/>
      <c r="N500"/>
      <c r="O500"/>
      <c r="P500"/>
      <c r="Q500"/>
      <c r="R500"/>
    </row>
    <row r="501" spans="11:18" ht="15" x14ac:dyDescent="0.25">
      <c r="K501"/>
      <c r="L501"/>
      <c r="M501"/>
      <c r="N501"/>
      <c r="O501"/>
      <c r="P501"/>
      <c r="Q501"/>
      <c r="R501"/>
    </row>
    <row r="502" spans="11:18" ht="15" x14ac:dyDescent="0.25">
      <c r="K502"/>
      <c r="L502"/>
      <c r="M502"/>
      <c r="N502"/>
      <c r="O502"/>
      <c r="P502"/>
      <c r="Q502"/>
      <c r="R502"/>
    </row>
    <row r="503" spans="11:18" ht="15" x14ac:dyDescent="0.25">
      <c r="K503"/>
      <c r="L503"/>
      <c r="M503"/>
      <c r="N503"/>
      <c r="O503"/>
      <c r="P503"/>
      <c r="Q503"/>
      <c r="R503"/>
    </row>
    <row r="504" spans="11:18" ht="15" x14ac:dyDescent="0.25">
      <c r="K504"/>
      <c r="L504"/>
      <c r="M504"/>
      <c r="N504"/>
      <c r="O504"/>
      <c r="P504"/>
      <c r="Q504"/>
      <c r="R504"/>
    </row>
    <row r="505" spans="11:18" ht="15" x14ac:dyDescent="0.25">
      <c r="K505"/>
      <c r="L505"/>
      <c r="M505"/>
      <c r="N505"/>
      <c r="O505"/>
      <c r="P505"/>
      <c r="Q505"/>
      <c r="R505"/>
    </row>
    <row r="506" spans="11:18" ht="15" x14ac:dyDescent="0.25">
      <c r="K506"/>
      <c r="L506"/>
      <c r="M506"/>
      <c r="N506"/>
      <c r="O506"/>
      <c r="P506"/>
      <c r="Q506"/>
      <c r="R506"/>
    </row>
    <row r="507" spans="11:18" ht="15" x14ac:dyDescent="0.25">
      <c r="K507"/>
      <c r="L507"/>
      <c r="M507"/>
      <c r="N507"/>
      <c r="O507"/>
      <c r="P507"/>
      <c r="Q507"/>
      <c r="R507"/>
    </row>
    <row r="508" spans="11:18" ht="15" x14ac:dyDescent="0.25">
      <c r="K508"/>
      <c r="L508"/>
      <c r="M508"/>
      <c r="N508"/>
      <c r="O508"/>
      <c r="P508"/>
      <c r="Q508"/>
      <c r="R508"/>
    </row>
    <row r="509" spans="11:18" ht="15" x14ac:dyDescent="0.25">
      <c r="K509"/>
      <c r="L509"/>
      <c r="M509"/>
      <c r="N509"/>
      <c r="O509"/>
      <c r="P509"/>
      <c r="Q509"/>
      <c r="R509"/>
    </row>
    <row r="510" spans="11:18" ht="15" x14ac:dyDescent="0.25">
      <c r="K510"/>
      <c r="L510"/>
      <c r="M510"/>
      <c r="N510"/>
      <c r="O510"/>
      <c r="P510"/>
      <c r="Q510"/>
      <c r="R510"/>
    </row>
    <row r="511" spans="11:18" ht="15" x14ac:dyDescent="0.25">
      <c r="K511"/>
      <c r="L511"/>
      <c r="M511"/>
      <c r="N511"/>
      <c r="O511"/>
      <c r="P511"/>
      <c r="Q511"/>
      <c r="R511"/>
    </row>
    <row r="512" spans="11:18" ht="15" x14ac:dyDescent="0.25">
      <c r="K512"/>
      <c r="L512"/>
      <c r="M512"/>
      <c r="N512"/>
      <c r="O512"/>
      <c r="P512"/>
      <c r="Q512"/>
      <c r="R512"/>
    </row>
    <row r="513" spans="11:18" ht="15" x14ac:dyDescent="0.25">
      <c r="K513"/>
      <c r="L513"/>
      <c r="M513"/>
      <c r="N513"/>
      <c r="O513"/>
      <c r="P513"/>
      <c r="Q513"/>
      <c r="R513"/>
    </row>
    <row r="514" spans="11:18" ht="15" x14ac:dyDescent="0.25">
      <c r="K514"/>
      <c r="L514"/>
      <c r="M514"/>
      <c r="N514"/>
      <c r="O514"/>
      <c r="P514"/>
      <c r="Q514"/>
      <c r="R514"/>
    </row>
    <row r="515" spans="11:18" ht="15" x14ac:dyDescent="0.25">
      <c r="K515"/>
      <c r="L515"/>
      <c r="M515"/>
      <c r="N515"/>
      <c r="O515"/>
      <c r="P515"/>
      <c r="Q515"/>
      <c r="R515"/>
    </row>
    <row r="516" spans="11:18" ht="15" x14ac:dyDescent="0.25">
      <c r="K516"/>
      <c r="L516"/>
      <c r="M516"/>
      <c r="N516"/>
      <c r="O516"/>
      <c r="P516"/>
      <c r="Q516"/>
      <c r="R516"/>
    </row>
    <row r="517" spans="11:18" ht="15" x14ac:dyDescent="0.25">
      <c r="K517"/>
      <c r="L517"/>
      <c r="M517"/>
      <c r="N517"/>
      <c r="O517"/>
      <c r="P517"/>
      <c r="Q517"/>
      <c r="R517"/>
    </row>
    <row r="518" spans="11:18" ht="15" x14ac:dyDescent="0.25">
      <c r="K518"/>
      <c r="L518"/>
      <c r="M518"/>
      <c r="N518"/>
      <c r="O518"/>
      <c r="P518"/>
      <c r="Q518"/>
      <c r="R518"/>
    </row>
    <row r="519" spans="11:18" ht="15" x14ac:dyDescent="0.25">
      <c r="K519"/>
      <c r="L519"/>
      <c r="M519"/>
      <c r="N519"/>
      <c r="O519"/>
      <c r="P519"/>
      <c r="Q519"/>
      <c r="R519"/>
    </row>
    <row r="520" spans="11:18" ht="15" x14ac:dyDescent="0.25">
      <c r="K520"/>
      <c r="L520"/>
      <c r="M520"/>
      <c r="N520"/>
      <c r="O520"/>
      <c r="P520"/>
      <c r="Q520"/>
      <c r="R520"/>
    </row>
    <row r="521" spans="11:18" ht="15" x14ac:dyDescent="0.25">
      <c r="K521"/>
      <c r="L521"/>
      <c r="M521"/>
      <c r="N521"/>
      <c r="O521"/>
      <c r="P521"/>
      <c r="Q521"/>
      <c r="R521"/>
    </row>
    <row r="522" spans="11:18" ht="15" x14ac:dyDescent="0.25">
      <c r="K522"/>
      <c r="L522"/>
      <c r="M522"/>
      <c r="N522"/>
      <c r="O522"/>
      <c r="P522"/>
      <c r="Q522"/>
      <c r="R522"/>
    </row>
    <row r="523" spans="11:18" ht="15" x14ac:dyDescent="0.25">
      <c r="K523"/>
      <c r="L523"/>
      <c r="M523"/>
      <c r="N523"/>
      <c r="O523"/>
      <c r="P523"/>
      <c r="Q523"/>
      <c r="R523"/>
    </row>
    <row r="524" spans="11:18" ht="15" x14ac:dyDescent="0.25">
      <c r="K524"/>
      <c r="L524"/>
      <c r="M524"/>
      <c r="N524"/>
      <c r="O524"/>
      <c r="P524"/>
      <c r="Q524"/>
      <c r="R524"/>
    </row>
    <row r="525" spans="11:18" ht="15" x14ac:dyDescent="0.25">
      <c r="K525"/>
      <c r="L525"/>
      <c r="M525"/>
      <c r="N525"/>
      <c r="O525"/>
      <c r="P525"/>
      <c r="Q525"/>
      <c r="R525"/>
    </row>
    <row r="526" spans="11:18" ht="15" x14ac:dyDescent="0.25">
      <c r="K526"/>
      <c r="L526"/>
      <c r="M526"/>
      <c r="N526"/>
      <c r="O526"/>
      <c r="P526"/>
      <c r="Q526"/>
      <c r="R526"/>
    </row>
    <row r="527" spans="11:18" ht="15" x14ac:dyDescent="0.25">
      <c r="K527"/>
      <c r="L527"/>
      <c r="M527"/>
      <c r="N527"/>
      <c r="O527"/>
      <c r="P527"/>
      <c r="Q527"/>
      <c r="R527"/>
    </row>
    <row r="528" spans="11:18" ht="15" x14ac:dyDescent="0.25">
      <c r="K528"/>
      <c r="L528"/>
      <c r="M528"/>
      <c r="N528"/>
      <c r="O528"/>
      <c r="P528"/>
      <c r="Q528"/>
      <c r="R528"/>
    </row>
    <row r="529" spans="11:18" ht="15" x14ac:dyDescent="0.25">
      <c r="K529"/>
      <c r="L529"/>
      <c r="M529"/>
      <c r="N529"/>
      <c r="O529"/>
      <c r="P529"/>
      <c r="Q529"/>
      <c r="R529"/>
    </row>
    <row r="530" spans="11:18" ht="15" x14ac:dyDescent="0.25">
      <c r="K530"/>
      <c r="L530"/>
      <c r="M530"/>
      <c r="N530"/>
      <c r="O530"/>
      <c r="P530"/>
      <c r="Q530"/>
      <c r="R530"/>
    </row>
    <row r="531" spans="11:18" ht="15" x14ac:dyDescent="0.25">
      <c r="K531"/>
      <c r="L531"/>
      <c r="M531"/>
      <c r="N531"/>
      <c r="O531"/>
      <c r="P531"/>
      <c r="Q531"/>
      <c r="R531"/>
    </row>
    <row r="532" spans="11:18" ht="15" x14ac:dyDescent="0.25">
      <c r="K532"/>
      <c r="L532"/>
      <c r="M532"/>
      <c r="N532"/>
      <c r="O532"/>
      <c r="P532"/>
      <c r="Q532"/>
      <c r="R532"/>
    </row>
    <row r="533" spans="11:18" ht="15" x14ac:dyDescent="0.25">
      <c r="K533"/>
      <c r="L533"/>
      <c r="M533"/>
      <c r="N533"/>
      <c r="O533"/>
      <c r="P533"/>
      <c r="Q533"/>
      <c r="R533"/>
    </row>
    <row r="534" spans="11:18" ht="15" x14ac:dyDescent="0.25">
      <c r="K534"/>
      <c r="L534"/>
      <c r="M534"/>
      <c r="N534"/>
      <c r="O534"/>
      <c r="P534"/>
      <c r="Q534"/>
      <c r="R534"/>
    </row>
    <row r="535" spans="11:18" ht="15" x14ac:dyDescent="0.25">
      <c r="K535"/>
      <c r="L535"/>
      <c r="M535"/>
      <c r="N535"/>
      <c r="O535"/>
      <c r="P535"/>
      <c r="Q535"/>
      <c r="R535"/>
    </row>
    <row r="536" spans="11:18" ht="15" x14ac:dyDescent="0.25">
      <c r="K536"/>
      <c r="L536"/>
      <c r="M536"/>
      <c r="N536"/>
      <c r="O536"/>
      <c r="P536"/>
      <c r="Q536"/>
      <c r="R536"/>
    </row>
    <row r="537" spans="11:18" ht="15" x14ac:dyDescent="0.25">
      <c r="K537"/>
      <c r="L537"/>
      <c r="M537"/>
      <c r="N537"/>
      <c r="O537"/>
      <c r="P537"/>
      <c r="Q537"/>
      <c r="R537"/>
    </row>
    <row r="538" spans="11:18" ht="15" x14ac:dyDescent="0.25">
      <c r="K538"/>
      <c r="L538"/>
      <c r="M538"/>
      <c r="N538"/>
      <c r="O538"/>
      <c r="P538"/>
      <c r="Q538"/>
      <c r="R538"/>
    </row>
    <row r="539" spans="11:18" ht="15" x14ac:dyDescent="0.25">
      <c r="K539"/>
      <c r="L539"/>
      <c r="M539"/>
      <c r="N539"/>
      <c r="O539"/>
      <c r="P539"/>
      <c r="Q539"/>
      <c r="R539"/>
    </row>
    <row r="540" spans="11:18" ht="15" x14ac:dyDescent="0.25">
      <c r="K540"/>
      <c r="L540"/>
      <c r="M540"/>
      <c r="N540"/>
      <c r="O540"/>
      <c r="P540"/>
      <c r="Q540"/>
      <c r="R540"/>
    </row>
    <row r="541" spans="11:18" ht="15" x14ac:dyDescent="0.25">
      <c r="K541"/>
      <c r="L541"/>
      <c r="M541"/>
      <c r="N541"/>
      <c r="O541"/>
      <c r="P541"/>
      <c r="Q541"/>
      <c r="R541"/>
    </row>
    <row r="542" spans="11:18" ht="15" x14ac:dyDescent="0.25">
      <c r="K542"/>
      <c r="L542"/>
      <c r="M542"/>
      <c r="N542"/>
      <c r="O542"/>
      <c r="P542"/>
      <c r="Q542"/>
      <c r="R542"/>
    </row>
    <row r="543" spans="11:18" ht="15" x14ac:dyDescent="0.25">
      <c r="K543"/>
      <c r="L543"/>
      <c r="M543"/>
      <c r="N543"/>
      <c r="O543"/>
      <c r="P543"/>
      <c r="Q543"/>
      <c r="R543"/>
    </row>
    <row r="544" spans="11:18" ht="15" x14ac:dyDescent="0.25">
      <c r="K544"/>
      <c r="L544"/>
      <c r="M544"/>
      <c r="N544"/>
      <c r="O544"/>
      <c r="P544"/>
      <c r="Q544"/>
      <c r="R544"/>
    </row>
    <row r="545" spans="11:18" ht="15" x14ac:dyDescent="0.25">
      <c r="K545"/>
      <c r="L545"/>
      <c r="M545"/>
      <c r="N545"/>
      <c r="O545"/>
      <c r="P545"/>
      <c r="Q545"/>
      <c r="R545"/>
    </row>
    <row r="546" spans="11:18" ht="15" x14ac:dyDescent="0.25">
      <c r="K546"/>
      <c r="L546"/>
      <c r="M546"/>
      <c r="N546"/>
      <c r="O546"/>
      <c r="P546"/>
      <c r="Q546"/>
      <c r="R546"/>
    </row>
    <row r="547" spans="11:18" ht="15" x14ac:dyDescent="0.25">
      <c r="K547"/>
      <c r="L547"/>
      <c r="M547"/>
      <c r="N547"/>
      <c r="O547"/>
      <c r="P547"/>
      <c r="Q547"/>
      <c r="R547"/>
    </row>
    <row r="548" spans="11:18" ht="15" x14ac:dyDescent="0.25">
      <c r="K548"/>
      <c r="L548"/>
      <c r="M548"/>
      <c r="N548"/>
      <c r="O548"/>
      <c r="P548"/>
      <c r="Q548"/>
      <c r="R548"/>
    </row>
    <row r="549" spans="11:18" ht="15" x14ac:dyDescent="0.25">
      <c r="K549"/>
      <c r="L549"/>
      <c r="M549"/>
      <c r="N549"/>
      <c r="O549"/>
      <c r="P549"/>
      <c r="Q549"/>
      <c r="R549"/>
    </row>
    <row r="550" spans="11:18" ht="15" x14ac:dyDescent="0.25">
      <c r="K550"/>
      <c r="L550"/>
      <c r="M550"/>
      <c r="N550"/>
      <c r="O550"/>
      <c r="P550"/>
      <c r="Q550"/>
      <c r="R550"/>
    </row>
    <row r="551" spans="11:18" ht="15" x14ac:dyDescent="0.25">
      <c r="K551"/>
      <c r="L551"/>
      <c r="M551"/>
      <c r="N551"/>
      <c r="O551"/>
      <c r="P551"/>
      <c r="Q551"/>
      <c r="R551"/>
    </row>
    <row r="552" spans="11:18" ht="15" x14ac:dyDescent="0.25">
      <c r="K552"/>
      <c r="L552"/>
      <c r="M552"/>
      <c r="N552"/>
      <c r="O552"/>
      <c r="P552"/>
      <c r="Q552"/>
      <c r="R552"/>
    </row>
    <row r="553" spans="11:18" ht="15" x14ac:dyDescent="0.25">
      <c r="K553"/>
      <c r="L553"/>
      <c r="M553"/>
      <c r="N553"/>
      <c r="O553"/>
      <c r="P553"/>
      <c r="Q553"/>
      <c r="R553"/>
    </row>
    <row r="554" spans="11:18" ht="15" x14ac:dyDescent="0.25">
      <c r="K554"/>
      <c r="L554"/>
      <c r="M554"/>
      <c r="N554"/>
      <c r="O554"/>
      <c r="P554"/>
      <c r="Q554"/>
      <c r="R554"/>
    </row>
    <row r="555" spans="11:18" ht="15" x14ac:dyDescent="0.25">
      <c r="K555"/>
      <c r="L555"/>
      <c r="M555"/>
      <c r="N555"/>
      <c r="O555"/>
      <c r="P555"/>
      <c r="Q555"/>
      <c r="R555"/>
    </row>
    <row r="556" spans="11:18" ht="15" x14ac:dyDescent="0.25">
      <c r="K556"/>
      <c r="L556"/>
      <c r="M556"/>
      <c r="N556"/>
      <c r="O556"/>
      <c r="P556"/>
      <c r="Q556"/>
      <c r="R556"/>
    </row>
    <row r="557" spans="11:18" ht="15" x14ac:dyDescent="0.25">
      <c r="K557"/>
      <c r="L557"/>
      <c r="M557"/>
      <c r="N557"/>
      <c r="O557"/>
      <c r="P557"/>
      <c r="Q557"/>
      <c r="R557"/>
    </row>
    <row r="558" spans="11:18" ht="15" x14ac:dyDescent="0.25">
      <c r="K558"/>
      <c r="L558"/>
      <c r="M558"/>
      <c r="N558"/>
      <c r="O558"/>
      <c r="P558"/>
      <c r="Q558"/>
      <c r="R558"/>
    </row>
    <row r="559" spans="11:18" ht="15" x14ac:dyDescent="0.25">
      <c r="K559"/>
      <c r="L559"/>
      <c r="M559"/>
      <c r="N559"/>
      <c r="O559"/>
      <c r="P559"/>
      <c r="Q559"/>
      <c r="R559"/>
    </row>
    <row r="560" spans="11:18" ht="15" x14ac:dyDescent="0.25">
      <c r="K560"/>
      <c r="L560"/>
      <c r="M560"/>
      <c r="N560"/>
      <c r="O560"/>
      <c r="P560"/>
      <c r="Q560"/>
      <c r="R560"/>
    </row>
    <row r="561" spans="11:18" ht="15" x14ac:dyDescent="0.25">
      <c r="K561"/>
      <c r="L561"/>
      <c r="M561"/>
      <c r="N561"/>
      <c r="O561"/>
      <c r="P561"/>
      <c r="Q561"/>
      <c r="R561"/>
    </row>
    <row r="562" spans="11:18" ht="15" x14ac:dyDescent="0.25">
      <c r="K562"/>
      <c r="L562"/>
      <c r="M562"/>
      <c r="N562"/>
      <c r="O562"/>
      <c r="P562"/>
      <c r="Q562"/>
      <c r="R562"/>
    </row>
    <row r="563" spans="11:18" ht="15" x14ac:dyDescent="0.25">
      <c r="K563"/>
      <c r="L563"/>
      <c r="M563"/>
      <c r="N563"/>
      <c r="O563"/>
      <c r="P563"/>
      <c r="Q563"/>
      <c r="R563"/>
    </row>
    <row r="564" spans="11:18" ht="15" x14ac:dyDescent="0.25">
      <c r="K564"/>
      <c r="L564"/>
      <c r="M564"/>
      <c r="N564"/>
      <c r="O564"/>
      <c r="P564"/>
      <c r="Q564"/>
      <c r="R564"/>
    </row>
    <row r="565" spans="11:18" ht="15" x14ac:dyDescent="0.25">
      <c r="K565"/>
      <c r="L565"/>
      <c r="M565"/>
      <c r="N565"/>
      <c r="O565"/>
      <c r="P565"/>
      <c r="Q565"/>
      <c r="R565"/>
    </row>
    <row r="566" spans="11:18" ht="15" x14ac:dyDescent="0.25">
      <c r="K566"/>
      <c r="L566"/>
      <c r="M566"/>
      <c r="N566"/>
      <c r="O566"/>
      <c r="P566"/>
      <c r="Q566"/>
      <c r="R566"/>
    </row>
    <row r="567" spans="11:18" ht="15" x14ac:dyDescent="0.25">
      <c r="K567"/>
      <c r="L567"/>
      <c r="M567"/>
      <c r="N567"/>
      <c r="O567"/>
      <c r="P567"/>
      <c r="Q567"/>
      <c r="R567"/>
    </row>
    <row r="568" spans="11:18" ht="15" x14ac:dyDescent="0.25">
      <c r="K568"/>
      <c r="L568"/>
      <c r="M568"/>
      <c r="N568"/>
      <c r="O568"/>
      <c r="P568"/>
      <c r="Q568"/>
      <c r="R568"/>
    </row>
    <row r="569" spans="11:18" ht="15" x14ac:dyDescent="0.25">
      <c r="K569"/>
      <c r="L569"/>
      <c r="M569"/>
      <c r="N569"/>
      <c r="O569"/>
      <c r="P569"/>
      <c r="Q569"/>
      <c r="R569"/>
    </row>
    <row r="570" spans="11:18" ht="15" x14ac:dyDescent="0.25">
      <c r="K570"/>
      <c r="L570"/>
      <c r="M570"/>
      <c r="N570"/>
      <c r="O570"/>
      <c r="P570"/>
      <c r="Q570"/>
      <c r="R570"/>
    </row>
    <row r="571" spans="11:18" ht="15" x14ac:dyDescent="0.25">
      <c r="K571"/>
      <c r="L571"/>
      <c r="M571"/>
      <c r="N571"/>
      <c r="O571"/>
      <c r="P571"/>
      <c r="Q571"/>
      <c r="R571"/>
    </row>
    <row r="572" spans="11:18" ht="15" x14ac:dyDescent="0.25">
      <c r="K572"/>
      <c r="L572"/>
      <c r="M572"/>
      <c r="N572"/>
      <c r="O572"/>
      <c r="P572"/>
      <c r="Q572"/>
      <c r="R572"/>
    </row>
    <row r="573" spans="11:18" ht="15" x14ac:dyDescent="0.25">
      <c r="K573"/>
      <c r="L573"/>
      <c r="M573"/>
      <c r="N573"/>
      <c r="O573"/>
      <c r="P573"/>
      <c r="Q573"/>
      <c r="R573"/>
    </row>
    <row r="574" spans="11:18" ht="15" x14ac:dyDescent="0.25">
      <c r="K574"/>
      <c r="L574"/>
      <c r="M574"/>
      <c r="N574"/>
      <c r="O574"/>
      <c r="P574"/>
      <c r="Q574"/>
      <c r="R574"/>
    </row>
    <row r="575" spans="11:18" ht="15" x14ac:dyDescent="0.25">
      <c r="K575"/>
      <c r="L575"/>
      <c r="M575"/>
      <c r="N575"/>
      <c r="O575"/>
      <c r="P575"/>
      <c r="Q575"/>
      <c r="R575"/>
    </row>
    <row r="576" spans="11:18" ht="15" x14ac:dyDescent="0.25">
      <c r="K576"/>
      <c r="L576"/>
      <c r="M576"/>
      <c r="N576"/>
      <c r="O576"/>
      <c r="P576"/>
      <c r="Q576"/>
      <c r="R576"/>
    </row>
    <row r="577" spans="11:18" ht="15" x14ac:dyDescent="0.25">
      <c r="K577"/>
      <c r="L577"/>
      <c r="M577"/>
      <c r="N577"/>
      <c r="O577"/>
      <c r="P577"/>
      <c r="Q577"/>
      <c r="R577"/>
    </row>
    <row r="578" spans="11:18" ht="15" x14ac:dyDescent="0.25">
      <c r="K578"/>
      <c r="L578"/>
      <c r="M578"/>
      <c r="N578"/>
      <c r="O578"/>
      <c r="P578"/>
      <c r="Q578"/>
      <c r="R578"/>
    </row>
    <row r="579" spans="11:18" ht="15" x14ac:dyDescent="0.25">
      <c r="K579"/>
      <c r="L579"/>
      <c r="M579"/>
      <c r="N579"/>
      <c r="O579"/>
      <c r="P579"/>
      <c r="Q579"/>
      <c r="R579"/>
    </row>
    <row r="580" spans="11:18" ht="15" x14ac:dyDescent="0.25">
      <c r="K580"/>
      <c r="L580"/>
      <c r="M580"/>
      <c r="N580"/>
      <c r="O580"/>
      <c r="P580"/>
      <c r="Q580"/>
      <c r="R580"/>
    </row>
    <row r="581" spans="11:18" ht="15" x14ac:dyDescent="0.25">
      <c r="K581"/>
      <c r="L581"/>
      <c r="M581"/>
      <c r="N581"/>
      <c r="O581"/>
      <c r="P581"/>
      <c r="Q581"/>
      <c r="R581"/>
    </row>
    <row r="582" spans="11:18" ht="15" x14ac:dyDescent="0.25">
      <c r="K582"/>
      <c r="L582"/>
      <c r="M582"/>
      <c r="N582"/>
      <c r="O582"/>
      <c r="P582"/>
      <c r="Q582"/>
      <c r="R582"/>
    </row>
    <row r="583" spans="11:18" ht="15" x14ac:dyDescent="0.25">
      <c r="K583"/>
      <c r="L583"/>
      <c r="M583"/>
      <c r="N583"/>
      <c r="O583"/>
      <c r="P583"/>
      <c r="Q583"/>
      <c r="R583"/>
    </row>
    <row r="584" spans="11:18" ht="15" x14ac:dyDescent="0.25">
      <c r="K584"/>
      <c r="L584"/>
      <c r="M584"/>
      <c r="N584"/>
      <c r="O584"/>
      <c r="P584"/>
      <c r="Q584"/>
      <c r="R584"/>
    </row>
    <row r="585" spans="11:18" ht="15" x14ac:dyDescent="0.25">
      <c r="K585"/>
      <c r="L585"/>
      <c r="M585"/>
      <c r="N585"/>
      <c r="O585"/>
      <c r="P585"/>
      <c r="Q585"/>
      <c r="R585"/>
    </row>
    <row r="586" spans="11:18" ht="15" x14ac:dyDescent="0.25">
      <c r="K586"/>
      <c r="L586"/>
      <c r="M586"/>
      <c r="N586"/>
      <c r="O586"/>
      <c r="P586"/>
      <c r="Q586"/>
      <c r="R586"/>
    </row>
    <row r="587" spans="11:18" ht="15" x14ac:dyDescent="0.25">
      <c r="K587"/>
      <c r="L587"/>
      <c r="M587"/>
      <c r="N587"/>
      <c r="O587"/>
      <c r="P587"/>
      <c r="Q587"/>
      <c r="R587"/>
    </row>
    <row r="588" spans="11:18" ht="15" x14ac:dyDescent="0.25">
      <c r="K588"/>
      <c r="L588"/>
      <c r="M588"/>
      <c r="N588"/>
      <c r="O588"/>
      <c r="P588"/>
      <c r="Q588"/>
      <c r="R588"/>
    </row>
    <row r="589" spans="11:18" ht="15" x14ac:dyDescent="0.25">
      <c r="K589"/>
      <c r="L589"/>
      <c r="M589"/>
      <c r="N589"/>
      <c r="O589"/>
      <c r="P589"/>
      <c r="Q589"/>
      <c r="R589"/>
    </row>
    <row r="590" spans="11:18" ht="15" x14ac:dyDescent="0.25">
      <c r="K590"/>
      <c r="L590"/>
      <c r="M590"/>
      <c r="N590"/>
      <c r="O590"/>
      <c r="P590"/>
      <c r="Q590"/>
      <c r="R590"/>
    </row>
    <row r="591" spans="11:18" ht="15" x14ac:dyDescent="0.25">
      <c r="K591"/>
      <c r="L591"/>
      <c r="M591"/>
      <c r="N591"/>
      <c r="O591"/>
      <c r="P591"/>
      <c r="Q591"/>
      <c r="R591"/>
    </row>
    <row r="592" spans="11:18" ht="15" x14ac:dyDescent="0.25">
      <c r="K592"/>
      <c r="L592"/>
      <c r="M592"/>
      <c r="N592"/>
      <c r="O592"/>
      <c r="P592"/>
      <c r="Q592"/>
      <c r="R592"/>
    </row>
    <row r="593" spans="11:18" ht="15" x14ac:dyDescent="0.25">
      <c r="K593"/>
      <c r="L593"/>
      <c r="M593"/>
      <c r="N593"/>
      <c r="O593"/>
      <c r="P593"/>
      <c r="Q593"/>
      <c r="R593"/>
    </row>
    <row r="594" spans="11:18" ht="15" x14ac:dyDescent="0.25">
      <c r="K594"/>
      <c r="L594"/>
      <c r="M594"/>
      <c r="N594"/>
      <c r="O594"/>
      <c r="P594"/>
      <c r="Q594"/>
      <c r="R594"/>
    </row>
    <row r="595" spans="11:18" ht="15" x14ac:dyDescent="0.25">
      <c r="K595"/>
      <c r="L595"/>
      <c r="M595"/>
      <c r="N595"/>
      <c r="O595"/>
      <c r="P595"/>
      <c r="Q595"/>
      <c r="R595"/>
    </row>
    <row r="596" spans="11:18" ht="15" x14ac:dyDescent="0.25">
      <c r="K596"/>
      <c r="L596"/>
      <c r="M596"/>
      <c r="N596"/>
      <c r="O596"/>
      <c r="P596"/>
      <c r="Q596"/>
      <c r="R596"/>
    </row>
    <row r="597" spans="11:18" ht="15" x14ac:dyDescent="0.25">
      <c r="K597"/>
      <c r="L597"/>
      <c r="M597"/>
      <c r="N597"/>
      <c r="O597"/>
      <c r="P597"/>
      <c r="Q597"/>
      <c r="R597"/>
    </row>
    <row r="598" spans="11:18" ht="15" x14ac:dyDescent="0.25">
      <c r="K598"/>
      <c r="L598"/>
      <c r="M598"/>
      <c r="N598"/>
      <c r="O598"/>
      <c r="P598"/>
      <c r="Q598"/>
      <c r="R598"/>
    </row>
    <row r="599" spans="11:18" ht="15" x14ac:dyDescent="0.25">
      <c r="K599"/>
      <c r="L599"/>
      <c r="M599"/>
      <c r="N599"/>
      <c r="O599"/>
      <c r="P599"/>
      <c r="Q599"/>
      <c r="R599"/>
    </row>
    <row r="600" spans="11:18" ht="15" x14ac:dyDescent="0.25">
      <c r="K600"/>
      <c r="L600"/>
      <c r="M600"/>
      <c r="N600"/>
      <c r="O600"/>
      <c r="P600"/>
      <c r="Q600"/>
      <c r="R600"/>
    </row>
    <row r="601" spans="11:18" ht="15" x14ac:dyDescent="0.25">
      <c r="K601"/>
      <c r="L601"/>
      <c r="M601"/>
      <c r="N601"/>
      <c r="O601"/>
      <c r="P601"/>
      <c r="Q601"/>
      <c r="R601"/>
    </row>
    <row r="602" spans="11:18" ht="15" x14ac:dyDescent="0.25">
      <c r="K602"/>
      <c r="L602"/>
      <c r="M602"/>
      <c r="N602"/>
      <c r="O602"/>
      <c r="P602"/>
      <c r="Q602"/>
      <c r="R602"/>
    </row>
    <row r="603" spans="11:18" ht="15" x14ac:dyDescent="0.25">
      <c r="K603"/>
      <c r="L603"/>
      <c r="M603"/>
      <c r="N603"/>
      <c r="O603"/>
      <c r="P603"/>
      <c r="Q603"/>
      <c r="R603"/>
    </row>
    <row r="604" spans="11:18" ht="15" x14ac:dyDescent="0.25">
      <c r="K604"/>
      <c r="L604"/>
      <c r="M604"/>
      <c r="N604"/>
      <c r="O604"/>
      <c r="P604"/>
      <c r="Q604"/>
      <c r="R604"/>
    </row>
    <row r="605" spans="11:18" ht="15" x14ac:dyDescent="0.25">
      <c r="K605"/>
      <c r="L605"/>
      <c r="M605"/>
      <c r="N605"/>
      <c r="O605"/>
      <c r="P605"/>
      <c r="Q605"/>
      <c r="R605"/>
    </row>
    <row r="606" spans="11:18" ht="15" x14ac:dyDescent="0.25">
      <c r="K606"/>
      <c r="L606"/>
      <c r="M606"/>
      <c r="N606"/>
      <c r="O606"/>
      <c r="P606"/>
      <c r="Q606"/>
      <c r="R606"/>
    </row>
    <row r="607" spans="11:18" ht="15" x14ac:dyDescent="0.25">
      <c r="K607"/>
      <c r="L607"/>
      <c r="M607"/>
      <c r="N607"/>
      <c r="O607"/>
      <c r="P607"/>
      <c r="Q607"/>
      <c r="R607"/>
    </row>
    <row r="608" spans="11:18" ht="15" x14ac:dyDescent="0.25">
      <c r="K608"/>
      <c r="L608"/>
      <c r="M608"/>
      <c r="N608"/>
      <c r="O608"/>
      <c r="P608"/>
      <c r="Q608"/>
      <c r="R608"/>
    </row>
    <row r="609" spans="11:18" ht="15" x14ac:dyDescent="0.25">
      <c r="K609"/>
      <c r="L609"/>
      <c r="M609"/>
      <c r="N609"/>
      <c r="O609"/>
      <c r="P609"/>
      <c r="Q609"/>
      <c r="R609"/>
    </row>
    <row r="610" spans="11:18" ht="15" x14ac:dyDescent="0.25">
      <c r="K610"/>
      <c r="L610"/>
      <c r="M610"/>
      <c r="N610"/>
      <c r="O610"/>
      <c r="P610"/>
      <c r="Q610"/>
      <c r="R610"/>
    </row>
    <row r="611" spans="11:18" ht="15" x14ac:dyDescent="0.25">
      <c r="K611"/>
      <c r="L611"/>
      <c r="M611"/>
      <c r="N611"/>
      <c r="O611"/>
      <c r="P611"/>
      <c r="Q611"/>
      <c r="R611"/>
    </row>
    <row r="612" spans="11:18" ht="15" x14ac:dyDescent="0.25">
      <c r="K612"/>
      <c r="L612"/>
      <c r="M612"/>
      <c r="N612"/>
      <c r="O612"/>
      <c r="P612"/>
      <c r="Q612"/>
      <c r="R612"/>
    </row>
    <row r="613" spans="11:18" ht="15" x14ac:dyDescent="0.25">
      <c r="K613"/>
      <c r="L613"/>
      <c r="M613"/>
      <c r="N613"/>
      <c r="O613"/>
      <c r="P613"/>
      <c r="Q613"/>
      <c r="R613"/>
    </row>
    <row r="614" spans="11:18" ht="15" x14ac:dyDescent="0.25">
      <c r="K614"/>
      <c r="L614"/>
      <c r="M614"/>
      <c r="N614"/>
      <c r="O614"/>
      <c r="P614"/>
      <c r="Q614"/>
      <c r="R614"/>
    </row>
    <row r="615" spans="11:18" ht="15" x14ac:dyDescent="0.25">
      <c r="K615"/>
      <c r="L615"/>
      <c r="M615"/>
      <c r="N615"/>
      <c r="O615"/>
      <c r="P615"/>
      <c r="Q615"/>
      <c r="R615"/>
    </row>
    <row r="616" spans="11:18" ht="15" x14ac:dyDescent="0.25">
      <c r="K616"/>
      <c r="L616"/>
      <c r="M616"/>
      <c r="N616"/>
      <c r="O616"/>
      <c r="P616"/>
      <c r="Q616"/>
      <c r="R616"/>
    </row>
    <row r="617" spans="11:18" ht="15" x14ac:dyDescent="0.25">
      <c r="K617"/>
      <c r="L617"/>
      <c r="M617"/>
      <c r="N617"/>
      <c r="O617"/>
      <c r="P617"/>
      <c r="Q617"/>
      <c r="R617"/>
    </row>
    <row r="618" spans="11:18" ht="15" x14ac:dyDescent="0.25">
      <c r="K618"/>
      <c r="L618"/>
      <c r="M618"/>
      <c r="N618"/>
      <c r="O618"/>
      <c r="P618"/>
      <c r="Q618"/>
      <c r="R618"/>
    </row>
    <row r="619" spans="11:18" ht="15" x14ac:dyDescent="0.25">
      <c r="K619"/>
      <c r="L619"/>
      <c r="M619"/>
      <c r="N619"/>
      <c r="O619"/>
      <c r="P619"/>
      <c r="Q619"/>
      <c r="R619"/>
    </row>
    <row r="620" spans="11:18" ht="15" x14ac:dyDescent="0.25">
      <c r="K620"/>
      <c r="L620"/>
      <c r="M620"/>
      <c r="N620"/>
      <c r="O620"/>
      <c r="P620"/>
      <c r="Q620"/>
      <c r="R620"/>
    </row>
    <row r="621" spans="11:18" ht="15" x14ac:dyDescent="0.25">
      <c r="K621"/>
      <c r="L621"/>
      <c r="M621"/>
      <c r="N621"/>
      <c r="O621"/>
      <c r="P621"/>
      <c r="Q621"/>
      <c r="R621"/>
    </row>
    <row r="622" spans="11:18" ht="15" x14ac:dyDescent="0.25">
      <c r="K622"/>
      <c r="L622"/>
      <c r="M622"/>
      <c r="N622"/>
      <c r="O622"/>
      <c r="P622"/>
      <c r="Q622"/>
      <c r="R622"/>
    </row>
    <row r="623" spans="11:18" ht="15" x14ac:dyDescent="0.25">
      <c r="K623"/>
      <c r="L623"/>
      <c r="M623"/>
      <c r="N623"/>
      <c r="O623"/>
      <c r="P623"/>
      <c r="Q623"/>
      <c r="R623"/>
    </row>
    <row r="624" spans="11:18" ht="15" x14ac:dyDescent="0.25">
      <c r="K624"/>
      <c r="L624"/>
      <c r="M624"/>
      <c r="N624"/>
      <c r="O624"/>
      <c r="P624"/>
      <c r="Q624"/>
      <c r="R624"/>
    </row>
    <row r="625" spans="11:18" ht="15" x14ac:dyDescent="0.25">
      <c r="K625"/>
      <c r="L625"/>
      <c r="M625"/>
      <c r="N625"/>
      <c r="O625"/>
      <c r="P625"/>
      <c r="Q625"/>
      <c r="R625"/>
    </row>
    <row r="626" spans="11:18" ht="15" x14ac:dyDescent="0.25">
      <c r="K626"/>
      <c r="L626"/>
      <c r="M626"/>
      <c r="N626"/>
      <c r="O626"/>
      <c r="P626"/>
      <c r="Q626"/>
      <c r="R626"/>
    </row>
    <row r="627" spans="11:18" ht="15" x14ac:dyDescent="0.25">
      <c r="K627"/>
      <c r="L627"/>
      <c r="M627"/>
      <c r="N627"/>
      <c r="O627"/>
      <c r="P627"/>
      <c r="Q627"/>
      <c r="R627"/>
    </row>
    <row r="628" spans="11:18" ht="15" x14ac:dyDescent="0.25">
      <c r="K628"/>
      <c r="L628"/>
      <c r="M628"/>
      <c r="N628"/>
      <c r="O628"/>
      <c r="P628"/>
      <c r="Q628"/>
      <c r="R628"/>
    </row>
    <row r="629" spans="11:18" ht="15" x14ac:dyDescent="0.25">
      <c r="K629"/>
      <c r="L629"/>
      <c r="M629"/>
      <c r="N629"/>
      <c r="O629"/>
      <c r="P629"/>
      <c r="Q629"/>
      <c r="R629"/>
    </row>
    <row r="630" spans="11:18" ht="15" x14ac:dyDescent="0.25">
      <c r="K630"/>
      <c r="L630"/>
      <c r="M630"/>
      <c r="N630"/>
      <c r="O630"/>
      <c r="P630"/>
      <c r="Q630"/>
      <c r="R630"/>
    </row>
    <row r="631" spans="11:18" ht="15" x14ac:dyDescent="0.25">
      <c r="K631"/>
      <c r="L631"/>
      <c r="M631"/>
      <c r="N631"/>
      <c r="O631"/>
      <c r="P631"/>
      <c r="Q631"/>
      <c r="R631"/>
    </row>
    <row r="632" spans="11:18" ht="15" x14ac:dyDescent="0.25">
      <c r="K632"/>
      <c r="L632"/>
      <c r="M632"/>
      <c r="N632"/>
      <c r="O632"/>
      <c r="P632"/>
      <c r="Q632"/>
      <c r="R632"/>
    </row>
    <row r="633" spans="11:18" ht="15" x14ac:dyDescent="0.25">
      <c r="K633"/>
      <c r="L633"/>
      <c r="M633"/>
      <c r="N633"/>
      <c r="O633"/>
      <c r="P633"/>
      <c r="Q633"/>
      <c r="R633"/>
    </row>
    <row r="634" spans="11:18" ht="15" x14ac:dyDescent="0.25">
      <c r="K634"/>
      <c r="L634"/>
      <c r="M634"/>
      <c r="N634"/>
      <c r="O634"/>
      <c r="P634"/>
      <c r="Q634"/>
      <c r="R634"/>
    </row>
    <row r="635" spans="11:18" ht="15" x14ac:dyDescent="0.25">
      <c r="K635"/>
      <c r="L635"/>
      <c r="M635"/>
      <c r="N635"/>
      <c r="O635"/>
      <c r="P635"/>
      <c r="Q635"/>
      <c r="R635"/>
    </row>
    <row r="636" spans="11:18" ht="15" x14ac:dyDescent="0.25">
      <c r="K636"/>
      <c r="L636"/>
      <c r="M636"/>
      <c r="N636"/>
      <c r="O636"/>
      <c r="P636"/>
      <c r="Q636"/>
      <c r="R636"/>
    </row>
    <row r="637" spans="11:18" ht="15" x14ac:dyDescent="0.25">
      <c r="K637"/>
      <c r="L637"/>
      <c r="M637"/>
      <c r="N637"/>
      <c r="O637"/>
      <c r="P637"/>
      <c r="Q637"/>
      <c r="R637"/>
    </row>
    <row r="638" spans="11:18" ht="15" x14ac:dyDescent="0.25">
      <c r="K638"/>
      <c r="L638"/>
      <c r="M638"/>
      <c r="N638"/>
      <c r="O638"/>
      <c r="P638"/>
      <c r="Q638"/>
      <c r="R638"/>
    </row>
    <row r="639" spans="11:18" ht="15" x14ac:dyDescent="0.25">
      <c r="K639"/>
      <c r="L639"/>
      <c r="M639"/>
      <c r="N639"/>
      <c r="O639"/>
      <c r="P639"/>
      <c r="Q639"/>
      <c r="R639"/>
    </row>
    <row r="640" spans="11:18" ht="15" x14ac:dyDescent="0.25">
      <c r="K640"/>
      <c r="L640"/>
      <c r="M640"/>
      <c r="N640"/>
      <c r="O640"/>
      <c r="P640"/>
      <c r="Q640"/>
      <c r="R640"/>
    </row>
    <row r="641" spans="11:18" ht="15" x14ac:dyDescent="0.25">
      <c r="K641"/>
      <c r="L641"/>
      <c r="M641"/>
      <c r="N641"/>
      <c r="O641"/>
      <c r="P641"/>
      <c r="Q641"/>
      <c r="R641"/>
    </row>
    <row r="642" spans="11:18" ht="15" x14ac:dyDescent="0.25">
      <c r="K642"/>
      <c r="L642"/>
      <c r="M642"/>
      <c r="N642"/>
      <c r="O642"/>
      <c r="P642"/>
      <c r="Q642"/>
      <c r="R642"/>
    </row>
    <row r="643" spans="11:18" ht="15" x14ac:dyDescent="0.25">
      <c r="K643"/>
      <c r="L643"/>
      <c r="M643"/>
      <c r="N643"/>
      <c r="O643"/>
      <c r="P643"/>
      <c r="Q643"/>
      <c r="R643"/>
    </row>
    <row r="644" spans="11:18" ht="15" x14ac:dyDescent="0.25">
      <c r="K644"/>
      <c r="L644"/>
      <c r="M644"/>
      <c r="N644"/>
      <c r="O644"/>
      <c r="P644"/>
      <c r="Q644"/>
      <c r="R644"/>
    </row>
    <row r="645" spans="11:18" ht="15" x14ac:dyDescent="0.25">
      <c r="K645"/>
      <c r="L645"/>
      <c r="M645"/>
      <c r="N645"/>
      <c r="O645"/>
      <c r="P645"/>
      <c r="Q645"/>
      <c r="R645"/>
    </row>
    <row r="646" spans="11:18" ht="15" x14ac:dyDescent="0.25">
      <c r="K646"/>
      <c r="L646"/>
      <c r="M646"/>
      <c r="N646"/>
      <c r="O646"/>
      <c r="P646"/>
      <c r="Q646"/>
      <c r="R646"/>
    </row>
    <row r="647" spans="11:18" ht="15" x14ac:dyDescent="0.25">
      <c r="K647"/>
      <c r="L647"/>
      <c r="M647"/>
      <c r="N647"/>
      <c r="O647"/>
      <c r="P647"/>
      <c r="Q647"/>
      <c r="R647"/>
    </row>
    <row r="648" spans="11:18" ht="15" x14ac:dyDescent="0.25">
      <c r="K648"/>
      <c r="L648"/>
      <c r="M648"/>
      <c r="N648"/>
      <c r="O648"/>
      <c r="P648"/>
      <c r="Q648"/>
      <c r="R648"/>
    </row>
    <row r="649" spans="11:18" ht="15" x14ac:dyDescent="0.25">
      <c r="K649"/>
      <c r="L649"/>
      <c r="M649"/>
      <c r="N649"/>
      <c r="O649"/>
      <c r="P649"/>
      <c r="Q649"/>
      <c r="R649"/>
    </row>
    <row r="650" spans="11:18" ht="15" x14ac:dyDescent="0.25">
      <c r="K650"/>
      <c r="L650"/>
      <c r="M650"/>
      <c r="N650"/>
      <c r="O650"/>
      <c r="P650"/>
      <c r="Q650"/>
      <c r="R650"/>
    </row>
    <row r="651" spans="11:18" ht="15" x14ac:dyDescent="0.25">
      <c r="K651"/>
      <c r="L651"/>
      <c r="M651"/>
      <c r="N651"/>
      <c r="O651"/>
      <c r="P651"/>
      <c r="Q651"/>
      <c r="R651"/>
    </row>
    <row r="652" spans="11:18" ht="15" x14ac:dyDescent="0.25">
      <c r="K652"/>
      <c r="L652"/>
      <c r="M652"/>
      <c r="N652"/>
      <c r="O652"/>
      <c r="P652"/>
      <c r="Q652"/>
      <c r="R652"/>
    </row>
    <row r="653" spans="11:18" ht="15" x14ac:dyDescent="0.25">
      <c r="K653"/>
      <c r="L653"/>
      <c r="M653"/>
      <c r="N653"/>
      <c r="O653"/>
      <c r="P653"/>
      <c r="Q653"/>
      <c r="R653"/>
    </row>
    <row r="654" spans="11:18" ht="15" x14ac:dyDescent="0.25">
      <c r="K654"/>
      <c r="L654"/>
      <c r="M654"/>
      <c r="N654"/>
      <c r="O654"/>
      <c r="P654"/>
      <c r="Q654"/>
      <c r="R654"/>
    </row>
    <row r="655" spans="11:18" ht="15" x14ac:dyDescent="0.25">
      <c r="K655"/>
      <c r="L655"/>
      <c r="M655"/>
      <c r="N655"/>
      <c r="O655"/>
      <c r="P655"/>
      <c r="Q655"/>
      <c r="R655"/>
    </row>
    <row r="656" spans="11:18" ht="15" x14ac:dyDescent="0.25">
      <c r="K656"/>
      <c r="L656"/>
      <c r="M656"/>
      <c r="N656"/>
      <c r="O656"/>
      <c r="P656"/>
      <c r="Q656"/>
      <c r="R656"/>
    </row>
    <row r="657" spans="11:18" ht="15" x14ac:dyDescent="0.25">
      <c r="K657"/>
      <c r="L657"/>
      <c r="M657"/>
      <c r="N657"/>
      <c r="O657"/>
      <c r="P657"/>
      <c r="Q657"/>
      <c r="R657"/>
    </row>
    <row r="658" spans="11:18" ht="15" x14ac:dyDescent="0.25">
      <c r="K658"/>
      <c r="L658"/>
      <c r="M658"/>
      <c r="N658"/>
      <c r="O658"/>
      <c r="P658"/>
      <c r="Q658"/>
      <c r="R658"/>
    </row>
    <row r="659" spans="11:18" ht="15" x14ac:dyDescent="0.25">
      <c r="K659"/>
      <c r="L659"/>
      <c r="M659"/>
      <c r="N659"/>
      <c r="O659"/>
      <c r="P659"/>
      <c r="Q659"/>
      <c r="R659"/>
    </row>
    <row r="660" spans="11:18" ht="15" x14ac:dyDescent="0.25">
      <c r="K660"/>
      <c r="L660"/>
      <c r="M660"/>
      <c r="N660"/>
      <c r="O660"/>
      <c r="P660"/>
      <c r="Q660"/>
      <c r="R660"/>
    </row>
    <row r="661" spans="11:18" ht="15" x14ac:dyDescent="0.25">
      <c r="K661"/>
      <c r="L661"/>
      <c r="M661"/>
      <c r="N661"/>
      <c r="O661"/>
      <c r="P661"/>
      <c r="Q661"/>
      <c r="R661"/>
    </row>
    <row r="662" spans="11:18" ht="15" x14ac:dyDescent="0.25">
      <c r="K662"/>
      <c r="L662"/>
      <c r="M662"/>
      <c r="N662"/>
      <c r="O662"/>
      <c r="P662"/>
      <c r="Q662"/>
      <c r="R662"/>
    </row>
    <row r="663" spans="11:18" ht="15" x14ac:dyDescent="0.25">
      <c r="K663"/>
      <c r="L663"/>
      <c r="M663"/>
      <c r="N663"/>
      <c r="O663"/>
      <c r="P663"/>
      <c r="Q663"/>
      <c r="R663"/>
    </row>
    <row r="664" spans="11:18" ht="15" x14ac:dyDescent="0.25">
      <c r="K664"/>
      <c r="L664"/>
      <c r="M664"/>
      <c r="N664"/>
      <c r="O664"/>
      <c r="P664"/>
      <c r="Q664"/>
      <c r="R664"/>
    </row>
    <row r="665" spans="11:18" ht="15" x14ac:dyDescent="0.25">
      <c r="K665"/>
      <c r="L665"/>
      <c r="M665"/>
      <c r="N665"/>
      <c r="O665"/>
      <c r="P665"/>
      <c r="Q665"/>
      <c r="R665"/>
    </row>
    <row r="666" spans="11:18" ht="15" x14ac:dyDescent="0.25">
      <c r="K666"/>
      <c r="L666"/>
      <c r="M666"/>
      <c r="N666"/>
      <c r="O666"/>
      <c r="P666"/>
      <c r="Q666"/>
      <c r="R666"/>
    </row>
    <row r="667" spans="11:18" ht="15" x14ac:dyDescent="0.25">
      <c r="K667"/>
      <c r="L667"/>
      <c r="M667"/>
      <c r="N667"/>
      <c r="O667"/>
      <c r="P667"/>
      <c r="Q667"/>
      <c r="R667"/>
    </row>
    <row r="668" spans="11:18" ht="15" x14ac:dyDescent="0.25">
      <c r="K668"/>
      <c r="L668"/>
      <c r="M668"/>
      <c r="N668"/>
      <c r="O668"/>
      <c r="P668"/>
      <c r="Q668"/>
      <c r="R668"/>
    </row>
    <row r="669" spans="11:18" ht="15" x14ac:dyDescent="0.25">
      <c r="K669"/>
      <c r="L669"/>
      <c r="M669"/>
      <c r="N669"/>
      <c r="O669"/>
      <c r="P669"/>
      <c r="Q669"/>
      <c r="R669"/>
    </row>
    <row r="670" spans="11:18" ht="15" x14ac:dyDescent="0.25">
      <c r="K670"/>
      <c r="L670"/>
      <c r="M670"/>
      <c r="N670"/>
      <c r="O670"/>
      <c r="P670"/>
      <c r="Q670"/>
      <c r="R670"/>
    </row>
    <row r="671" spans="11:18" ht="15" x14ac:dyDescent="0.25">
      <c r="K671"/>
      <c r="L671"/>
      <c r="M671"/>
      <c r="N671"/>
      <c r="O671"/>
      <c r="P671"/>
      <c r="Q671"/>
      <c r="R671"/>
    </row>
    <row r="672" spans="11:18" ht="15" x14ac:dyDescent="0.25">
      <c r="K672"/>
      <c r="L672"/>
      <c r="M672"/>
      <c r="N672"/>
      <c r="O672"/>
      <c r="P672"/>
      <c r="Q672"/>
      <c r="R672"/>
    </row>
    <row r="673" spans="11:18" ht="15" x14ac:dyDescent="0.25">
      <c r="K673"/>
      <c r="L673"/>
      <c r="M673"/>
      <c r="N673"/>
      <c r="O673"/>
      <c r="P673"/>
      <c r="Q673"/>
      <c r="R673"/>
    </row>
    <row r="674" spans="11:18" ht="15" x14ac:dyDescent="0.25">
      <c r="K674"/>
      <c r="L674"/>
      <c r="M674"/>
      <c r="N674"/>
      <c r="O674"/>
      <c r="P674"/>
      <c r="Q674"/>
      <c r="R674"/>
    </row>
    <row r="675" spans="11:18" ht="15" x14ac:dyDescent="0.25">
      <c r="K675"/>
      <c r="L675"/>
      <c r="M675"/>
      <c r="N675"/>
      <c r="O675"/>
      <c r="P675"/>
      <c r="Q675"/>
      <c r="R675"/>
    </row>
    <row r="676" spans="11:18" ht="15" x14ac:dyDescent="0.25">
      <c r="K676"/>
      <c r="L676"/>
      <c r="M676"/>
      <c r="N676"/>
      <c r="O676"/>
      <c r="P676"/>
      <c r="Q676"/>
      <c r="R676"/>
    </row>
    <row r="677" spans="11:18" ht="15" x14ac:dyDescent="0.25">
      <c r="K677"/>
      <c r="L677"/>
      <c r="M677"/>
      <c r="N677"/>
      <c r="O677"/>
      <c r="P677"/>
      <c r="Q677"/>
      <c r="R677"/>
    </row>
    <row r="678" spans="11:18" ht="15" x14ac:dyDescent="0.25">
      <c r="K678"/>
      <c r="L678"/>
      <c r="M678"/>
      <c r="N678"/>
      <c r="O678"/>
      <c r="P678"/>
      <c r="Q678"/>
      <c r="R678"/>
    </row>
    <row r="679" spans="11:18" ht="15" x14ac:dyDescent="0.25">
      <c r="K679"/>
      <c r="L679"/>
      <c r="M679"/>
      <c r="N679"/>
      <c r="O679"/>
      <c r="P679"/>
      <c r="Q679"/>
      <c r="R679"/>
    </row>
    <row r="680" spans="11:18" ht="15" x14ac:dyDescent="0.25">
      <c r="K680"/>
      <c r="L680"/>
      <c r="M680"/>
      <c r="N680"/>
      <c r="O680"/>
      <c r="P680"/>
      <c r="Q680"/>
      <c r="R680"/>
    </row>
    <row r="681" spans="11:18" ht="15" x14ac:dyDescent="0.25">
      <c r="K681"/>
      <c r="L681"/>
      <c r="M681"/>
      <c r="N681"/>
      <c r="O681"/>
      <c r="P681"/>
      <c r="Q681"/>
      <c r="R681"/>
    </row>
    <row r="682" spans="11:18" ht="15" x14ac:dyDescent="0.25">
      <c r="K682"/>
      <c r="L682"/>
      <c r="M682"/>
      <c r="N682"/>
      <c r="O682"/>
      <c r="P682"/>
      <c r="Q682"/>
      <c r="R682"/>
    </row>
    <row r="683" spans="11:18" ht="15" x14ac:dyDescent="0.25">
      <c r="K683"/>
      <c r="L683"/>
      <c r="M683"/>
      <c r="N683"/>
      <c r="O683"/>
      <c r="P683"/>
      <c r="Q683"/>
      <c r="R683"/>
    </row>
    <row r="684" spans="11:18" ht="15" x14ac:dyDescent="0.25">
      <c r="K684"/>
      <c r="L684"/>
      <c r="M684"/>
      <c r="N684"/>
      <c r="O684"/>
      <c r="P684"/>
      <c r="Q684"/>
      <c r="R684"/>
    </row>
    <row r="685" spans="11:18" ht="15" x14ac:dyDescent="0.25">
      <c r="K685"/>
      <c r="L685"/>
      <c r="M685"/>
      <c r="N685"/>
      <c r="O685"/>
      <c r="P685"/>
      <c r="Q685"/>
      <c r="R685"/>
    </row>
    <row r="686" spans="11:18" ht="15" x14ac:dyDescent="0.25">
      <c r="K686"/>
      <c r="L686"/>
      <c r="M686"/>
      <c r="N686"/>
      <c r="O686"/>
      <c r="P686"/>
      <c r="Q686"/>
      <c r="R686"/>
    </row>
    <row r="687" spans="11:18" ht="15" x14ac:dyDescent="0.25">
      <c r="K687"/>
      <c r="L687"/>
      <c r="M687"/>
      <c r="N687"/>
      <c r="O687"/>
      <c r="P687"/>
      <c r="Q687"/>
      <c r="R687"/>
    </row>
    <row r="688" spans="11:18" ht="15" x14ac:dyDescent="0.25">
      <c r="K688"/>
      <c r="L688"/>
      <c r="M688"/>
      <c r="N688"/>
      <c r="O688"/>
      <c r="P688"/>
      <c r="Q688"/>
      <c r="R688"/>
    </row>
    <row r="689" spans="11:18" ht="15" x14ac:dyDescent="0.25">
      <c r="K689"/>
      <c r="L689"/>
      <c r="M689"/>
      <c r="N689"/>
      <c r="O689"/>
      <c r="P689"/>
      <c r="Q689"/>
      <c r="R689"/>
    </row>
    <row r="690" spans="11:18" ht="15" x14ac:dyDescent="0.25">
      <c r="K690"/>
      <c r="L690"/>
      <c r="M690"/>
      <c r="N690"/>
      <c r="O690"/>
      <c r="P690"/>
      <c r="Q690"/>
      <c r="R690"/>
    </row>
    <row r="691" spans="11:18" ht="15" x14ac:dyDescent="0.25">
      <c r="K691"/>
      <c r="L691"/>
      <c r="M691"/>
      <c r="N691"/>
      <c r="O691"/>
      <c r="P691"/>
      <c r="Q691"/>
      <c r="R691"/>
    </row>
    <row r="692" spans="11:18" ht="15" x14ac:dyDescent="0.25">
      <c r="K692"/>
      <c r="L692"/>
      <c r="M692"/>
      <c r="N692"/>
      <c r="O692"/>
      <c r="P692"/>
      <c r="Q692"/>
      <c r="R692"/>
    </row>
    <row r="693" spans="11:18" x14ac:dyDescent="0.2">
      <c r="K693" s="196"/>
      <c r="L693" s="196"/>
      <c r="M693" s="196"/>
      <c r="N693" s="196"/>
      <c r="O693" s="196"/>
      <c r="P693" s="196"/>
      <c r="Q693" s="196"/>
      <c r="R693" s="196"/>
    </row>
    <row r="694" spans="11:18" x14ac:dyDescent="0.2">
      <c r="K694" s="196"/>
      <c r="L694" s="196"/>
      <c r="M694" s="196"/>
      <c r="N694" s="196"/>
      <c r="O694" s="196"/>
      <c r="P694" s="196"/>
      <c r="Q694" s="196"/>
      <c r="R694" s="196"/>
    </row>
    <row r="695" spans="11:18" x14ac:dyDescent="0.2">
      <c r="K695" s="196"/>
      <c r="L695" s="196"/>
      <c r="M695" s="196"/>
      <c r="N695" s="196"/>
      <c r="O695" s="196"/>
      <c r="P695" s="196"/>
      <c r="Q695" s="196"/>
      <c r="R695" s="196"/>
    </row>
    <row r="696" spans="11:18" x14ac:dyDescent="0.2">
      <c r="K696" s="196"/>
      <c r="L696" s="196"/>
      <c r="M696" s="196"/>
      <c r="N696" s="196"/>
      <c r="O696" s="196"/>
      <c r="P696" s="196"/>
      <c r="Q696" s="196"/>
      <c r="R696" s="196"/>
    </row>
    <row r="697" spans="11:18" x14ac:dyDescent="0.2">
      <c r="K697" s="196"/>
      <c r="L697" s="196"/>
      <c r="M697" s="196"/>
      <c r="N697" s="196"/>
      <c r="O697" s="196"/>
      <c r="P697" s="196"/>
      <c r="Q697" s="196"/>
      <c r="R697" s="196"/>
    </row>
    <row r="698" spans="11:18" x14ac:dyDescent="0.2">
      <c r="K698" s="196"/>
      <c r="L698" s="196"/>
      <c r="M698" s="196"/>
      <c r="N698" s="196"/>
      <c r="O698" s="196"/>
      <c r="P698" s="196"/>
      <c r="Q698" s="196"/>
      <c r="R698" s="196"/>
    </row>
    <row r="699" spans="11:18" x14ac:dyDescent="0.2">
      <c r="K699" s="196"/>
      <c r="L699" s="196"/>
      <c r="M699" s="196"/>
      <c r="N699" s="196"/>
      <c r="O699" s="196"/>
      <c r="P699" s="196"/>
      <c r="Q699" s="196"/>
      <c r="R699" s="196"/>
    </row>
    <row r="700" spans="11:18" x14ac:dyDescent="0.2">
      <c r="K700" s="196"/>
      <c r="L700" s="196"/>
      <c r="M700" s="196"/>
      <c r="N700" s="196"/>
      <c r="O700" s="196"/>
      <c r="P700" s="196"/>
      <c r="Q700" s="196"/>
      <c r="R700" s="196"/>
    </row>
    <row r="701" spans="11:18" x14ac:dyDescent="0.2">
      <c r="K701" s="196"/>
      <c r="L701" s="196"/>
      <c r="M701" s="196"/>
      <c r="N701" s="196"/>
      <c r="O701" s="196"/>
      <c r="P701" s="196"/>
      <c r="Q701" s="196"/>
      <c r="R701" s="196"/>
    </row>
    <row r="702" spans="11:18" x14ac:dyDescent="0.2">
      <c r="K702" s="196"/>
      <c r="L702" s="196"/>
      <c r="M702" s="196"/>
      <c r="N702" s="196"/>
      <c r="O702" s="196"/>
      <c r="P702" s="196"/>
      <c r="Q702" s="196"/>
      <c r="R702" s="196"/>
    </row>
    <row r="703" spans="11:18" x14ac:dyDescent="0.2">
      <c r="K703" s="196"/>
      <c r="L703" s="196"/>
      <c r="M703" s="196"/>
      <c r="N703" s="196"/>
      <c r="O703" s="196"/>
      <c r="P703" s="196"/>
      <c r="Q703" s="196"/>
      <c r="R703" s="196"/>
    </row>
    <row r="704" spans="11:18" x14ac:dyDescent="0.2">
      <c r="K704" s="196"/>
      <c r="L704" s="196"/>
      <c r="M704" s="196"/>
      <c r="N704" s="196"/>
      <c r="O704" s="196"/>
      <c r="P704" s="196"/>
      <c r="Q704" s="196"/>
      <c r="R704" s="196"/>
    </row>
    <row r="705" spans="11:18" x14ac:dyDescent="0.2">
      <c r="K705" s="196"/>
      <c r="L705" s="196"/>
      <c r="M705" s="196"/>
      <c r="N705" s="196"/>
      <c r="O705" s="196"/>
      <c r="P705" s="196"/>
      <c r="Q705" s="196"/>
      <c r="R705" s="196"/>
    </row>
    <row r="706" spans="11:18" x14ac:dyDescent="0.2">
      <c r="K706" s="196"/>
      <c r="L706" s="196"/>
      <c r="M706" s="196"/>
      <c r="N706" s="196"/>
      <c r="O706" s="196"/>
      <c r="P706" s="196"/>
      <c r="Q706" s="196"/>
      <c r="R706" s="196"/>
    </row>
    <row r="707" spans="11:18" x14ac:dyDescent="0.2">
      <c r="K707" s="196"/>
      <c r="L707" s="196"/>
      <c r="M707" s="196"/>
      <c r="N707" s="196"/>
      <c r="O707" s="196"/>
      <c r="P707" s="196"/>
      <c r="Q707" s="196"/>
      <c r="R707" s="196"/>
    </row>
    <row r="708" spans="11:18" x14ac:dyDescent="0.2">
      <c r="K708" s="196"/>
      <c r="L708" s="196"/>
      <c r="M708" s="196"/>
      <c r="N708" s="196"/>
      <c r="O708" s="196"/>
      <c r="P708" s="196"/>
      <c r="Q708" s="196"/>
      <c r="R708" s="196"/>
    </row>
    <row r="709" spans="11:18" x14ac:dyDescent="0.2">
      <c r="K709" s="196"/>
      <c r="L709" s="196"/>
      <c r="M709" s="196"/>
      <c r="N709" s="196"/>
      <c r="O709" s="196"/>
      <c r="P709" s="196"/>
      <c r="Q709" s="196"/>
      <c r="R709" s="196"/>
    </row>
    <row r="710" spans="11:18" x14ac:dyDescent="0.2">
      <c r="K710" s="196"/>
      <c r="L710" s="196"/>
      <c r="M710" s="196"/>
      <c r="N710" s="196"/>
      <c r="O710" s="196"/>
      <c r="P710" s="196"/>
      <c r="Q710" s="196"/>
      <c r="R710" s="196"/>
    </row>
    <row r="711" spans="11:18" x14ac:dyDescent="0.2">
      <c r="K711" s="196"/>
      <c r="L711" s="196"/>
      <c r="M711" s="196"/>
      <c r="N711" s="196"/>
      <c r="O711" s="196"/>
      <c r="P711" s="196"/>
      <c r="Q711" s="196"/>
      <c r="R711" s="196"/>
    </row>
    <row r="712" spans="11:18" x14ac:dyDescent="0.2">
      <c r="K712" s="196"/>
      <c r="L712" s="196"/>
      <c r="M712" s="196"/>
      <c r="N712" s="196"/>
      <c r="O712" s="196"/>
      <c r="P712" s="196"/>
      <c r="Q712" s="196"/>
      <c r="R712" s="196"/>
    </row>
    <row r="713" spans="11:18" x14ac:dyDescent="0.2">
      <c r="K713" s="196"/>
      <c r="L713" s="196"/>
      <c r="M713" s="196"/>
      <c r="N713" s="196"/>
      <c r="O713" s="196"/>
      <c r="P713" s="196"/>
      <c r="Q713" s="196"/>
      <c r="R713" s="196"/>
    </row>
    <row r="714" spans="11:18" x14ac:dyDescent="0.2">
      <c r="K714" s="196"/>
      <c r="L714" s="196"/>
      <c r="M714" s="196"/>
      <c r="N714" s="196"/>
      <c r="O714" s="196"/>
      <c r="P714" s="196"/>
      <c r="Q714" s="196"/>
      <c r="R714" s="196"/>
    </row>
    <row r="715" spans="11:18" x14ac:dyDescent="0.2">
      <c r="K715" s="196"/>
      <c r="L715" s="196"/>
      <c r="M715" s="196"/>
      <c r="N715" s="196"/>
      <c r="O715" s="196"/>
      <c r="P715" s="196"/>
      <c r="Q715" s="196"/>
      <c r="R715" s="196"/>
    </row>
    <row r="716" spans="11:18" x14ac:dyDescent="0.2">
      <c r="K716" s="196"/>
      <c r="L716" s="196"/>
      <c r="M716" s="196"/>
      <c r="N716" s="196"/>
      <c r="O716" s="196"/>
      <c r="P716" s="196"/>
      <c r="Q716" s="196"/>
      <c r="R716" s="196"/>
    </row>
    <row r="717" spans="11:18" x14ac:dyDescent="0.2">
      <c r="K717" s="196"/>
      <c r="L717" s="196"/>
      <c r="M717" s="196"/>
      <c r="N717" s="196"/>
      <c r="O717" s="196"/>
      <c r="P717" s="196"/>
      <c r="Q717" s="196"/>
      <c r="R717" s="196"/>
    </row>
    <row r="718" spans="11:18" x14ac:dyDescent="0.2">
      <c r="K718" s="196"/>
      <c r="L718" s="196"/>
      <c r="M718" s="196"/>
      <c r="N718" s="196"/>
      <c r="O718" s="196"/>
      <c r="P718" s="196"/>
      <c r="Q718" s="196"/>
      <c r="R718" s="196"/>
    </row>
    <row r="719" spans="11:18" x14ac:dyDescent="0.2">
      <c r="K719" s="196"/>
      <c r="L719" s="196"/>
      <c r="M719" s="196"/>
      <c r="N719" s="196"/>
      <c r="O719" s="196"/>
      <c r="P719" s="196"/>
      <c r="Q719" s="196"/>
      <c r="R719" s="196"/>
    </row>
    <row r="720" spans="11:18" x14ac:dyDescent="0.2">
      <c r="K720" s="196"/>
      <c r="L720" s="196"/>
      <c r="M720" s="196"/>
      <c r="N720" s="196"/>
      <c r="O720" s="196"/>
      <c r="P720" s="196"/>
      <c r="Q720" s="196"/>
      <c r="R720" s="196"/>
    </row>
    <row r="721" spans="11:18" x14ac:dyDescent="0.2">
      <c r="K721" s="196"/>
      <c r="L721" s="196"/>
      <c r="M721" s="196"/>
      <c r="N721" s="196"/>
      <c r="O721" s="196"/>
      <c r="P721" s="196"/>
      <c r="Q721" s="196"/>
      <c r="R721" s="196"/>
    </row>
    <row r="722" spans="11:18" x14ac:dyDescent="0.2">
      <c r="K722" s="196"/>
      <c r="L722" s="196"/>
      <c r="M722" s="196"/>
      <c r="N722" s="196"/>
      <c r="O722" s="196"/>
      <c r="P722" s="196"/>
      <c r="Q722" s="196"/>
      <c r="R722" s="196"/>
    </row>
    <row r="723" spans="11:18" x14ac:dyDescent="0.2">
      <c r="K723" s="196"/>
      <c r="L723" s="196"/>
      <c r="M723" s="196"/>
      <c r="N723" s="196"/>
      <c r="O723" s="196"/>
      <c r="P723" s="196"/>
      <c r="Q723" s="196"/>
      <c r="R723" s="196"/>
    </row>
    <row r="724" spans="11:18" x14ac:dyDescent="0.2">
      <c r="K724" s="196"/>
      <c r="L724" s="196"/>
      <c r="M724" s="196"/>
      <c r="N724" s="196"/>
      <c r="O724" s="196"/>
      <c r="P724" s="196"/>
      <c r="Q724" s="196"/>
      <c r="R724" s="196"/>
    </row>
    <row r="725" spans="11:18" x14ac:dyDescent="0.2">
      <c r="K725" s="196"/>
      <c r="L725" s="196"/>
      <c r="M725" s="196"/>
      <c r="N725" s="196"/>
      <c r="O725" s="196"/>
      <c r="P725" s="196"/>
      <c r="Q725" s="196"/>
      <c r="R725" s="196"/>
    </row>
    <row r="726" spans="11:18" x14ac:dyDescent="0.2">
      <c r="K726" s="196"/>
      <c r="L726" s="196"/>
      <c r="M726" s="196"/>
      <c r="N726" s="196"/>
      <c r="O726" s="196"/>
      <c r="P726" s="196"/>
      <c r="Q726" s="196"/>
      <c r="R726" s="196"/>
    </row>
    <row r="727" spans="11:18" x14ac:dyDescent="0.2">
      <c r="K727" s="196"/>
      <c r="L727" s="196"/>
      <c r="M727" s="196"/>
      <c r="N727" s="196"/>
      <c r="O727" s="196"/>
      <c r="P727" s="196"/>
      <c r="Q727" s="196"/>
      <c r="R727" s="196"/>
    </row>
    <row r="728" spans="11:18" x14ac:dyDescent="0.2">
      <c r="K728" s="196"/>
      <c r="L728" s="196"/>
      <c r="M728" s="196"/>
      <c r="N728" s="196"/>
      <c r="O728" s="196"/>
      <c r="P728" s="196"/>
      <c r="Q728" s="196"/>
      <c r="R728" s="196"/>
    </row>
    <row r="729" spans="11:18" x14ac:dyDescent="0.2">
      <c r="K729" s="196"/>
      <c r="L729" s="196"/>
      <c r="M729" s="196"/>
      <c r="N729" s="196"/>
      <c r="O729" s="196"/>
      <c r="P729" s="196"/>
      <c r="Q729" s="196"/>
      <c r="R729" s="196"/>
    </row>
    <row r="730" spans="11:18" x14ac:dyDescent="0.2">
      <c r="K730" s="196"/>
      <c r="L730" s="196"/>
      <c r="M730" s="196"/>
      <c r="N730" s="196"/>
      <c r="O730" s="196"/>
      <c r="P730" s="196"/>
      <c r="Q730" s="196"/>
      <c r="R730" s="196"/>
    </row>
    <row r="731" spans="11:18" x14ac:dyDescent="0.2">
      <c r="K731" s="196"/>
      <c r="L731" s="196"/>
      <c r="M731" s="196"/>
      <c r="N731" s="196"/>
      <c r="O731" s="196"/>
      <c r="P731" s="196"/>
      <c r="Q731" s="196"/>
      <c r="R731" s="196"/>
    </row>
    <row r="732" spans="11:18" x14ac:dyDescent="0.2">
      <c r="K732" s="196"/>
      <c r="L732" s="196"/>
      <c r="M732" s="196"/>
      <c r="N732" s="196"/>
      <c r="O732" s="196"/>
      <c r="P732" s="196"/>
      <c r="Q732" s="196"/>
      <c r="R732" s="196"/>
    </row>
    <row r="733" spans="11:18" x14ac:dyDescent="0.2">
      <c r="K733" s="196"/>
      <c r="L733" s="196"/>
      <c r="M733" s="196"/>
      <c r="N733" s="196"/>
      <c r="O733" s="196"/>
      <c r="P733" s="196"/>
      <c r="Q733" s="196"/>
      <c r="R733" s="196"/>
    </row>
    <row r="734" spans="11:18" x14ac:dyDescent="0.2">
      <c r="K734" s="196"/>
      <c r="L734" s="196"/>
      <c r="M734" s="196"/>
      <c r="N734" s="196"/>
      <c r="O734" s="196"/>
      <c r="P734" s="196"/>
      <c r="Q734" s="196"/>
      <c r="R734" s="196"/>
    </row>
    <row r="735" spans="11:18" x14ac:dyDescent="0.2">
      <c r="K735" s="196"/>
      <c r="L735" s="196"/>
      <c r="M735" s="196"/>
      <c r="N735" s="196"/>
      <c r="O735" s="196"/>
      <c r="P735" s="196"/>
      <c r="Q735" s="196"/>
      <c r="R735" s="196"/>
    </row>
    <row r="736" spans="11:18" x14ac:dyDescent="0.2">
      <c r="K736" s="196"/>
      <c r="L736" s="196"/>
      <c r="M736" s="196"/>
      <c r="N736" s="196"/>
      <c r="O736" s="196"/>
      <c r="P736" s="196"/>
      <c r="Q736" s="196"/>
      <c r="R736" s="196"/>
    </row>
    <row r="737" spans="11:18" x14ac:dyDescent="0.2">
      <c r="K737" s="196"/>
      <c r="L737" s="196"/>
      <c r="M737" s="196"/>
      <c r="N737" s="196"/>
      <c r="O737" s="196"/>
      <c r="P737" s="196"/>
      <c r="Q737" s="196"/>
      <c r="R737" s="196"/>
    </row>
    <row r="738" spans="11:18" x14ac:dyDescent="0.2">
      <c r="K738" s="196"/>
      <c r="L738" s="196"/>
      <c r="M738" s="196"/>
      <c r="N738" s="196"/>
      <c r="O738" s="196"/>
      <c r="P738" s="196"/>
      <c r="Q738" s="196"/>
      <c r="R738" s="196"/>
    </row>
    <row r="739" spans="11:18" x14ac:dyDescent="0.2">
      <c r="K739" s="196"/>
      <c r="L739" s="196"/>
      <c r="M739" s="196"/>
      <c r="N739" s="196"/>
      <c r="O739" s="196"/>
      <c r="P739" s="196"/>
      <c r="Q739" s="196"/>
      <c r="R739" s="196"/>
    </row>
    <row r="740" spans="11:18" x14ac:dyDescent="0.2">
      <c r="K740" s="196"/>
      <c r="L740" s="196"/>
      <c r="M740" s="196"/>
      <c r="N740" s="196"/>
      <c r="O740" s="196"/>
      <c r="P740" s="196"/>
      <c r="Q740" s="196"/>
      <c r="R740" s="196"/>
    </row>
    <row r="741" spans="11:18" x14ac:dyDescent="0.2">
      <c r="K741" s="196"/>
      <c r="L741" s="196"/>
      <c r="M741" s="196"/>
      <c r="N741" s="196"/>
      <c r="O741" s="196"/>
      <c r="P741" s="196"/>
      <c r="Q741" s="196"/>
      <c r="R741" s="196"/>
    </row>
    <row r="742" spans="11:18" x14ac:dyDescent="0.2">
      <c r="K742" s="196"/>
      <c r="L742" s="196"/>
      <c r="M742" s="196"/>
      <c r="N742" s="196"/>
      <c r="O742" s="196"/>
      <c r="P742" s="196"/>
      <c r="Q742" s="196"/>
      <c r="R742" s="196"/>
    </row>
    <row r="743" spans="11:18" x14ac:dyDescent="0.2">
      <c r="K743" s="196"/>
      <c r="L743" s="196"/>
      <c r="M743" s="196"/>
      <c r="N743" s="196"/>
      <c r="O743" s="196"/>
      <c r="P743" s="196"/>
      <c r="Q743" s="196"/>
      <c r="R743" s="196"/>
    </row>
    <row r="744" spans="11:18" x14ac:dyDescent="0.2">
      <c r="K744" s="196"/>
      <c r="L744" s="196"/>
      <c r="M744" s="196"/>
      <c r="N744" s="196"/>
      <c r="O744" s="196"/>
      <c r="P744" s="196"/>
      <c r="Q744" s="196"/>
      <c r="R744" s="196"/>
    </row>
    <row r="745" spans="11:18" x14ac:dyDescent="0.2">
      <c r="K745" s="196"/>
      <c r="L745" s="196"/>
      <c r="M745" s="196"/>
      <c r="N745" s="196"/>
      <c r="O745" s="196"/>
      <c r="P745" s="196"/>
      <c r="Q745" s="196"/>
      <c r="R745" s="196"/>
    </row>
    <row r="746" spans="11:18" x14ac:dyDescent="0.2">
      <c r="K746" s="196"/>
      <c r="L746" s="196"/>
      <c r="M746" s="196"/>
      <c r="N746" s="196"/>
      <c r="O746" s="196"/>
      <c r="P746" s="196"/>
      <c r="Q746" s="196"/>
      <c r="R746" s="196"/>
    </row>
    <row r="747" spans="11:18" x14ac:dyDescent="0.2">
      <c r="K747" s="196"/>
      <c r="L747" s="196"/>
      <c r="M747" s="196"/>
      <c r="N747" s="196"/>
      <c r="O747" s="196"/>
      <c r="P747" s="196"/>
      <c r="Q747" s="196"/>
      <c r="R747" s="196"/>
    </row>
    <row r="748" spans="11:18" x14ac:dyDescent="0.2">
      <c r="K748" s="196"/>
      <c r="L748" s="196"/>
      <c r="M748" s="196"/>
      <c r="N748" s="196"/>
      <c r="O748" s="196"/>
      <c r="P748" s="196"/>
      <c r="Q748" s="196"/>
      <c r="R748" s="196"/>
    </row>
    <row r="749" spans="11:18" x14ac:dyDescent="0.2">
      <c r="K749" s="196"/>
      <c r="L749" s="196"/>
      <c r="M749" s="196"/>
      <c r="N749" s="196"/>
      <c r="O749" s="196"/>
      <c r="P749" s="196"/>
      <c r="Q749" s="196"/>
      <c r="R749" s="196"/>
    </row>
    <row r="750" spans="11:18" x14ac:dyDescent="0.2">
      <c r="K750" s="196"/>
      <c r="L750" s="196"/>
      <c r="M750" s="196"/>
      <c r="N750" s="196"/>
      <c r="O750" s="196"/>
      <c r="P750" s="196"/>
      <c r="Q750" s="196"/>
      <c r="R750" s="196"/>
    </row>
    <row r="751" spans="11:18" x14ac:dyDescent="0.2">
      <c r="K751" s="196"/>
      <c r="L751" s="196"/>
      <c r="M751" s="196"/>
      <c r="N751" s="196"/>
      <c r="O751" s="196"/>
      <c r="P751" s="196"/>
      <c r="Q751" s="196"/>
      <c r="R751" s="196"/>
    </row>
    <row r="752" spans="11:18" x14ac:dyDescent="0.2">
      <c r="K752" s="196"/>
      <c r="L752" s="196"/>
      <c r="M752" s="196"/>
      <c r="N752" s="196"/>
      <c r="O752" s="196"/>
      <c r="P752" s="196"/>
      <c r="Q752" s="196"/>
      <c r="R752" s="196"/>
    </row>
    <row r="753" spans="11:18" x14ac:dyDescent="0.2">
      <c r="K753" s="196"/>
      <c r="L753" s="196"/>
      <c r="M753" s="196"/>
      <c r="N753" s="196"/>
      <c r="O753" s="196"/>
      <c r="P753" s="196"/>
      <c r="Q753" s="196"/>
      <c r="R753" s="196"/>
    </row>
    <row r="754" spans="11:18" x14ac:dyDescent="0.2">
      <c r="K754" s="196"/>
      <c r="L754" s="196"/>
      <c r="M754" s="196"/>
      <c r="N754" s="196"/>
      <c r="O754" s="196"/>
      <c r="P754" s="196"/>
      <c r="Q754" s="196"/>
      <c r="R754" s="196"/>
    </row>
    <row r="755" spans="11:18" x14ac:dyDescent="0.2">
      <c r="K755" s="196"/>
      <c r="L755" s="196"/>
      <c r="M755" s="196"/>
      <c r="N755" s="196"/>
      <c r="O755" s="196"/>
      <c r="P755" s="196"/>
      <c r="Q755" s="196"/>
      <c r="R755" s="196"/>
    </row>
    <row r="756" spans="11:18" x14ac:dyDescent="0.2">
      <c r="K756" s="196"/>
      <c r="L756" s="196"/>
      <c r="M756" s="196"/>
      <c r="N756" s="196"/>
      <c r="O756" s="196"/>
      <c r="P756" s="196"/>
      <c r="Q756" s="196"/>
      <c r="R756" s="196"/>
    </row>
    <row r="757" spans="11:18" x14ac:dyDescent="0.2">
      <c r="K757" s="196"/>
      <c r="L757" s="196"/>
      <c r="M757" s="196"/>
      <c r="N757" s="196"/>
      <c r="O757" s="196"/>
      <c r="P757" s="196"/>
      <c r="Q757" s="196"/>
      <c r="R757" s="196"/>
    </row>
    <row r="758" spans="11:18" x14ac:dyDescent="0.2">
      <c r="K758" s="196"/>
      <c r="L758" s="196"/>
      <c r="M758" s="196"/>
      <c r="N758" s="196"/>
      <c r="O758" s="196"/>
      <c r="P758" s="196"/>
      <c r="Q758" s="196"/>
      <c r="R758" s="196"/>
    </row>
    <row r="759" spans="11:18" x14ac:dyDescent="0.2">
      <c r="K759" s="196"/>
      <c r="L759" s="196"/>
      <c r="M759" s="196"/>
      <c r="N759" s="196"/>
      <c r="O759" s="196"/>
      <c r="P759" s="196"/>
      <c r="Q759" s="196"/>
      <c r="R759" s="196"/>
    </row>
    <row r="760" spans="11:18" x14ac:dyDescent="0.2">
      <c r="K760" s="196"/>
      <c r="L760" s="196"/>
      <c r="M760" s="196"/>
      <c r="N760" s="196"/>
      <c r="O760" s="196"/>
      <c r="P760" s="196"/>
      <c r="Q760" s="196"/>
      <c r="R760" s="196"/>
    </row>
    <row r="761" spans="11:18" x14ac:dyDescent="0.2">
      <c r="K761" s="196"/>
      <c r="L761" s="196"/>
      <c r="M761" s="196"/>
      <c r="N761" s="196"/>
      <c r="O761" s="196"/>
      <c r="P761" s="196"/>
      <c r="Q761" s="196"/>
      <c r="R761" s="196"/>
    </row>
    <row r="762" spans="11:18" x14ac:dyDescent="0.2">
      <c r="K762" s="196"/>
      <c r="L762" s="196"/>
      <c r="M762" s="196"/>
      <c r="N762" s="196"/>
      <c r="O762" s="196"/>
      <c r="P762" s="196"/>
      <c r="Q762" s="196"/>
      <c r="R762" s="196"/>
    </row>
    <row r="763" spans="11:18" x14ac:dyDescent="0.2">
      <c r="K763" s="196"/>
      <c r="L763" s="196"/>
      <c r="M763" s="196"/>
      <c r="N763" s="196"/>
      <c r="O763" s="196"/>
      <c r="P763" s="196"/>
      <c r="Q763" s="196"/>
      <c r="R763" s="196"/>
    </row>
    <row r="764" spans="11:18" x14ac:dyDescent="0.2">
      <c r="K764" s="196"/>
      <c r="L764" s="196"/>
      <c r="M764" s="196"/>
      <c r="N764" s="196"/>
      <c r="O764" s="196"/>
      <c r="P764" s="196"/>
      <c r="Q764" s="196"/>
      <c r="R764" s="196"/>
    </row>
    <row r="765" spans="11:18" x14ac:dyDescent="0.2">
      <c r="K765" s="196"/>
      <c r="L765" s="196"/>
      <c r="M765" s="196"/>
      <c r="N765" s="196"/>
      <c r="O765" s="196"/>
      <c r="P765" s="196"/>
      <c r="Q765" s="196"/>
      <c r="R765" s="196"/>
    </row>
    <row r="766" spans="11:18" x14ac:dyDescent="0.2">
      <c r="K766" s="196"/>
      <c r="L766" s="196"/>
      <c r="M766" s="196"/>
      <c r="N766" s="196"/>
      <c r="O766" s="196"/>
      <c r="P766" s="196"/>
      <c r="Q766" s="196"/>
      <c r="R766" s="196"/>
    </row>
    <row r="767" spans="11:18" x14ac:dyDescent="0.2">
      <c r="K767" s="196"/>
      <c r="L767" s="196"/>
      <c r="M767" s="196"/>
      <c r="N767" s="196"/>
      <c r="O767" s="196"/>
      <c r="P767" s="196"/>
      <c r="Q767" s="196"/>
      <c r="R767" s="196"/>
    </row>
    <row r="768" spans="11:18" x14ac:dyDescent="0.2">
      <c r="K768" s="196"/>
      <c r="L768" s="196"/>
      <c r="M768" s="196"/>
      <c r="N768" s="196"/>
      <c r="O768" s="196"/>
      <c r="P768" s="196"/>
      <c r="Q768" s="196"/>
      <c r="R768" s="196"/>
    </row>
    <row r="769" spans="11:18" x14ac:dyDescent="0.2">
      <c r="K769" s="196"/>
      <c r="L769" s="196"/>
      <c r="M769" s="196"/>
      <c r="N769" s="196"/>
      <c r="O769" s="196"/>
      <c r="P769" s="196"/>
      <c r="Q769" s="196"/>
      <c r="R769" s="196"/>
    </row>
    <row r="770" spans="11:18" x14ac:dyDescent="0.2">
      <c r="K770" s="196"/>
      <c r="L770" s="196"/>
      <c r="M770" s="196"/>
      <c r="N770" s="196"/>
      <c r="O770" s="196"/>
      <c r="P770" s="196"/>
      <c r="Q770" s="196"/>
      <c r="R770" s="196"/>
    </row>
    <row r="771" spans="11:18" x14ac:dyDescent="0.2">
      <c r="K771" s="196"/>
      <c r="L771" s="196"/>
      <c r="M771" s="196"/>
      <c r="N771" s="196"/>
      <c r="O771" s="196"/>
      <c r="P771" s="196"/>
      <c r="Q771" s="196"/>
      <c r="R771" s="196"/>
    </row>
    <row r="772" spans="11:18" x14ac:dyDescent="0.2">
      <c r="K772" s="196"/>
      <c r="L772" s="196"/>
      <c r="M772" s="196"/>
      <c r="N772" s="196"/>
      <c r="O772" s="196"/>
      <c r="P772" s="196"/>
      <c r="Q772" s="196"/>
      <c r="R772" s="196"/>
    </row>
    <row r="773" spans="11:18" x14ac:dyDescent="0.2">
      <c r="K773" s="196"/>
      <c r="L773" s="196"/>
      <c r="M773" s="196"/>
      <c r="N773" s="196"/>
      <c r="O773" s="196"/>
      <c r="P773" s="196"/>
      <c r="Q773" s="196"/>
      <c r="R773" s="196"/>
    </row>
    <row r="774" spans="11:18" x14ac:dyDescent="0.2">
      <c r="K774" s="196"/>
      <c r="L774" s="196"/>
      <c r="M774" s="196"/>
      <c r="N774" s="196"/>
      <c r="O774" s="196"/>
      <c r="P774" s="196"/>
      <c r="Q774" s="196"/>
      <c r="R774" s="196"/>
    </row>
    <row r="775" spans="11:18" x14ac:dyDescent="0.2">
      <c r="K775" s="196"/>
      <c r="L775" s="196"/>
      <c r="M775" s="196"/>
      <c r="N775" s="196"/>
      <c r="O775" s="196"/>
      <c r="P775" s="196"/>
      <c r="Q775" s="196"/>
      <c r="R775" s="196"/>
    </row>
    <row r="776" spans="11:18" x14ac:dyDescent="0.2">
      <c r="K776" s="196"/>
      <c r="L776" s="196"/>
      <c r="M776" s="196"/>
      <c r="N776" s="196"/>
      <c r="O776" s="196"/>
      <c r="P776" s="196"/>
      <c r="Q776" s="196"/>
      <c r="R776" s="196"/>
    </row>
    <row r="777" spans="11:18" x14ac:dyDescent="0.2">
      <c r="K777" s="196"/>
      <c r="L777" s="196"/>
      <c r="M777" s="196"/>
      <c r="N777" s="196"/>
      <c r="O777" s="196"/>
      <c r="P777" s="196"/>
      <c r="Q777" s="196"/>
      <c r="R777" s="196"/>
    </row>
    <row r="778" spans="11:18" x14ac:dyDescent="0.2">
      <c r="K778" s="196"/>
      <c r="L778" s="196"/>
      <c r="M778" s="196"/>
      <c r="N778" s="196"/>
      <c r="O778" s="196"/>
      <c r="P778" s="196"/>
      <c r="Q778" s="196"/>
      <c r="R778" s="196"/>
    </row>
    <row r="779" spans="11:18" x14ac:dyDescent="0.2">
      <c r="K779" s="196"/>
      <c r="L779" s="196"/>
      <c r="M779" s="196"/>
      <c r="N779" s="196"/>
      <c r="O779" s="196"/>
      <c r="P779" s="196"/>
      <c r="Q779" s="196"/>
      <c r="R779" s="196"/>
    </row>
    <row r="780" spans="11:18" x14ac:dyDescent="0.2">
      <c r="K780" s="196"/>
      <c r="L780" s="196"/>
      <c r="M780" s="196"/>
      <c r="N780" s="196"/>
      <c r="O780" s="196"/>
      <c r="P780" s="196"/>
      <c r="Q780" s="196"/>
      <c r="R780" s="196"/>
    </row>
    <row r="781" spans="11:18" x14ac:dyDescent="0.2">
      <c r="K781" s="196"/>
      <c r="L781" s="196"/>
      <c r="M781" s="196"/>
      <c r="N781" s="196"/>
      <c r="O781" s="196"/>
      <c r="P781" s="196"/>
      <c r="Q781" s="196"/>
      <c r="R781" s="196"/>
    </row>
    <row r="782" spans="11:18" x14ac:dyDescent="0.2">
      <c r="K782" s="196"/>
      <c r="L782" s="196"/>
      <c r="M782" s="196"/>
      <c r="N782" s="196"/>
      <c r="O782" s="196"/>
      <c r="P782" s="196"/>
      <c r="Q782" s="196"/>
      <c r="R782" s="196"/>
    </row>
    <row r="783" spans="11:18" x14ac:dyDescent="0.2">
      <c r="K783" s="196"/>
      <c r="L783" s="196"/>
      <c r="M783" s="196"/>
      <c r="N783" s="196"/>
      <c r="O783" s="196"/>
      <c r="P783" s="196"/>
      <c r="Q783" s="196"/>
      <c r="R783" s="196"/>
    </row>
    <row r="784" spans="11:18" x14ac:dyDescent="0.2">
      <c r="K784" s="196"/>
      <c r="L784" s="196"/>
      <c r="M784" s="196"/>
      <c r="N784" s="196"/>
      <c r="O784" s="196"/>
      <c r="P784" s="196"/>
      <c r="Q784" s="196"/>
      <c r="R784" s="196"/>
    </row>
    <row r="785" spans="11:18" x14ac:dyDescent="0.2">
      <c r="K785" s="196"/>
      <c r="L785" s="196"/>
      <c r="M785" s="196"/>
      <c r="N785" s="196"/>
      <c r="O785" s="196"/>
      <c r="P785" s="196"/>
      <c r="Q785" s="196"/>
      <c r="R785" s="196"/>
    </row>
    <row r="786" spans="11:18" x14ac:dyDescent="0.2">
      <c r="K786" s="196"/>
      <c r="L786" s="196"/>
      <c r="M786" s="196"/>
      <c r="N786" s="196"/>
      <c r="O786" s="196"/>
      <c r="P786" s="196"/>
      <c r="Q786" s="196"/>
      <c r="R786" s="196"/>
    </row>
    <row r="787" spans="11:18" x14ac:dyDescent="0.2">
      <c r="K787" s="196"/>
      <c r="L787" s="196"/>
      <c r="M787" s="196"/>
      <c r="N787" s="196"/>
      <c r="O787" s="196"/>
      <c r="P787" s="196"/>
      <c r="Q787" s="196"/>
      <c r="R787" s="196"/>
    </row>
    <row r="788" spans="11:18" x14ac:dyDescent="0.2">
      <c r="K788" s="196"/>
      <c r="L788" s="196"/>
      <c r="M788" s="196"/>
      <c r="N788" s="196"/>
      <c r="O788" s="196"/>
      <c r="P788" s="196"/>
      <c r="Q788" s="196"/>
      <c r="R788" s="196"/>
    </row>
    <row r="789" spans="11:18" x14ac:dyDescent="0.2">
      <c r="K789" s="196"/>
      <c r="L789" s="196"/>
      <c r="M789" s="196"/>
      <c r="N789" s="196"/>
      <c r="O789" s="196"/>
      <c r="P789" s="196"/>
      <c r="Q789" s="196"/>
      <c r="R789" s="196"/>
    </row>
    <row r="790" spans="11:18" x14ac:dyDescent="0.2">
      <c r="K790" s="196"/>
      <c r="L790" s="196"/>
      <c r="M790" s="196"/>
      <c r="N790" s="196"/>
      <c r="O790" s="196"/>
      <c r="P790" s="196"/>
      <c r="Q790" s="196"/>
      <c r="R790" s="196"/>
    </row>
    <row r="791" spans="11:18" x14ac:dyDescent="0.2">
      <c r="K791" s="196"/>
      <c r="L791" s="196"/>
      <c r="M791" s="196"/>
      <c r="N791" s="196"/>
      <c r="O791" s="196"/>
      <c r="P791" s="196"/>
      <c r="Q791" s="196"/>
      <c r="R791" s="196"/>
    </row>
    <row r="792" spans="11:18" x14ac:dyDescent="0.2">
      <c r="K792" s="196"/>
      <c r="L792" s="196"/>
      <c r="M792" s="196"/>
      <c r="N792" s="196"/>
      <c r="O792" s="196"/>
      <c r="P792" s="196"/>
      <c r="Q792" s="196"/>
      <c r="R792" s="196"/>
    </row>
    <row r="793" spans="11:18" x14ac:dyDescent="0.2">
      <c r="K793" s="196"/>
      <c r="L793" s="196"/>
      <c r="M793" s="196"/>
      <c r="N793" s="196"/>
      <c r="O793" s="196"/>
      <c r="P793" s="196"/>
      <c r="Q793" s="196"/>
      <c r="R793" s="196"/>
    </row>
    <row r="794" spans="11:18" x14ac:dyDescent="0.2">
      <c r="K794" s="196"/>
      <c r="L794" s="196"/>
      <c r="M794" s="196"/>
      <c r="N794" s="196"/>
      <c r="O794" s="196"/>
      <c r="P794" s="196"/>
      <c r="Q794" s="196"/>
      <c r="R794" s="196"/>
    </row>
    <row r="795" spans="11:18" x14ac:dyDescent="0.2">
      <c r="K795" s="196"/>
      <c r="L795" s="196"/>
      <c r="M795" s="196"/>
      <c r="N795" s="196"/>
      <c r="O795" s="196"/>
      <c r="P795" s="196"/>
      <c r="Q795" s="196"/>
      <c r="R795" s="196"/>
    </row>
    <row r="796" spans="11:18" x14ac:dyDescent="0.2">
      <c r="K796" s="196"/>
      <c r="L796" s="196"/>
      <c r="M796" s="196"/>
      <c r="N796" s="196"/>
      <c r="O796" s="196"/>
      <c r="P796" s="196"/>
      <c r="Q796" s="196"/>
      <c r="R796" s="196"/>
    </row>
    <row r="797" spans="11:18" x14ac:dyDescent="0.2">
      <c r="K797" s="196"/>
      <c r="L797" s="196"/>
      <c r="M797" s="196"/>
      <c r="N797" s="196"/>
      <c r="O797" s="196"/>
      <c r="P797" s="196"/>
      <c r="Q797" s="196"/>
      <c r="R797" s="196"/>
    </row>
    <row r="798" spans="11:18" x14ac:dyDescent="0.2">
      <c r="K798" s="196"/>
      <c r="L798" s="196"/>
      <c r="M798" s="196"/>
      <c r="N798" s="196"/>
      <c r="O798" s="196"/>
      <c r="P798" s="196"/>
      <c r="Q798" s="196"/>
      <c r="R798" s="196"/>
    </row>
    <row r="799" spans="11:18" x14ac:dyDescent="0.2">
      <c r="K799" s="196"/>
      <c r="L799" s="196"/>
      <c r="M799" s="196"/>
      <c r="N799" s="196"/>
      <c r="O799" s="196"/>
      <c r="P799" s="196"/>
      <c r="Q799" s="196"/>
      <c r="R799" s="196"/>
    </row>
    <row r="800" spans="11:18" x14ac:dyDescent="0.2">
      <c r="K800" s="196"/>
      <c r="L800" s="196"/>
      <c r="M800" s="196"/>
      <c r="N800" s="196"/>
      <c r="O800" s="196"/>
      <c r="P800" s="196"/>
      <c r="Q800" s="196"/>
      <c r="R800" s="196"/>
    </row>
    <row r="801" spans="11:18" x14ac:dyDescent="0.2">
      <c r="K801" s="196"/>
      <c r="L801" s="196"/>
      <c r="M801" s="196"/>
      <c r="N801" s="196"/>
      <c r="O801" s="196"/>
      <c r="P801" s="196"/>
      <c r="Q801" s="196"/>
      <c r="R801" s="196"/>
    </row>
    <row r="802" spans="11:18" x14ac:dyDescent="0.2">
      <c r="K802" s="196"/>
      <c r="L802" s="196"/>
      <c r="M802" s="196"/>
      <c r="N802" s="196"/>
      <c r="O802" s="196"/>
      <c r="P802" s="196"/>
      <c r="Q802" s="196"/>
      <c r="R802" s="196"/>
    </row>
    <row r="803" spans="11:18" x14ac:dyDescent="0.2">
      <c r="K803" s="196"/>
      <c r="L803" s="196"/>
      <c r="M803" s="196"/>
      <c r="N803" s="196"/>
      <c r="O803" s="196"/>
      <c r="P803" s="196"/>
      <c r="Q803" s="196"/>
      <c r="R803" s="196"/>
    </row>
    <row r="804" spans="11:18" x14ac:dyDescent="0.2">
      <c r="K804" s="196"/>
      <c r="L804" s="196"/>
      <c r="M804" s="196"/>
      <c r="N804" s="196"/>
      <c r="O804" s="196"/>
      <c r="P804" s="196"/>
      <c r="Q804" s="196"/>
      <c r="R804" s="196"/>
    </row>
    <row r="805" spans="11:18" x14ac:dyDescent="0.2">
      <c r="K805" s="196"/>
      <c r="L805" s="196"/>
      <c r="M805" s="196"/>
      <c r="N805" s="196"/>
      <c r="O805" s="196"/>
      <c r="P805" s="196"/>
      <c r="Q805" s="196"/>
      <c r="R805" s="196"/>
    </row>
    <row r="806" spans="11:18" x14ac:dyDescent="0.2">
      <c r="K806" s="196"/>
      <c r="L806" s="196"/>
      <c r="M806" s="196"/>
      <c r="N806" s="196"/>
      <c r="O806" s="196"/>
      <c r="P806" s="196"/>
      <c r="Q806" s="196"/>
      <c r="R806" s="196"/>
    </row>
    <row r="807" spans="11:18" x14ac:dyDescent="0.2">
      <c r="K807" s="196"/>
      <c r="L807" s="196"/>
      <c r="M807" s="196"/>
      <c r="N807" s="196"/>
      <c r="O807" s="196"/>
      <c r="P807" s="196"/>
      <c r="Q807" s="196"/>
      <c r="R807" s="196"/>
    </row>
    <row r="808" spans="11:18" x14ac:dyDescent="0.2">
      <c r="K808" s="196"/>
      <c r="L808" s="196"/>
      <c r="M808" s="196"/>
      <c r="N808" s="196"/>
      <c r="O808" s="196"/>
      <c r="P808" s="196"/>
      <c r="Q808" s="196"/>
      <c r="R808" s="196"/>
    </row>
    <row r="809" spans="11:18" x14ac:dyDescent="0.2">
      <c r="K809" s="196"/>
      <c r="L809" s="196"/>
      <c r="M809" s="196"/>
      <c r="N809" s="196"/>
      <c r="O809" s="196"/>
      <c r="P809" s="196"/>
      <c r="Q809" s="196"/>
      <c r="R809" s="196"/>
    </row>
    <row r="810" spans="11:18" x14ac:dyDescent="0.2">
      <c r="K810" s="196"/>
      <c r="L810" s="196"/>
      <c r="M810" s="196"/>
      <c r="N810" s="196"/>
      <c r="O810" s="196"/>
      <c r="P810" s="196"/>
      <c r="Q810" s="196"/>
      <c r="R810" s="196"/>
    </row>
    <row r="811" spans="11:18" x14ac:dyDescent="0.2">
      <c r="K811" s="196"/>
      <c r="L811" s="196"/>
      <c r="M811" s="196"/>
      <c r="N811" s="196"/>
      <c r="O811" s="196"/>
      <c r="P811" s="196"/>
      <c r="Q811" s="196"/>
      <c r="R811" s="196"/>
    </row>
    <row r="812" spans="11:18" x14ac:dyDescent="0.2">
      <c r="K812" s="196"/>
      <c r="L812" s="196"/>
      <c r="M812" s="196"/>
      <c r="N812" s="196"/>
      <c r="O812" s="196"/>
      <c r="P812" s="196"/>
      <c r="Q812" s="196"/>
      <c r="R812" s="196"/>
    </row>
    <row r="813" spans="11:18" x14ac:dyDescent="0.2">
      <c r="K813" s="196"/>
      <c r="L813" s="196"/>
      <c r="M813" s="196"/>
      <c r="N813" s="196"/>
      <c r="O813" s="196"/>
      <c r="P813" s="196"/>
      <c r="Q813" s="196"/>
      <c r="R813" s="196"/>
    </row>
    <row r="814" spans="11:18" x14ac:dyDescent="0.2">
      <c r="K814" s="196"/>
      <c r="L814" s="196"/>
      <c r="M814" s="196"/>
      <c r="N814" s="196"/>
      <c r="O814" s="196"/>
      <c r="P814" s="196"/>
      <c r="Q814" s="196"/>
      <c r="R814" s="196"/>
    </row>
    <row r="815" spans="11:18" x14ac:dyDescent="0.2">
      <c r="K815" s="196"/>
      <c r="L815" s="196"/>
      <c r="M815" s="196"/>
      <c r="N815" s="196"/>
      <c r="O815" s="196"/>
      <c r="P815" s="196"/>
      <c r="Q815" s="196"/>
      <c r="R815" s="196"/>
    </row>
    <row r="816" spans="11:18" x14ac:dyDescent="0.2">
      <c r="K816" s="196"/>
      <c r="L816" s="196"/>
      <c r="M816" s="196"/>
      <c r="N816" s="196"/>
      <c r="O816" s="196"/>
      <c r="P816" s="196"/>
      <c r="Q816" s="196"/>
      <c r="R816" s="196"/>
    </row>
    <row r="817" spans="11:18" x14ac:dyDescent="0.2">
      <c r="K817" s="196"/>
      <c r="L817" s="196"/>
      <c r="M817" s="196"/>
      <c r="N817" s="196"/>
      <c r="O817" s="196"/>
      <c r="P817" s="196"/>
      <c r="Q817" s="196"/>
      <c r="R817" s="196"/>
    </row>
    <row r="818" spans="11:18" x14ac:dyDescent="0.2">
      <c r="K818" s="196"/>
      <c r="L818" s="196"/>
      <c r="M818" s="196"/>
      <c r="N818" s="196"/>
      <c r="O818" s="196"/>
      <c r="P818" s="196"/>
      <c r="Q818" s="196"/>
      <c r="R818" s="196"/>
    </row>
    <row r="819" spans="11:18" x14ac:dyDescent="0.2">
      <c r="K819" s="196"/>
      <c r="L819" s="196"/>
      <c r="M819" s="196"/>
      <c r="N819" s="196"/>
      <c r="O819" s="196"/>
      <c r="P819" s="196"/>
      <c r="Q819" s="196"/>
      <c r="R819" s="196"/>
    </row>
    <row r="820" spans="11:18" x14ac:dyDescent="0.2">
      <c r="K820" s="196"/>
      <c r="L820" s="196"/>
      <c r="M820" s="196"/>
      <c r="N820" s="196"/>
      <c r="O820" s="196"/>
      <c r="P820" s="196"/>
      <c r="Q820" s="196"/>
      <c r="R820" s="196"/>
    </row>
    <row r="821" spans="11:18" x14ac:dyDescent="0.2">
      <c r="K821" s="196"/>
      <c r="L821" s="196"/>
      <c r="M821" s="196"/>
      <c r="N821" s="196"/>
      <c r="O821" s="196"/>
      <c r="P821" s="196"/>
      <c r="Q821" s="196"/>
      <c r="R821" s="196"/>
    </row>
    <row r="822" spans="11:18" x14ac:dyDescent="0.2">
      <c r="K822" s="196"/>
      <c r="L822" s="196"/>
      <c r="M822" s="196"/>
      <c r="N822" s="196"/>
      <c r="O822" s="196"/>
      <c r="P822" s="196"/>
      <c r="Q822" s="196"/>
      <c r="R822" s="196"/>
    </row>
    <row r="823" spans="11:18" x14ac:dyDescent="0.2">
      <c r="K823" s="196"/>
      <c r="L823" s="196"/>
      <c r="M823" s="196"/>
      <c r="N823" s="196"/>
      <c r="O823" s="196"/>
      <c r="P823" s="196"/>
      <c r="Q823" s="196"/>
      <c r="R823" s="196"/>
    </row>
    <row r="824" spans="11:18" x14ac:dyDescent="0.2">
      <c r="K824" s="196"/>
      <c r="L824" s="196"/>
      <c r="M824" s="196"/>
      <c r="N824" s="196"/>
      <c r="O824" s="196"/>
      <c r="P824" s="196"/>
      <c r="Q824" s="196"/>
      <c r="R824" s="196"/>
    </row>
    <row r="825" spans="11:18" x14ac:dyDescent="0.2">
      <c r="K825" s="196"/>
      <c r="L825" s="196"/>
      <c r="M825" s="196"/>
      <c r="N825" s="196"/>
      <c r="O825" s="196"/>
      <c r="P825" s="196"/>
      <c r="Q825" s="196"/>
      <c r="R825" s="196"/>
    </row>
    <row r="826" spans="11:18" x14ac:dyDescent="0.2">
      <c r="K826" s="196"/>
      <c r="L826" s="196"/>
      <c r="M826" s="196"/>
      <c r="N826" s="196"/>
      <c r="O826" s="196"/>
      <c r="P826" s="196"/>
      <c r="Q826" s="196"/>
      <c r="R826" s="196"/>
    </row>
    <row r="827" spans="11:18" x14ac:dyDescent="0.2">
      <c r="K827" s="196"/>
      <c r="L827" s="196"/>
      <c r="M827" s="196"/>
      <c r="N827" s="196"/>
      <c r="O827" s="196"/>
      <c r="P827" s="196"/>
      <c r="Q827" s="196"/>
      <c r="R827" s="196"/>
    </row>
    <row r="828" spans="11:18" x14ac:dyDescent="0.2">
      <c r="K828" s="196"/>
      <c r="L828" s="196"/>
      <c r="M828" s="196"/>
      <c r="N828" s="196"/>
      <c r="O828" s="196"/>
      <c r="P828" s="196"/>
      <c r="Q828" s="196"/>
      <c r="R828" s="196"/>
    </row>
    <row r="829" spans="11:18" x14ac:dyDescent="0.2">
      <c r="K829" s="196"/>
      <c r="L829" s="196"/>
      <c r="M829" s="196"/>
      <c r="N829" s="196"/>
      <c r="O829" s="196"/>
      <c r="P829" s="196"/>
      <c r="Q829" s="196"/>
      <c r="R829" s="196"/>
    </row>
    <row r="830" spans="11:18" x14ac:dyDescent="0.2">
      <c r="K830" s="196"/>
      <c r="L830" s="196"/>
      <c r="M830" s="196"/>
      <c r="N830" s="196"/>
      <c r="O830" s="196"/>
      <c r="P830" s="196"/>
      <c r="Q830" s="196"/>
      <c r="R830" s="196"/>
    </row>
    <row r="831" spans="11:18" x14ac:dyDescent="0.2">
      <c r="K831" s="196"/>
      <c r="L831" s="196"/>
      <c r="M831" s="196"/>
      <c r="N831" s="196"/>
      <c r="O831" s="196"/>
      <c r="P831" s="196"/>
      <c r="Q831" s="196"/>
      <c r="R831" s="196"/>
    </row>
    <row r="832" spans="11:18" x14ac:dyDescent="0.2">
      <c r="K832" s="196"/>
      <c r="L832" s="196"/>
      <c r="M832" s="196"/>
      <c r="N832" s="196"/>
      <c r="O832" s="196"/>
      <c r="P832" s="196"/>
      <c r="Q832" s="196"/>
      <c r="R832" s="196"/>
    </row>
    <row r="833" spans="11:18" x14ac:dyDescent="0.2">
      <c r="K833" s="196"/>
      <c r="L833" s="196"/>
      <c r="M833" s="196"/>
      <c r="N833" s="196"/>
      <c r="O833" s="196"/>
      <c r="P833" s="196"/>
      <c r="Q833" s="196"/>
      <c r="R833" s="196"/>
    </row>
    <row r="834" spans="11:18" x14ac:dyDescent="0.2">
      <c r="K834" s="196"/>
      <c r="L834" s="196"/>
      <c r="M834" s="196"/>
      <c r="N834" s="196"/>
      <c r="O834" s="196"/>
      <c r="P834" s="196"/>
      <c r="Q834" s="196"/>
      <c r="R834" s="196"/>
    </row>
    <row r="835" spans="11:18" x14ac:dyDescent="0.2">
      <c r="K835" s="196"/>
      <c r="L835" s="196"/>
      <c r="M835" s="196"/>
      <c r="N835" s="196"/>
      <c r="O835" s="196"/>
      <c r="P835" s="196"/>
      <c r="Q835" s="196"/>
      <c r="R835" s="196"/>
    </row>
    <row r="836" spans="11:18" x14ac:dyDescent="0.2">
      <c r="K836" s="196"/>
      <c r="L836" s="196"/>
      <c r="M836" s="196"/>
      <c r="N836" s="196"/>
      <c r="O836" s="196"/>
      <c r="P836" s="196"/>
      <c r="Q836" s="196"/>
      <c r="R836" s="196"/>
    </row>
    <row r="837" spans="11:18" x14ac:dyDescent="0.2">
      <c r="K837" s="196"/>
      <c r="L837" s="196"/>
      <c r="M837" s="196"/>
      <c r="N837" s="196"/>
      <c r="O837" s="196"/>
      <c r="P837" s="196"/>
      <c r="Q837" s="196"/>
      <c r="R837" s="196"/>
    </row>
    <row r="838" spans="11:18" x14ac:dyDescent="0.2">
      <c r="K838" s="196"/>
      <c r="L838" s="196"/>
      <c r="M838" s="196"/>
      <c r="N838" s="196"/>
      <c r="O838" s="196"/>
      <c r="P838" s="196"/>
      <c r="Q838" s="196"/>
      <c r="R838" s="196"/>
    </row>
    <row r="839" spans="11:18" x14ac:dyDescent="0.2">
      <c r="K839" s="196"/>
      <c r="L839" s="196"/>
      <c r="M839" s="196"/>
      <c r="N839" s="196"/>
      <c r="O839" s="196"/>
      <c r="P839" s="196"/>
      <c r="Q839" s="196"/>
      <c r="R839" s="196"/>
    </row>
    <row r="840" spans="11:18" x14ac:dyDescent="0.2">
      <c r="K840" s="196"/>
      <c r="L840" s="196"/>
      <c r="M840" s="196"/>
      <c r="N840" s="196"/>
      <c r="O840" s="196"/>
      <c r="P840" s="196"/>
      <c r="Q840" s="196"/>
      <c r="R840" s="196"/>
    </row>
    <row r="841" spans="11:18" x14ac:dyDescent="0.2">
      <c r="K841" s="196"/>
      <c r="L841" s="196"/>
      <c r="M841" s="196"/>
      <c r="N841" s="196"/>
      <c r="O841" s="196"/>
      <c r="P841" s="196"/>
      <c r="Q841" s="196"/>
      <c r="R841" s="196"/>
    </row>
    <row r="842" spans="11:18" x14ac:dyDescent="0.2">
      <c r="K842" s="196"/>
      <c r="L842" s="196"/>
      <c r="M842" s="196"/>
      <c r="N842" s="196"/>
      <c r="O842" s="196"/>
      <c r="P842" s="196"/>
      <c r="Q842" s="196"/>
      <c r="R842" s="196"/>
    </row>
    <row r="843" spans="11:18" x14ac:dyDescent="0.2">
      <c r="K843" s="196"/>
      <c r="L843" s="196"/>
      <c r="M843" s="196"/>
      <c r="N843" s="196"/>
      <c r="O843" s="196"/>
      <c r="P843" s="196"/>
      <c r="Q843" s="196"/>
      <c r="R843" s="196"/>
    </row>
    <row r="844" spans="11:18" x14ac:dyDescent="0.2">
      <c r="K844" s="196"/>
      <c r="L844" s="196"/>
      <c r="M844" s="196"/>
      <c r="N844" s="196"/>
      <c r="O844" s="196"/>
      <c r="P844" s="196"/>
      <c r="Q844" s="196"/>
      <c r="R844" s="196"/>
    </row>
    <row r="845" spans="11:18" x14ac:dyDescent="0.2">
      <c r="K845" s="196"/>
      <c r="L845" s="196"/>
      <c r="M845" s="196"/>
      <c r="N845" s="196"/>
      <c r="O845" s="196"/>
      <c r="P845" s="196"/>
      <c r="Q845" s="196"/>
      <c r="R845" s="196"/>
    </row>
    <row r="846" spans="11:18" x14ac:dyDescent="0.2">
      <c r="K846" s="196"/>
      <c r="L846" s="196"/>
      <c r="M846" s="196"/>
      <c r="N846" s="196"/>
      <c r="O846" s="196"/>
      <c r="P846" s="196"/>
      <c r="Q846" s="196"/>
      <c r="R846" s="196"/>
    </row>
    <row r="847" spans="11:18" x14ac:dyDescent="0.2">
      <c r="K847" s="196"/>
      <c r="L847" s="196"/>
      <c r="M847" s="196"/>
      <c r="N847" s="196"/>
      <c r="O847" s="196"/>
      <c r="P847" s="196"/>
      <c r="Q847" s="196"/>
      <c r="R847" s="196"/>
    </row>
    <row r="848" spans="11:18" x14ac:dyDescent="0.2">
      <c r="K848" s="196"/>
      <c r="L848" s="196"/>
      <c r="M848" s="196"/>
      <c r="N848" s="196"/>
      <c r="O848" s="196"/>
      <c r="P848" s="196"/>
      <c r="Q848" s="196"/>
      <c r="R848" s="196"/>
    </row>
    <row r="849" spans="11:18" x14ac:dyDescent="0.2">
      <c r="K849" s="196"/>
      <c r="L849" s="196"/>
      <c r="M849" s="196"/>
      <c r="N849" s="196"/>
      <c r="O849" s="196"/>
      <c r="P849" s="196"/>
      <c r="Q849" s="196"/>
      <c r="R849" s="196"/>
    </row>
    <row r="850" spans="11:18" x14ac:dyDescent="0.2">
      <c r="K850" s="196"/>
      <c r="L850" s="196"/>
      <c r="M850" s="196"/>
      <c r="N850" s="196"/>
      <c r="O850" s="196"/>
      <c r="P850" s="196"/>
      <c r="Q850" s="196"/>
      <c r="R850" s="196"/>
    </row>
    <row r="851" spans="11:18" x14ac:dyDescent="0.2">
      <c r="K851" s="196"/>
      <c r="L851" s="196"/>
      <c r="M851" s="196"/>
      <c r="N851" s="196"/>
      <c r="O851" s="196"/>
      <c r="P851" s="196"/>
      <c r="Q851" s="196"/>
      <c r="R851" s="196"/>
    </row>
    <row r="852" spans="11:18" x14ac:dyDescent="0.2">
      <c r="K852" s="196"/>
      <c r="L852" s="196"/>
      <c r="M852" s="196"/>
      <c r="N852" s="196"/>
      <c r="O852" s="196"/>
      <c r="P852" s="196"/>
      <c r="Q852" s="196"/>
      <c r="R852" s="196"/>
    </row>
    <row r="853" spans="11:18" x14ac:dyDescent="0.2">
      <c r="K853" s="196"/>
      <c r="L853" s="196"/>
      <c r="M853" s="196"/>
      <c r="N853" s="196"/>
      <c r="O853" s="196"/>
      <c r="P853" s="196"/>
      <c r="Q853" s="196"/>
      <c r="R853" s="196"/>
    </row>
    <row r="854" spans="11:18" x14ac:dyDescent="0.2">
      <c r="K854" s="196"/>
      <c r="L854" s="196"/>
      <c r="M854" s="196"/>
      <c r="N854" s="196"/>
      <c r="O854" s="196"/>
      <c r="P854" s="196"/>
      <c r="Q854" s="196"/>
      <c r="R854" s="196"/>
    </row>
    <row r="855" spans="11:18" x14ac:dyDescent="0.2">
      <c r="K855" s="196"/>
      <c r="L855" s="196"/>
      <c r="M855" s="196"/>
      <c r="N855" s="196"/>
      <c r="O855" s="196"/>
      <c r="P855" s="196"/>
      <c r="Q855" s="196"/>
      <c r="R855" s="196"/>
    </row>
    <row r="856" spans="11:18" x14ac:dyDescent="0.2">
      <c r="K856" s="196"/>
      <c r="L856" s="196"/>
      <c r="M856" s="196"/>
      <c r="N856" s="196"/>
      <c r="O856" s="196"/>
      <c r="P856" s="196"/>
      <c r="Q856" s="196"/>
      <c r="R856" s="196"/>
    </row>
    <row r="857" spans="11:18" x14ac:dyDescent="0.2">
      <c r="K857" s="196"/>
      <c r="L857" s="196"/>
      <c r="M857" s="196"/>
      <c r="N857" s="196"/>
      <c r="O857" s="196"/>
      <c r="P857" s="196"/>
      <c r="Q857" s="196"/>
      <c r="R857" s="196"/>
    </row>
    <row r="858" spans="11:18" x14ac:dyDescent="0.2">
      <c r="K858" s="196"/>
      <c r="L858" s="196"/>
      <c r="M858" s="196"/>
      <c r="N858" s="196"/>
      <c r="O858" s="196"/>
      <c r="P858" s="196"/>
      <c r="Q858" s="196"/>
      <c r="R858" s="196"/>
    </row>
    <row r="859" spans="11:18" x14ac:dyDescent="0.2">
      <c r="K859" s="196"/>
      <c r="L859" s="196"/>
      <c r="M859" s="196"/>
      <c r="N859" s="196"/>
      <c r="O859" s="196"/>
      <c r="P859" s="196"/>
      <c r="Q859" s="196"/>
      <c r="R859" s="196"/>
    </row>
    <row r="860" spans="11:18" x14ac:dyDescent="0.2">
      <c r="K860" s="196"/>
      <c r="L860" s="196"/>
      <c r="M860" s="196"/>
      <c r="N860" s="196"/>
      <c r="O860" s="196"/>
      <c r="P860" s="196"/>
      <c r="Q860" s="196"/>
      <c r="R860" s="196"/>
    </row>
    <row r="861" spans="11:18" x14ac:dyDescent="0.2">
      <c r="K861" s="196"/>
      <c r="L861" s="196"/>
      <c r="M861" s="196"/>
      <c r="N861" s="196"/>
      <c r="O861" s="196"/>
      <c r="P861" s="196"/>
      <c r="Q861" s="196"/>
      <c r="R861" s="196"/>
    </row>
    <row r="862" spans="11:18" x14ac:dyDescent="0.2">
      <c r="K862" s="196"/>
      <c r="L862" s="196"/>
      <c r="M862" s="196"/>
      <c r="N862" s="196"/>
      <c r="O862" s="196"/>
      <c r="P862" s="196"/>
      <c r="Q862" s="196"/>
      <c r="R862" s="196"/>
    </row>
    <row r="863" spans="11:18" x14ac:dyDescent="0.2">
      <c r="K863" s="196"/>
      <c r="L863" s="196"/>
      <c r="M863" s="196"/>
      <c r="N863" s="196"/>
      <c r="O863" s="196"/>
      <c r="P863" s="196"/>
      <c r="Q863" s="196"/>
      <c r="R863" s="196"/>
    </row>
    <row r="864" spans="11:18" x14ac:dyDescent="0.2">
      <c r="K864" s="196"/>
      <c r="L864" s="196"/>
      <c r="M864" s="196"/>
      <c r="N864" s="196"/>
      <c r="O864" s="196"/>
      <c r="P864" s="196"/>
      <c r="Q864" s="196"/>
      <c r="R864" s="196"/>
    </row>
    <row r="865" spans="11:18" x14ac:dyDescent="0.2">
      <c r="K865" s="196"/>
      <c r="L865" s="196"/>
      <c r="M865" s="196"/>
      <c r="N865" s="196"/>
      <c r="O865" s="196"/>
      <c r="P865" s="196"/>
      <c r="Q865" s="196"/>
      <c r="R865" s="196"/>
    </row>
    <row r="866" spans="11:18" x14ac:dyDescent="0.2">
      <c r="K866" s="196"/>
      <c r="L866" s="196"/>
      <c r="M866" s="196"/>
      <c r="N866" s="196"/>
      <c r="O866" s="196"/>
      <c r="P866" s="196"/>
      <c r="Q866" s="196"/>
      <c r="R866" s="196"/>
    </row>
    <row r="867" spans="11:18" x14ac:dyDescent="0.2">
      <c r="K867" s="196"/>
      <c r="L867" s="196"/>
      <c r="M867" s="196"/>
      <c r="N867" s="196"/>
      <c r="O867" s="196"/>
      <c r="P867" s="196"/>
      <c r="Q867" s="196"/>
      <c r="R867" s="196"/>
    </row>
    <row r="868" spans="11:18" x14ac:dyDescent="0.2">
      <c r="K868" s="196"/>
      <c r="L868" s="196"/>
      <c r="M868" s="196"/>
      <c r="N868" s="196"/>
      <c r="O868" s="196"/>
      <c r="P868" s="196"/>
      <c r="Q868" s="196"/>
      <c r="R868" s="196"/>
    </row>
    <row r="869" spans="11:18" x14ac:dyDescent="0.2">
      <c r="K869" s="196"/>
      <c r="L869" s="196"/>
      <c r="M869" s="196"/>
      <c r="N869" s="196"/>
      <c r="O869" s="196"/>
      <c r="P869" s="196"/>
      <c r="Q869" s="196"/>
      <c r="R869" s="196"/>
    </row>
    <row r="870" spans="11:18" x14ac:dyDescent="0.2">
      <c r="K870" s="196"/>
      <c r="L870" s="196"/>
      <c r="M870" s="196"/>
      <c r="N870" s="196"/>
      <c r="O870" s="196"/>
      <c r="P870" s="196"/>
      <c r="Q870" s="196"/>
      <c r="R870" s="196"/>
    </row>
    <row r="871" spans="11:18" x14ac:dyDescent="0.2">
      <c r="K871" s="196"/>
      <c r="L871" s="196"/>
      <c r="M871" s="196"/>
      <c r="N871" s="196"/>
      <c r="O871" s="196"/>
      <c r="P871" s="196"/>
      <c r="Q871" s="196"/>
      <c r="R871" s="196"/>
    </row>
    <row r="872" spans="11:18" x14ac:dyDescent="0.2">
      <c r="K872" s="196"/>
      <c r="L872" s="196"/>
      <c r="M872" s="196"/>
      <c r="N872" s="196"/>
      <c r="O872" s="196"/>
      <c r="P872" s="196"/>
      <c r="Q872" s="196"/>
      <c r="R872" s="196"/>
    </row>
    <row r="873" spans="11:18" x14ac:dyDescent="0.2">
      <c r="K873" s="196"/>
      <c r="L873" s="196"/>
      <c r="M873" s="196"/>
      <c r="N873" s="196"/>
      <c r="O873" s="196"/>
      <c r="P873" s="196"/>
      <c r="Q873" s="196"/>
      <c r="R873" s="196"/>
    </row>
    <row r="874" spans="11:18" x14ac:dyDescent="0.2">
      <c r="K874" s="196"/>
      <c r="L874" s="196"/>
      <c r="M874" s="196"/>
      <c r="N874" s="196"/>
      <c r="O874" s="196"/>
      <c r="P874" s="196"/>
      <c r="Q874" s="196"/>
      <c r="R874" s="196"/>
    </row>
    <row r="875" spans="11:18" x14ac:dyDescent="0.2">
      <c r="K875" s="196"/>
      <c r="L875" s="196"/>
      <c r="M875" s="196"/>
      <c r="N875" s="196"/>
      <c r="O875" s="196"/>
      <c r="P875" s="196"/>
      <c r="Q875" s="196"/>
      <c r="R875" s="196"/>
    </row>
    <row r="876" spans="11:18" x14ac:dyDescent="0.2">
      <c r="K876" s="196"/>
      <c r="L876" s="196"/>
      <c r="M876" s="196"/>
      <c r="N876" s="196"/>
      <c r="O876" s="196"/>
      <c r="P876" s="196"/>
      <c r="Q876" s="196"/>
      <c r="R876" s="196"/>
    </row>
    <row r="877" spans="11:18" x14ac:dyDescent="0.2">
      <c r="K877" s="196"/>
      <c r="L877" s="196"/>
      <c r="M877" s="196"/>
      <c r="N877" s="196"/>
      <c r="O877" s="196"/>
      <c r="P877" s="196"/>
      <c r="Q877" s="196"/>
      <c r="R877" s="196"/>
    </row>
    <row r="878" spans="11:18" x14ac:dyDescent="0.2">
      <c r="K878" s="196"/>
      <c r="L878" s="196"/>
      <c r="M878" s="196"/>
      <c r="N878" s="196"/>
      <c r="O878" s="196"/>
      <c r="P878" s="196"/>
      <c r="Q878" s="196"/>
      <c r="R878" s="196"/>
    </row>
    <row r="879" spans="11:18" x14ac:dyDescent="0.2">
      <c r="K879" s="196"/>
      <c r="L879" s="196"/>
      <c r="M879" s="196"/>
      <c r="N879" s="196"/>
      <c r="O879" s="196"/>
      <c r="P879" s="196"/>
      <c r="Q879" s="196"/>
      <c r="R879" s="196"/>
    </row>
    <row r="880" spans="11:18" x14ac:dyDescent="0.2">
      <c r="K880" s="196"/>
      <c r="L880" s="196"/>
      <c r="M880" s="196"/>
      <c r="N880" s="196"/>
      <c r="O880" s="196"/>
      <c r="P880" s="196"/>
      <c r="Q880" s="196"/>
      <c r="R880" s="196"/>
    </row>
    <row r="881" spans="11:18" x14ac:dyDescent="0.2">
      <c r="K881" s="196"/>
      <c r="L881" s="196"/>
      <c r="M881" s="196"/>
      <c r="N881" s="196"/>
      <c r="O881" s="196"/>
      <c r="P881" s="196"/>
      <c r="Q881" s="196"/>
      <c r="R881" s="196"/>
    </row>
    <row r="882" spans="11:18" x14ac:dyDescent="0.2">
      <c r="K882" s="196"/>
      <c r="L882" s="196"/>
      <c r="M882" s="196"/>
      <c r="N882" s="196"/>
      <c r="O882" s="196"/>
      <c r="P882" s="196"/>
      <c r="Q882" s="196"/>
      <c r="R882" s="196"/>
    </row>
    <row r="883" spans="11:18" x14ac:dyDescent="0.2">
      <c r="K883" s="196"/>
      <c r="L883" s="196"/>
      <c r="M883" s="196"/>
      <c r="N883" s="196"/>
      <c r="O883" s="196"/>
      <c r="P883" s="196"/>
      <c r="Q883" s="196"/>
      <c r="R883" s="196"/>
    </row>
    <row r="884" spans="11:18" x14ac:dyDescent="0.2">
      <c r="K884" s="196"/>
      <c r="L884" s="196"/>
      <c r="M884" s="196"/>
      <c r="N884" s="196"/>
      <c r="O884" s="196"/>
      <c r="P884" s="196"/>
      <c r="Q884" s="196"/>
      <c r="R884" s="196"/>
    </row>
    <row r="885" spans="11:18" x14ac:dyDescent="0.2">
      <c r="K885" s="196"/>
      <c r="L885" s="196"/>
      <c r="M885" s="196"/>
      <c r="N885" s="196"/>
      <c r="O885" s="196"/>
      <c r="P885" s="196"/>
      <c r="Q885" s="196"/>
      <c r="R885" s="196"/>
    </row>
    <row r="886" spans="11:18" x14ac:dyDescent="0.2">
      <c r="K886" s="196"/>
      <c r="L886" s="196"/>
      <c r="M886" s="196"/>
      <c r="N886" s="196"/>
      <c r="O886" s="196"/>
      <c r="P886" s="196"/>
      <c r="Q886" s="196"/>
      <c r="R886" s="196"/>
    </row>
    <row r="887" spans="11:18" x14ac:dyDescent="0.2">
      <c r="K887" s="196"/>
      <c r="L887" s="196"/>
      <c r="M887" s="196"/>
      <c r="N887" s="196"/>
      <c r="O887" s="196"/>
      <c r="P887" s="196"/>
      <c r="Q887" s="196"/>
      <c r="R887" s="196"/>
    </row>
    <row r="888" spans="11:18" x14ac:dyDescent="0.2">
      <c r="K888" s="196"/>
      <c r="L888" s="196"/>
      <c r="M888" s="196"/>
      <c r="N888" s="196"/>
      <c r="O888" s="196"/>
      <c r="P888" s="196"/>
      <c r="Q888" s="196"/>
      <c r="R888" s="196"/>
    </row>
    <row r="889" spans="11:18" x14ac:dyDescent="0.2">
      <c r="K889" s="196"/>
      <c r="L889" s="196"/>
      <c r="M889" s="196"/>
      <c r="N889" s="196"/>
      <c r="O889" s="196"/>
      <c r="P889" s="196"/>
      <c r="Q889" s="196"/>
      <c r="R889" s="196"/>
    </row>
    <row r="890" spans="11:18" x14ac:dyDescent="0.2">
      <c r="K890" s="196"/>
      <c r="L890" s="196"/>
      <c r="M890" s="196"/>
      <c r="N890" s="196"/>
      <c r="O890" s="196"/>
      <c r="P890" s="196"/>
      <c r="Q890" s="196"/>
      <c r="R890" s="196"/>
    </row>
    <row r="891" spans="11:18" x14ac:dyDescent="0.2">
      <c r="K891" s="196"/>
      <c r="L891" s="196"/>
      <c r="M891" s="196"/>
      <c r="N891" s="196"/>
      <c r="O891" s="196"/>
      <c r="P891" s="196"/>
      <c r="Q891" s="196"/>
      <c r="R891" s="196"/>
    </row>
    <row r="892" spans="11:18" x14ac:dyDescent="0.2">
      <c r="K892" s="196"/>
      <c r="L892" s="196"/>
      <c r="M892" s="196"/>
      <c r="N892" s="196"/>
      <c r="O892" s="196"/>
      <c r="P892" s="196"/>
      <c r="Q892" s="196"/>
      <c r="R892" s="196"/>
    </row>
    <row r="893" spans="11:18" x14ac:dyDescent="0.2">
      <c r="K893" s="196"/>
      <c r="L893" s="196"/>
      <c r="M893" s="196"/>
      <c r="N893" s="196"/>
      <c r="O893" s="196"/>
      <c r="P893" s="196"/>
      <c r="Q893" s="196"/>
      <c r="R893" s="196"/>
    </row>
    <row r="894" spans="11:18" x14ac:dyDescent="0.2">
      <c r="K894" s="196"/>
      <c r="L894" s="196"/>
      <c r="M894" s="196"/>
      <c r="N894" s="196"/>
      <c r="O894" s="196"/>
      <c r="P894" s="196"/>
      <c r="Q894" s="196"/>
      <c r="R894" s="196"/>
    </row>
    <row r="895" spans="11:18" x14ac:dyDescent="0.2">
      <c r="K895" s="196"/>
      <c r="L895" s="196"/>
      <c r="M895" s="196"/>
      <c r="N895" s="196"/>
      <c r="O895" s="196"/>
      <c r="P895" s="196"/>
      <c r="Q895" s="196"/>
      <c r="R895" s="196"/>
    </row>
    <row r="896" spans="11:18" x14ac:dyDescent="0.2">
      <c r="K896" s="196"/>
      <c r="L896" s="196"/>
      <c r="M896" s="196"/>
      <c r="N896" s="196"/>
      <c r="O896" s="196"/>
      <c r="P896" s="196"/>
      <c r="Q896" s="196"/>
      <c r="R896" s="196"/>
    </row>
    <row r="897" spans="11:18" x14ac:dyDescent="0.2">
      <c r="K897" s="196"/>
      <c r="L897" s="196"/>
      <c r="M897" s="196"/>
      <c r="N897" s="196"/>
      <c r="O897" s="196"/>
      <c r="P897" s="196"/>
      <c r="Q897" s="196"/>
      <c r="R897" s="196"/>
    </row>
    <row r="898" spans="11:18" x14ac:dyDescent="0.2">
      <c r="K898" s="196"/>
      <c r="L898" s="196"/>
      <c r="M898" s="196"/>
      <c r="N898" s="196"/>
      <c r="O898" s="196"/>
      <c r="P898" s="196"/>
      <c r="Q898" s="196"/>
      <c r="R898" s="196"/>
    </row>
    <row r="899" spans="11:18" x14ac:dyDescent="0.2">
      <c r="K899" s="196"/>
      <c r="L899" s="196"/>
      <c r="M899" s="196"/>
      <c r="N899" s="196"/>
      <c r="O899" s="196"/>
      <c r="P899" s="196"/>
      <c r="Q899" s="196"/>
      <c r="R899" s="196"/>
    </row>
    <row r="900" spans="11:18" x14ac:dyDescent="0.2">
      <c r="K900" s="196"/>
      <c r="L900" s="196"/>
      <c r="M900" s="196"/>
      <c r="N900" s="196"/>
      <c r="O900" s="196"/>
      <c r="P900" s="196"/>
      <c r="Q900" s="196"/>
      <c r="R900" s="196"/>
    </row>
    <row r="901" spans="11:18" x14ac:dyDescent="0.2">
      <c r="K901" s="196"/>
      <c r="L901" s="196"/>
      <c r="M901" s="196"/>
      <c r="N901" s="196"/>
      <c r="O901" s="196"/>
      <c r="P901" s="196"/>
      <c r="Q901" s="196"/>
      <c r="R901" s="196"/>
    </row>
    <row r="902" spans="11:18" x14ac:dyDescent="0.2">
      <c r="K902" s="196"/>
      <c r="L902" s="196"/>
      <c r="M902" s="196"/>
      <c r="N902" s="196"/>
      <c r="O902" s="196"/>
      <c r="P902" s="196"/>
      <c r="Q902" s="196"/>
      <c r="R902" s="196"/>
    </row>
    <row r="903" spans="11:18" x14ac:dyDescent="0.2">
      <c r="K903" s="196"/>
      <c r="L903" s="196"/>
      <c r="M903" s="196"/>
      <c r="N903" s="196"/>
      <c r="O903" s="196"/>
      <c r="P903" s="196"/>
      <c r="Q903" s="196"/>
      <c r="R903" s="196"/>
    </row>
    <row r="904" spans="11:18" x14ac:dyDescent="0.2">
      <c r="K904" s="196"/>
      <c r="L904" s="196"/>
      <c r="M904" s="196"/>
      <c r="N904" s="196"/>
      <c r="O904" s="196"/>
      <c r="P904" s="196"/>
      <c r="Q904" s="196"/>
      <c r="R904" s="196"/>
    </row>
    <row r="905" spans="11:18" x14ac:dyDescent="0.2">
      <c r="K905" s="196"/>
      <c r="L905" s="196"/>
      <c r="M905" s="196"/>
      <c r="N905" s="196"/>
      <c r="O905" s="196"/>
      <c r="P905" s="196"/>
      <c r="Q905" s="196"/>
      <c r="R905" s="196"/>
    </row>
    <row r="906" spans="11:18" x14ac:dyDescent="0.2">
      <c r="K906" s="196"/>
      <c r="L906" s="196"/>
      <c r="M906" s="196"/>
      <c r="N906" s="196"/>
      <c r="O906" s="196"/>
      <c r="P906" s="196"/>
      <c r="Q906" s="196"/>
      <c r="R906" s="196"/>
    </row>
    <row r="907" spans="11:18" x14ac:dyDescent="0.2">
      <c r="K907" s="196"/>
      <c r="L907" s="196"/>
      <c r="M907" s="196"/>
      <c r="N907" s="196"/>
      <c r="O907" s="196"/>
      <c r="P907" s="196"/>
      <c r="Q907" s="196"/>
      <c r="R907" s="196"/>
    </row>
    <row r="908" spans="11:18" x14ac:dyDescent="0.2">
      <c r="K908" s="196"/>
      <c r="L908" s="196"/>
      <c r="M908" s="196"/>
      <c r="N908" s="196"/>
      <c r="O908" s="196"/>
      <c r="P908" s="196"/>
      <c r="Q908" s="196"/>
      <c r="R908" s="196"/>
    </row>
    <row r="909" spans="11:18" x14ac:dyDescent="0.2">
      <c r="K909" s="196"/>
      <c r="L909" s="196"/>
      <c r="M909" s="196"/>
      <c r="N909" s="196"/>
      <c r="O909" s="196"/>
      <c r="P909" s="196"/>
      <c r="Q909" s="196"/>
      <c r="R909" s="196"/>
    </row>
    <row r="910" spans="11:18" x14ac:dyDescent="0.2">
      <c r="K910" s="196"/>
      <c r="L910" s="196"/>
      <c r="M910" s="196"/>
      <c r="N910" s="196"/>
      <c r="O910" s="196"/>
      <c r="P910" s="196"/>
      <c r="Q910" s="196"/>
      <c r="R910" s="196"/>
    </row>
    <row r="911" spans="11:18" x14ac:dyDescent="0.2">
      <c r="K911" s="196"/>
      <c r="L911" s="196"/>
      <c r="M911" s="196"/>
      <c r="N911" s="196"/>
      <c r="O911" s="196"/>
      <c r="P911" s="196"/>
      <c r="Q911" s="196"/>
      <c r="R911" s="196"/>
    </row>
    <row r="912" spans="11:18" x14ac:dyDescent="0.2">
      <c r="K912" s="196"/>
      <c r="L912" s="196"/>
      <c r="M912" s="196"/>
      <c r="N912" s="196"/>
      <c r="O912" s="196"/>
      <c r="P912" s="196"/>
      <c r="Q912" s="196"/>
      <c r="R912" s="196"/>
    </row>
    <row r="913" spans="11:18" x14ac:dyDescent="0.2">
      <c r="K913" s="196"/>
      <c r="L913" s="196"/>
      <c r="M913" s="196"/>
      <c r="N913" s="196"/>
      <c r="O913" s="196"/>
      <c r="P913" s="196"/>
      <c r="Q913" s="196"/>
      <c r="R913" s="196"/>
    </row>
    <row r="914" spans="11:18" x14ac:dyDescent="0.2">
      <c r="K914" s="196"/>
      <c r="L914" s="196"/>
      <c r="M914" s="196"/>
      <c r="N914" s="196"/>
      <c r="O914" s="196"/>
      <c r="P914" s="196"/>
      <c r="Q914" s="196"/>
      <c r="R914" s="196"/>
    </row>
    <row r="915" spans="11:18" x14ac:dyDescent="0.2">
      <c r="K915" s="196"/>
      <c r="L915" s="196"/>
      <c r="M915" s="196"/>
      <c r="N915" s="196"/>
      <c r="O915" s="196"/>
      <c r="P915" s="196"/>
      <c r="Q915" s="196"/>
      <c r="R915" s="196"/>
    </row>
    <row r="916" spans="11:18" x14ac:dyDescent="0.2">
      <c r="K916" s="196"/>
      <c r="L916" s="196"/>
      <c r="M916" s="196"/>
      <c r="N916" s="196"/>
      <c r="O916" s="196"/>
      <c r="P916" s="196"/>
      <c r="Q916" s="196"/>
      <c r="R916" s="196"/>
    </row>
    <row r="917" spans="11:18" x14ac:dyDescent="0.2">
      <c r="K917" s="196"/>
      <c r="L917" s="196"/>
      <c r="M917" s="196"/>
      <c r="N917" s="196"/>
      <c r="O917" s="196"/>
      <c r="P917" s="196"/>
      <c r="Q917" s="196"/>
      <c r="R917" s="196"/>
    </row>
    <row r="918" spans="11:18" x14ac:dyDescent="0.2">
      <c r="K918" s="196"/>
      <c r="L918" s="196"/>
      <c r="M918" s="196"/>
      <c r="N918" s="196"/>
      <c r="O918" s="196"/>
      <c r="P918" s="196"/>
      <c r="Q918" s="196"/>
      <c r="R918" s="196"/>
    </row>
    <row r="919" spans="11:18" x14ac:dyDescent="0.2">
      <c r="K919" s="196"/>
      <c r="L919" s="196"/>
      <c r="M919" s="196"/>
      <c r="N919" s="196"/>
      <c r="O919" s="196"/>
      <c r="P919" s="196"/>
      <c r="Q919" s="196"/>
      <c r="R919" s="196"/>
    </row>
    <row r="920" spans="11:18" x14ac:dyDescent="0.2">
      <c r="K920" s="196"/>
      <c r="L920" s="196"/>
      <c r="M920" s="196"/>
      <c r="N920" s="196"/>
      <c r="O920" s="196"/>
      <c r="P920" s="196"/>
      <c r="Q920" s="196"/>
      <c r="R920" s="196"/>
    </row>
    <row r="921" spans="11:18" x14ac:dyDescent="0.2">
      <c r="K921" s="196"/>
      <c r="L921" s="196"/>
      <c r="M921" s="196"/>
      <c r="N921" s="196"/>
      <c r="O921" s="196"/>
      <c r="P921" s="196"/>
      <c r="Q921" s="196"/>
      <c r="R921" s="196"/>
    </row>
    <row r="922" spans="11:18" x14ac:dyDescent="0.2">
      <c r="K922" s="196"/>
      <c r="L922" s="196"/>
      <c r="M922" s="196"/>
      <c r="N922" s="196"/>
      <c r="O922" s="196"/>
      <c r="P922" s="196"/>
      <c r="Q922" s="196"/>
      <c r="R922" s="196"/>
    </row>
    <row r="923" spans="11:18" x14ac:dyDescent="0.2">
      <c r="K923" s="196"/>
      <c r="L923" s="196"/>
      <c r="M923" s="196"/>
      <c r="N923" s="196"/>
      <c r="O923" s="196"/>
      <c r="P923" s="196"/>
      <c r="Q923" s="196"/>
      <c r="R923" s="196"/>
    </row>
    <row r="924" spans="11:18" x14ac:dyDescent="0.2">
      <c r="K924" s="196"/>
      <c r="L924" s="196"/>
      <c r="M924" s="196"/>
      <c r="N924" s="196"/>
      <c r="O924" s="196"/>
      <c r="P924" s="196"/>
      <c r="Q924" s="196"/>
      <c r="R924" s="196"/>
    </row>
    <row r="925" spans="11:18" x14ac:dyDescent="0.2">
      <c r="K925" s="196"/>
      <c r="L925" s="196"/>
      <c r="M925" s="196"/>
      <c r="N925" s="196"/>
      <c r="O925" s="196"/>
      <c r="P925" s="196"/>
      <c r="Q925" s="196"/>
      <c r="R925" s="196"/>
    </row>
    <row r="926" spans="11:18" x14ac:dyDescent="0.2">
      <c r="K926" s="196"/>
      <c r="L926" s="196"/>
      <c r="M926" s="196"/>
      <c r="N926" s="196"/>
      <c r="O926" s="196"/>
      <c r="P926" s="196"/>
      <c r="Q926" s="196"/>
      <c r="R926" s="196"/>
    </row>
    <row r="927" spans="11:18" x14ac:dyDescent="0.2">
      <c r="K927" s="196"/>
      <c r="L927" s="196"/>
      <c r="M927" s="196"/>
      <c r="N927" s="196"/>
      <c r="O927" s="196"/>
      <c r="P927" s="196"/>
      <c r="Q927" s="196"/>
      <c r="R927" s="196"/>
    </row>
    <row r="928" spans="11:18" x14ac:dyDescent="0.2">
      <c r="K928" s="196"/>
      <c r="L928" s="196"/>
      <c r="M928" s="196"/>
      <c r="N928" s="196"/>
      <c r="O928" s="196"/>
      <c r="P928" s="196"/>
      <c r="Q928" s="196"/>
      <c r="R928" s="196"/>
    </row>
    <row r="929" spans="11:18" x14ac:dyDescent="0.2">
      <c r="K929" s="196"/>
      <c r="L929" s="196"/>
      <c r="M929" s="196"/>
      <c r="N929" s="196"/>
      <c r="O929" s="196"/>
      <c r="P929" s="196"/>
      <c r="Q929" s="196"/>
      <c r="R929" s="196"/>
    </row>
    <row r="930" spans="11:18" x14ac:dyDescent="0.2">
      <c r="K930" s="196"/>
      <c r="L930" s="196"/>
      <c r="M930" s="196"/>
      <c r="N930" s="196"/>
      <c r="O930" s="196"/>
      <c r="P930" s="196"/>
      <c r="Q930" s="196"/>
      <c r="R930" s="196"/>
    </row>
    <row r="931" spans="11:18" x14ac:dyDescent="0.2">
      <c r="K931" s="196"/>
      <c r="L931" s="196"/>
      <c r="M931" s="196"/>
      <c r="N931" s="196"/>
      <c r="O931" s="196"/>
      <c r="P931" s="196"/>
      <c r="Q931" s="196"/>
      <c r="R931" s="196"/>
    </row>
    <row r="932" spans="11:18" x14ac:dyDescent="0.2">
      <c r="K932" s="196"/>
      <c r="L932" s="196"/>
      <c r="M932" s="196"/>
      <c r="N932" s="196"/>
      <c r="O932" s="196"/>
      <c r="P932" s="196"/>
      <c r="Q932" s="196"/>
      <c r="R932" s="196"/>
    </row>
    <row r="933" spans="11:18" x14ac:dyDescent="0.2">
      <c r="K933" s="196"/>
      <c r="L933" s="196"/>
      <c r="M933" s="196"/>
      <c r="N933" s="196"/>
      <c r="O933" s="196"/>
      <c r="P933" s="196"/>
      <c r="Q933" s="196"/>
      <c r="R933" s="196"/>
    </row>
    <row r="934" spans="11:18" x14ac:dyDescent="0.2">
      <c r="K934" s="196"/>
      <c r="L934" s="196"/>
      <c r="M934" s="196"/>
      <c r="N934" s="196"/>
      <c r="O934" s="196"/>
      <c r="P934" s="196"/>
      <c r="Q934" s="196"/>
      <c r="R934" s="196"/>
    </row>
    <row r="935" spans="11:18" x14ac:dyDescent="0.2">
      <c r="K935" s="196"/>
      <c r="L935" s="196"/>
      <c r="M935" s="196"/>
      <c r="N935" s="196"/>
      <c r="O935" s="196"/>
      <c r="P935" s="196"/>
      <c r="Q935" s="196"/>
      <c r="R935" s="196"/>
    </row>
    <row r="936" spans="11:18" x14ac:dyDescent="0.2">
      <c r="K936" s="196"/>
      <c r="L936" s="196"/>
      <c r="M936" s="196"/>
      <c r="N936" s="196"/>
      <c r="O936" s="196"/>
      <c r="P936" s="196"/>
      <c r="Q936" s="196"/>
      <c r="R936" s="196"/>
    </row>
    <row r="937" spans="11:18" x14ac:dyDescent="0.2">
      <c r="K937" s="196"/>
      <c r="L937" s="196"/>
      <c r="M937" s="196"/>
      <c r="N937" s="196"/>
      <c r="O937" s="196"/>
      <c r="P937" s="196"/>
      <c r="Q937" s="196"/>
      <c r="R937" s="196"/>
    </row>
    <row r="938" spans="11:18" x14ac:dyDescent="0.2">
      <c r="K938" s="196"/>
      <c r="L938" s="196"/>
      <c r="M938" s="196"/>
      <c r="N938" s="196"/>
      <c r="O938" s="196"/>
      <c r="P938" s="196"/>
      <c r="Q938" s="196"/>
      <c r="R938" s="196"/>
    </row>
    <row r="939" spans="11:18" x14ac:dyDescent="0.2">
      <c r="K939" s="196"/>
      <c r="L939" s="196"/>
      <c r="M939" s="196"/>
      <c r="N939" s="196"/>
      <c r="O939" s="196"/>
      <c r="P939" s="196"/>
      <c r="Q939" s="196"/>
      <c r="R939" s="196"/>
    </row>
    <row r="940" spans="11:18" x14ac:dyDescent="0.2">
      <c r="K940" s="196"/>
      <c r="L940" s="196"/>
      <c r="M940" s="196"/>
      <c r="N940" s="196"/>
      <c r="O940" s="196"/>
      <c r="P940" s="196"/>
      <c r="Q940" s="196"/>
      <c r="R940" s="196"/>
    </row>
    <row r="941" spans="11:18" x14ac:dyDescent="0.2">
      <c r="K941" s="196"/>
      <c r="L941" s="196"/>
      <c r="M941" s="196"/>
      <c r="N941" s="196"/>
      <c r="O941" s="196"/>
      <c r="P941" s="196"/>
      <c r="Q941" s="196"/>
      <c r="R941" s="196"/>
    </row>
    <row r="942" spans="11:18" x14ac:dyDescent="0.2">
      <c r="K942" s="196"/>
      <c r="L942" s="196"/>
      <c r="M942" s="196"/>
      <c r="N942" s="196"/>
      <c r="O942" s="196"/>
      <c r="P942" s="196"/>
      <c r="Q942" s="196"/>
      <c r="R942" s="196"/>
    </row>
    <row r="943" spans="11:18" x14ac:dyDescent="0.2">
      <c r="K943" s="196"/>
      <c r="L943" s="196"/>
      <c r="M943" s="196"/>
      <c r="N943" s="196"/>
      <c r="O943" s="196"/>
      <c r="P943" s="196"/>
      <c r="Q943" s="196"/>
      <c r="R943" s="196"/>
    </row>
    <row r="944" spans="11:18" x14ac:dyDescent="0.2">
      <c r="K944" s="196"/>
      <c r="L944" s="196"/>
      <c r="M944" s="196"/>
      <c r="N944" s="196"/>
      <c r="O944" s="196"/>
      <c r="P944" s="196"/>
      <c r="Q944" s="196"/>
      <c r="R944" s="196"/>
    </row>
    <row r="945" spans="11:18" x14ac:dyDescent="0.2">
      <c r="K945" s="196"/>
      <c r="L945" s="196"/>
      <c r="M945" s="196"/>
      <c r="N945" s="196"/>
      <c r="O945" s="196"/>
      <c r="P945" s="196"/>
      <c r="Q945" s="196"/>
      <c r="R945" s="196"/>
    </row>
    <row r="946" spans="11:18" x14ac:dyDescent="0.2">
      <c r="K946" s="196"/>
      <c r="L946" s="196"/>
      <c r="M946" s="196"/>
      <c r="N946" s="196"/>
      <c r="O946" s="196"/>
      <c r="P946" s="196"/>
      <c r="Q946" s="196"/>
      <c r="R946" s="196"/>
    </row>
    <row r="947" spans="11:18" x14ac:dyDescent="0.2">
      <c r="K947" s="196"/>
      <c r="L947" s="196"/>
      <c r="M947" s="196"/>
      <c r="N947" s="196"/>
      <c r="O947" s="196"/>
      <c r="P947" s="196"/>
      <c r="Q947" s="196"/>
      <c r="R947" s="196"/>
    </row>
    <row r="948" spans="11:18" x14ac:dyDescent="0.2">
      <c r="K948" s="196"/>
      <c r="L948" s="196"/>
      <c r="M948" s="196"/>
      <c r="N948" s="196"/>
      <c r="O948" s="196"/>
      <c r="P948" s="196"/>
      <c r="Q948" s="196"/>
      <c r="R948" s="196"/>
    </row>
    <row r="949" spans="11:18" x14ac:dyDescent="0.2">
      <c r="K949" s="196"/>
      <c r="L949" s="196"/>
      <c r="M949" s="196"/>
      <c r="N949" s="196"/>
      <c r="O949" s="196"/>
      <c r="P949" s="196"/>
      <c r="Q949" s="196"/>
      <c r="R949" s="196"/>
    </row>
    <row r="950" spans="11:18" x14ac:dyDescent="0.2">
      <c r="K950" s="196"/>
      <c r="L950" s="196"/>
      <c r="M950" s="196"/>
      <c r="N950" s="196"/>
      <c r="O950" s="196"/>
      <c r="P950" s="196"/>
      <c r="Q950" s="196"/>
      <c r="R950" s="196"/>
    </row>
    <row r="951" spans="11:18" x14ac:dyDescent="0.2">
      <c r="K951" s="196"/>
      <c r="L951" s="196"/>
      <c r="M951" s="196"/>
      <c r="N951" s="196"/>
      <c r="O951" s="196"/>
      <c r="P951" s="196"/>
      <c r="Q951" s="196"/>
      <c r="R951" s="196"/>
    </row>
    <row r="952" spans="11:18" x14ac:dyDescent="0.2">
      <c r="K952" s="196"/>
      <c r="L952" s="196"/>
      <c r="M952" s="196"/>
      <c r="N952" s="196"/>
      <c r="O952" s="196"/>
      <c r="P952" s="196"/>
      <c r="Q952" s="196"/>
      <c r="R952" s="196"/>
    </row>
    <row r="953" spans="11:18" x14ac:dyDescent="0.2">
      <c r="K953" s="196"/>
      <c r="L953" s="196"/>
      <c r="M953" s="196"/>
      <c r="N953" s="196"/>
      <c r="O953" s="196"/>
      <c r="P953" s="196"/>
      <c r="Q953" s="196"/>
      <c r="R953" s="196"/>
    </row>
    <row r="954" spans="11:18" x14ac:dyDescent="0.2">
      <c r="K954" s="196"/>
      <c r="L954" s="196"/>
      <c r="M954" s="196"/>
      <c r="N954" s="196"/>
      <c r="O954" s="196"/>
      <c r="P954" s="196"/>
      <c r="Q954" s="196"/>
      <c r="R954" s="196"/>
    </row>
    <row r="955" spans="11:18" x14ac:dyDescent="0.2">
      <c r="K955" s="196"/>
      <c r="L955" s="196"/>
      <c r="M955" s="196"/>
      <c r="N955" s="196"/>
      <c r="O955" s="196"/>
      <c r="P955" s="196"/>
      <c r="Q955" s="196"/>
      <c r="R955" s="196"/>
    </row>
    <row r="956" spans="11:18" x14ac:dyDescent="0.2">
      <c r="K956" s="196"/>
      <c r="L956" s="196"/>
      <c r="M956" s="196"/>
      <c r="N956" s="196"/>
      <c r="O956" s="196"/>
      <c r="P956" s="196"/>
      <c r="Q956" s="196"/>
      <c r="R956" s="196"/>
    </row>
    <row r="957" spans="11:18" x14ac:dyDescent="0.2">
      <c r="K957" s="196"/>
      <c r="L957" s="196"/>
      <c r="M957" s="196"/>
      <c r="N957" s="196"/>
      <c r="O957" s="196"/>
      <c r="P957" s="196"/>
      <c r="Q957" s="196"/>
      <c r="R957" s="196"/>
    </row>
    <row r="958" spans="11:18" x14ac:dyDescent="0.2">
      <c r="K958" s="196"/>
      <c r="L958" s="196"/>
      <c r="M958" s="196"/>
      <c r="N958" s="196"/>
      <c r="O958" s="196"/>
      <c r="P958" s="196"/>
      <c r="Q958" s="196"/>
      <c r="R958" s="196"/>
    </row>
    <row r="959" spans="11:18" x14ac:dyDescent="0.2">
      <c r="K959" s="196"/>
      <c r="L959" s="196"/>
      <c r="M959" s="196"/>
      <c r="N959" s="196"/>
      <c r="O959" s="196"/>
      <c r="P959" s="196"/>
      <c r="Q959" s="196"/>
      <c r="R959" s="196"/>
    </row>
    <row r="960" spans="11:18" x14ac:dyDescent="0.2">
      <c r="K960" s="196"/>
      <c r="L960" s="196"/>
      <c r="M960" s="196"/>
      <c r="N960" s="196"/>
      <c r="O960" s="196"/>
      <c r="P960" s="196"/>
      <c r="Q960" s="196"/>
      <c r="R960" s="196"/>
    </row>
    <row r="961" spans="11:18" x14ac:dyDescent="0.2">
      <c r="K961" s="196"/>
      <c r="L961" s="196"/>
      <c r="M961" s="196"/>
      <c r="N961" s="196"/>
      <c r="O961" s="196"/>
      <c r="P961" s="196"/>
      <c r="Q961" s="196"/>
      <c r="R961" s="196"/>
    </row>
    <row r="962" spans="11:18" x14ac:dyDescent="0.2">
      <c r="K962" s="196"/>
      <c r="L962" s="196"/>
      <c r="M962" s="196"/>
      <c r="N962" s="196"/>
      <c r="O962" s="196"/>
      <c r="P962" s="196"/>
      <c r="Q962" s="196"/>
      <c r="R962" s="196"/>
    </row>
    <row r="963" spans="11:18" x14ac:dyDescent="0.2">
      <c r="K963" s="196"/>
      <c r="L963" s="196"/>
      <c r="M963" s="196"/>
      <c r="N963" s="196"/>
      <c r="O963" s="196"/>
      <c r="P963" s="196"/>
      <c r="Q963" s="196"/>
      <c r="R963" s="196"/>
    </row>
    <row r="964" spans="11:18" x14ac:dyDescent="0.2">
      <c r="K964" s="196"/>
      <c r="L964" s="196"/>
      <c r="M964" s="196"/>
      <c r="N964" s="196"/>
      <c r="O964" s="196"/>
      <c r="P964" s="196"/>
      <c r="Q964" s="196"/>
      <c r="R964" s="196"/>
    </row>
    <row r="965" spans="11:18" x14ac:dyDescent="0.2">
      <c r="K965" s="196"/>
      <c r="L965" s="196"/>
      <c r="M965" s="196"/>
      <c r="N965" s="196"/>
      <c r="O965" s="196"/>
      <c r="P965" s="196"/>
      <c r="Q965" s="196"/>
      <c r="R965" s="196"/>
    </row>
    <row r="966" spans="11:18" x14ac:dyDescent="0.2">
      <c r="K966" s="196"/>
      <c r="L966" s="196"/>
      <c r="M966" s="196"/>
      <c r="N966" s="196"/>
      <c r="O966" s="196"/>
      <c r="P966" s="196"/>
      <c r="Q966" s="196"/>
      <c r="R966" s="196"/>
    </row>
    <row r="967" spans="11:18" x14ac:dyDescent="0.2">
      <c r="K967" s="196"/>
      <c r="L967" s="196"/>
      <c r="M967" s="196"/>
      <c r="N967" s="196"/>
      <c r="O967" s="196"/>
      <c r="P967" s="196"/>
      <c r="Q967" s="196"/>
      <c r="R967" s="196"/>
    </row>
    <row r="968" spans="11:18" x14ac:dyDescent="0.2">
      <c r="K968" s="196"/>
      <c r="L968" s="196"/>
      <c r="M968" s="196"/>
      <c r="N968" s="196"/>
      <c r="O968" s="196"/>
      <c r="P968" s="196"/>
      <c r="Q968" s="196"/>
      <c r="R968" s="196"/>
    </row>
    <row r="969" spans="11:18" x14ac:dyDescent="0.2">
      <c r="K969" s="196"/>
      <c r="L969" s="196"/>
      <c r="M969" s="196"/>
      <c r="N969" s="196"/>
      <c r="O969" s="196"/>
      <c r="P969" s="196"/>
      <c r="Q969" s="196"/>
      <c r="R969" s="196"/>
    </row>
    <row r="970" spans="11:18" x14ac:dyDescent="0.2">
      <c r="K970" s="196"/>
      <c r="L970" s="196"/>
      <c r="M970" s="196"/>
      <c r="N970" s="196"/>
      <c r="O970" s="196"/>
      <c r="P970" s="196"/>
      <c r="Q970" s="196"/>
      <c r="R970" s="196"/>
    </row>
    <row r="971" spans="11:18" x14ac:dyDescent="0.2">
      <c r="K971" s="196"/>
      <c r="L971" s="196"/>
      <c r="M971" s="196"/>
      <c r="N971" s="196"/>
      <c r="O971" s="196"/>
      <c r="P971" s="196"/>
      <c r="Q971" s="196"/>
      <c r="R971" s="196"/>
    </row>
    <row r="972" spans="11:18" x14ac:dyDescent="0.2">
      <c r="K972" s="196"/>
      <c r="L972" s="196"/>
      <c r="M972" s="196"/>
      <c r="N972" s="196"/>
      <c r="O972" s="196"/>
      <c r="P972" s="196"/>
      <c r="Q972" s="196"/>
      <c r="R972" s="196"/>
    </row>
    <row r="973" spans="11:18" x14ac:dyDescent="0.2">
      <c r="K973" s="196"/>
      <c r="L973" s="196"/>
      <c r="M973" s="196"/>
      <c r="N973" s="196"/>
      <c r="O973" s="196"/>
      <c r="P973" s="196"/>
      <c r="Q973" s="196"/>
      <c r="R973" s="196"/>
    </row>
    <row r="974" spans="11:18" x14ac:dyDescent="0.2">
      <c r="K974" s="196"/>
      <c r="L974" s="196"/>
      <c r="M974" s="196"/>
      <c r="N974" s="196"/>
      <c r="O974" s="196"/>
      <c r="P974" s="196"/>
      <c r="Q974" s="196"/>
      <c r="R974" s="196"/>
    </row>
    <row r="975" spans="11:18" x14ac:dyDescent="0.2">
      <c r="K975" s="196"/>
      <c r="L975" s="196"/>
      <c r="M975" s="196"/>
      <c r="N975" s="196"/>
      <c r="O975" s="196"/>
      <c r="P975" s="196"/>
      <c r="Q975" s="196"/>
      <c r="R975" s="196"/>
    </row>
    <row r="976" spans="11:18" x14ac:dyDescent="0.2">
      <c r="K976" s="196"/>
      <c r="L976" s="196"/>
      <c r="M976" s="196"/>
      <c r="N976" s="196"/>
      <c r="O976" s="196"/>
      <c r="P976" s="196"/>
      <c r="Q976" s="196"/>
      <c r="R976" s="196"/>
    </row>
    <row r="977" spans="11:18" x14ac:dyDescent="0.2">
      <c r="K977" s="196"/>
      <c r="L977" s="196"/>
      <c r="M977" s="196"/>
      <c r="N977" s="196"/>
      <c r="O977" s="196"/>
      <c r="P977" s="196"/>
      <c r="Q977" s="196"/>
      <c r="R977" s="196"/>
    </row>
    <row r="978" spans="11:18" x14ac:dyDescent="0.2">
      <c r="K978" s="196"/>
      <c r="L978" s="196"/>
      <c r="M978" s="196"/>
      <c r="N978" s="196"/>
      <c r="O978" s="196"/>
      <c r="P978" s="196"/>
      <c r="Q978" s="196"/>
      <c r="R978" s="196"/>
    </row>
    <row r="979" spans="11:18" x14ac:dyDescent="0.2">
      <c r="K979" s="196"/>
      <c r="L979" s="196"/>
      <c r="M979" s="196"/>
      <c r="N979" s="196"/>
      <c r="O979" s="196"/>
      <c r="P979" s="196"/>
      <c r="Q979" s="196"/>
      <c r="R979" s="196"/>
    </row>
    <row r="980" spans="11:18" x14ac:dyDescent="0.2">
      <c r="K980" s="196"/>
      <c r="L980" s="196"/>
      <c r="M980" s="196"/>
      <c r="N980" s="196"/>
      <c r="O980" s="196"/>
      <c r="P980" s="196"/>
      <c r="Q980" s="196"/>
      <c r="R980" s="196"/>
    </row>
    <row r="981" spans="11:18" x14ac:dyDescent="0.2">
      <c r="K981" s="196"/>
      <c r="L981" s="196"/>
      <c r="M981" s="196"/>
      <c r="N981" s="196"/>
      <c r="O981" s="196"/>
      <c r="P981" s="196"/>
      <c r="Q981" s="196"/>
      <c r="R981" s="196"/>
    </row>
    <row r="982" spans="11:18" x14ac:dyDescent="0.2">
      <c r="K982" s="196"/>
      <c r="L982" s="196"/>
      <c r="M982" s="196"/>
      <c r="N982" s="196"/>
      <c r="O982" s="196"/>
      <c r="P982" s="196"/>
      <c r="Q982" s="196"/>
      <c r="R982" s="196"/>
    </row>
    <row r="983" spans="11:18" x14ac:dyDescent="0.2">
      <c r="K983" s="196"/>
      <c r="L983" s="196"/>
      <c r="M983" s="196"/>
      <c r="N983" s="196"/>
      <c r="O983" s="196"/>
      <c r="P983" s="196"/>
      <c r="Q983" s="196"/>
      <c r="R983" s="196"/>
    </row>
    <row r="984" spans="11:18" x14ac:dyDescent="0.2">
      <c r="K984" s="196"/>
      <c r="L984" s="196"/>
      <c r="M984" s="196"/>
      <c r="N984" s="196"/>
      <c r="O984" s="196"/>
      <c r="P984" s="196"/>
      <c r="Q984" s="196"/>
      <c r="R984" s="196"/>
    </row>
    <row r="985" spans="11:18" x14ac:dyDescent="0.2">
      <c r="K985" s="196"/>
      <c r="L985" s="196"/>
      <c r="M985" s="196"/>
      <c r="N985" s="196"/>
      <c r="O985" s="196"/>
      <c r="P985" s="196"/>
      <c r="Q985" s="196"/>
      <c r="R985" s="196"/>
    </row>
    <row r="986" spans="11:18" x14ac:dyDescent="0.2">
      <c r="K986" s="196"/>
      <c r="L986" s="196"/>
      <c r="M986" s="196"/>
      <c r="N986" s="196"/>
      <c r="O986" s="196"/>
      <c r="P986" s="196"/>
      <c r="Q986" s="196"/>
      <c r="R986" s="196"/>
    </row>
    <row r="987" spans="11:18" x14ac:dyDescent="0.2">
      <c r="K987" s="196"/>
      <c r="L987" s="196"/>
      <c r="M987" s="196"/>
      <c r="N987" s="196"/>
      <c r="O987" s="196"/>
      <c r="P987" s="196"/>
      <c r="Q987" s="196"/>
      <c r="R987" s="196"/>
    </row>
    <row r="988" spans="11:18" x14ac:dyDescent="0.2">
      <c r="K988" s="196"/>
      <c r="L988" s="196"/>
      <c r="M988" s="196"/>
      <c r="N988" s="196"/>
      <c r="O988" s="196"/>
      <c r="P988" s="196"/>
      <c r="Q988" s="196"/>
      <c r="R988" s="196"/>
    </row>
    <row r="989" spans="11:18" x14ac:dyDescent="0.2">
      <c r="K989" s="196"/>
      <c r="L989" s="196"/>
      <c r="M989" s="196"/>
      <c r="N989" s="196"/>
      <c r="O989" s="196"/>
      <c r="P989" s="196"/>
      <c r="Q989" s="196"/>
      <c r="R989" s="196"/>
    </row>
    <row r="990" spans="11:18" x14ac:dyDescent="0.2">
      <c r="K990" s="196"/>
      <c r="L990" s="196"/>
      <c r="M990" s="196"/>
      <c r="N990" s="196"/>
      <c r="O990" s="196"/>
      <c r="P990" s="196"/>
      <c r="Q990" s="196"/>
      <c r="R990" s="196"/>
    </row>
    <row r="991" spans="11:18" x14ac:dyDescent="0.2">
      <c r="K991" s="196"/>
      <c r="L991" s="196"/>
      <c r="M991" s="196"/>
      <c r="N991" s="196"/>
      <c r="O991" s="196"/>
      <c r="P991" s="196"/>
      <c r="Q991" s="196"/>
      <c r="R991" s="196"/>
    </row>
    <row r="992" spans="11:18" x14ac:dyDescent="0.2">
      <c r="K992" s="196"/>
      <c r="L992" s="196"/>
      <c r="M992" s="196"/>
      <c r="N992" s="196"/>
      <c r="O992" s="196"/>
      <c r="P992" s="196"/>
      <c r="Q992" s="196"/>
      <c r="R992" s="196"/>
    </row>
    <row r="993" spans="11:18" x14ac:dyDescent="0.2">
      <c r="K993" s="196"/>
      <c r="L993" s="196"/>
      <c r="M993" s="196"/>
      <c r="N993" s="196"/>
      <c r="O993" s="196"/>
      <c r="P993" s="196"/>
      <c r="Q993" s="196"/>
      <c r="R993" s="196"/>
    </row>
    <row r="994" spans="11:18" x14ac:dyDescent="0.2">
      <c r="K994" s="196"/>
      <c r="L994" s="196"/>
      <c r="M994" s="196"/>
      <c r="N994" s="196"/>
      <c r="O994" s="196"/>
      <c r="P994" s="196"/>
      <c r="Q994" s="196"/>
      <c r="R994" s="196"/>
    </row>
    <row r="995" spans="11:18" x14ac:dyDescent="0.2">
      <c r="K995" s="196"/>
      <c r="L995" s="196"/>
      <c r="M995" s="196"/>
      <c r="N995" s="196"/>
      <c r="O995" s="196"/>
      <c r="P995" s="196"/>
      <c r="Q995" s="196"/>
      <c r="R995" s="196"/>
    </row>
    <row r="996" spans="11:18" x14ac:dyDescent="0.2">
      <c r="K996" s="196"/>
      <c r="L996" s="196"/>
      <c r="M996" s="196"/>
      <c r="N996" s="196"/>
      <c r="O996" s="196"/>
      <c r="P996" s="196"/>
      <c r="Q996" s="196"/>
      <c r="R996" s="196"/>
    </row>
    <row r="997" spans="11:18" x14ac:dyDescent="0.2">
      <c r="K997" s="196"/>
      <c r="L997" s="196"/>
      <c r="M997" s="196"/>
      <c r="N997" s="196"/>
      <c r="O997" s="196"/>
      <c r="P997" s="196"/>
      <c r="Q997" s="196"/>
      <c r="R997" s="196"/>
    </row>
    <row r="998" spans="11:18" x14ac:dyDescent="0.2">
      <c r="K998" s="196"/>
      <c r="L998" s="196"/>
      <c r="M998" s="196"/>
      <c r="N998" s="196"/>
      <c r="O998" s="196"/>
      <c r="P998" s="196"/>
      <c r="Q998" s="196"/>
      <c r="R998" s="196"/>
    </row>
    <row r="999" spans="11:18" x14ac:dyDescent="0.2">
      <c r="K999" s="196"/>
      <c r="L999" s="196"/>
      <c r="M999" s="196"/>
      <c r="N999" s="196"/>
      <c r="O999" s="196"/>
      <c r="P999" s="196"/>
      <c r="Q999" s="196"/>
      <c r="R999" s="196"/>
    </row>
    <row r="1000" spans="11:18" x14ac:dyDescent="0.2">
      <c r="K1000" s="196"/>
      <c r="L1000" s="196"/>
      <c r="M1000" s="196"/>
      <c r="N1000" s="196"/>
      <c r="O1000" s="196"/>
      <c r="P1000" s="196"/>
      <c r="Q1000" s="196"/>
      <c r="R1000" s="196"/>
    </row>
    <row r="1001" spans="11:18" x14ac:dyDescent="0.2">
      <c r="K1001" s="196"/>
      <c r="L1001" s="196"/>
      <c r="M1001" s="196"/>
      <c r="N1001" s="196"/>
      <c r="O1001" s="196"/>
      <c r="P1001" s="196"/>
      <c r="Q1001" s="196"/>
      <c r="R1001" s="196"/>
    </row>
    <row r="1002" spans="11:18" x14ac:dyDescent="0.2">
      <c r="K1002" s="196"/>
      <c r="L1002" s="196"/>
      <c r="M1002" s="196"/>
      <c r="N1002" s="196"/>
      <c r="O1002" s="196"/>
      <c r="P1002" s="196"/>
      <c r="Q1002" s="196"/>
      <c r="R1002" s="196"/>
    </row>
    <row r="1003" spans="11:18" x14ac:dyDescent="0.2">
      <c r="K1003" s="196"/>
      <c r="L1003" s="196"/>
      <c r="M1003" s="196"/>
      <c r="N1003" s="196"/>
      <c r="O1003" s="196"/>
      <c r="P1003" s="196"/>
      <c r="Q1003" s="196"/>
      <c r="R1003" s="196"/>
    </row>
    <row r="1004" spans="11:18" x14ac:dyDescent="0.2">
      <c r="K1004" s="196"/>
      <c r="L1004" s="196"/>
      <c r="M1004" s="196"/>
      <c r="N1004" s="196"/>
      <c r="O1004" s="196"/>
      <c r="P1004" s="196"/>
      <c r="Q1004" s="196"/>
      <c r="R1004" s="196"/>
    </row>
    <row r="1005" spans="11:18" x14ac:dyDescent="0.2">
      <c r="K1005" s="196"/>
      <c r="L1005" s="196"/>
      <c r="M1005" s="196"/>
      <c r="N1005" s="196"/>
      <c r="O1005" s="196"/>
      <c r="P1005" s="196"/>
      <c r="Q1005" s="196"/>
      <c r="R1005" s="196"/>
    </row>
    <row r="1006" spans="11:18" x14ac:dyDescent="0.2">
      <c r="K1006" s="196"/>
      <c r="L1006" s="196"/>
      <c r="M1006" s="196"/>
      <c r="N1006" s="196"/>
      <c r="O1006" s="196"/>
      <c r="P1006" s="196"/>
      <c r="Q1006" s="196"/>
      <c r="R1006" s="196"/>
    </row>
    <row r="1007" spans="11:18" x14ac:dyDescent="0.2">
      <c r="K1007" s="196"/>
      <c r="L1007" s="196"/>
      <c r="M1007" s="196"/>
      <c r="N1007" s="196"/>
      <c r="O1007" s="196"/>
      <c r="P1007" s="196"/>
      <c r="Q1007" s="196"/>
      <c r="R1007" s="196"/>
    </row>
    <row r="1008" spans="11:18" x14ac:dyDescent="0.2">
      <c r="K1008" s="196"/>
      <c r="L1008" s="196"/>
      <c r="M1008" s="196"/>
      <c r="N1008" s="196"/>
      <c r="O1008" s="196"/>
      <c r="P1008" s="196"/>
      <c r="Q1008" s="196"/>
      <c r="R1008" s="196"/>
    </row>
    <row r="1009" spans="11:18" x14ac:dyDescent="0.2">
      <c r="K1009" s="196"/>
      <c r="L1009" s="196"/>
      <c r="M1009" s="196"/>
      <c r="N1009" s="196"/>
      <c r="O1009" s="196"/>
      <c r="P1009" s="196"/>
      <c r="Q1009" s="196"/>
      <c r="R1009" s="196"/>
    </row>
    <row r="1010" spans="11:18" x14ac:dyDescent="0.2">
      <c r="K1010" s="196"/>
      <c r="L1010" s="196"/>
      <c r="M1010" s="196"/>
      <c r="N1010" s="196"/>
      <c r="O1010" s="196"/>
      <c r="P1010" s="196"/>
      <c r="Q1010" s="196"/>
      <c r="R1010" s="196"/>
    </row>
    <row r="1011" spans="11:18" x14ac:dyDescent="0.2">
      <c r="K1011" s="196"/>
      <c r="L1011" s="196"/>
      <c r="M1011" s="196"/>
      <c r="N1011" s="196"/>
      <c r="O1011" s="196"/>
      <c r="P1011" s="196"/>
      <c r="Q1011" s="196"/>
      <c r="R1011" s="196"/>
    </row>
    <row r="1012" spans="11:18" x14ac:dyDescent="0.2">
      <c r="K1012" s="196"/>
      <c r="L1012" s="196"/>
      <c r="M1012" s="196"/>
      <c r="N1012" s="196"/>
      <c r="O1012" s="196"/>
      <c r="P1012" s="196"/>
      <c r="Q1012" s="196"/>
      <c r="R1012" s="196"/>
    </row>
    <row r="1013" spans="11:18" x14ac:dyDescent="0.2">
      <c r="K1013" s="196"/>
      <c r="L1013" s="196"/>
      <c r="M1013" s="196"/>
      <c r="N1013" s="196"/>
      <c r="O1013" s="196"/>
      <c r="P1013" s="196"/>
      <c r="Q1013" s="196"/>
      <c r="R1013" s="196"/>
    </row>
    <row r="1014" spans="11:18" x14ac:dyDescent="0.2">
      <c r="K1014" s="196"/>
      <c r="L1014" s="196"/>
      <c r="M1014" s="196"/>
      <c r="N1014" s="196"/>
      <c r="O1014" s="196"/>
      <c r="P1014" s="196"/>
      <c r="Q1014" s="196"/>
      <c r="R1014" s="196"/>
    </row>
    <row r="1015" spans="11:18" x14ac:dyDescent="0.2">
      <c r="K1015" s="196"/>
      <c r="L1015" s="196"/>
      <c r="M1015" s="196"/>
      <c r="N1015" s="196"/>
      <c r="O1015" s="196"/>
      <c r="P1015" s="196"/>
      <c r="Q1015" s="196"/>
      <c r="R1015" s="196"/>
    </row>
    <row r="1016" spans="11:18" x14ac:dyDescent="0.2">
      <c r="K1016" s="196"/>
      <c r="L1016" s="196"/>
      <c r="M1016" s="196"/>
      <c r="N1016" s="196"/>
      <c r="O1016" s="196"/>
      <c r="P1016" s="196"/>
      <c r="Q1016" s="196"/>
      <c r="R1016" s="196"/>
    </row>
    <row r="1017" spans="11:18" x14ac:dyDescent="0.2">
      <c r="K1017" s="196"/>
      <c r="L1017" s="196"/>
      <c r="M1017" s="196"/>
      <c r="N1017" s="196"/>
      <c r="O1017" s="196"/>
      <c r="P1017" s="196"/>
      <c r="Q1017" s="196"/>
      <c r="R1017" s="196"/>
    </row>
    <row r="1018" spans="11:18" x14ac:dyDescent="0.2">
      <c r="K1018" s="196"/>
      <c r="L1018" s="196"/>
      <c r="M1018" s="196"/>
      <c r="N1018" s="196"/>
      <c r="O1018" s="196"/>
      <c r="P1018" s="196"/>
      <c r="Q1018" s="196"/>
      <c r="R1018" s="196"/>
    </row>
    <row r="1019" spans="11:18" x14ac:dyDescent="0.2">
      <c r="K1019" s="196"/>
      <c r="L1019" s="196"/>
      <c r="M1019" s="196"/>
      <c r="N1019" s="196"/>
      <c r="O1019" s="196"/>
      <c r="P1019" s="196"/>
      <c r="Q1019" s="196"/>
      <c r="R1019" s="196"/>
    </row>
    <row r="1020" spans="11:18" x14ac:dyDescent="0.2">
      <c r="K1020" s="196"/>
      <c r="L1020" s="196"/>
      <c r="M1020" s="196"/>
      <c r="N1020" s="196"/>
      <c r="O1020" s="196"/>
      <c r="P1020" s="196"/>
      <c r="Q1020" s="196"/>
      <c r="R1020" s="196"/>
    </row>
    <row r="1021" spans="11:18" x14ac:dyDescent="0.2">
      <c r="K1021" s="196"/>
      <c r="L1021" s="196"/>
      <c r="M1021" s="196"/>
      <c r="N1021" s="196"/>
      <c r="O1021" s="196"/>
      <c r="P1021" s="196"/>
      <c r="Q1021" s="196"/>
      <c r="R1021" s="196"/>
    </row>
    <row r="1022" spans="11:18" x14ac:dyDescent="0.2">
      <c r="K1022" s="196"/>
      <c r="L1022" s="196"/>
      <c r="M1022" s="196"/>
      <c r="N1022" s="196"/>
      <c r="O1022" s="196"/>
      <c r="P1022" s="196"/>
      <c r="Q1022" s="196"/>
      <c r="R1022" s="196"/>
    </row>
    <row r="1023" spans="11:18" x14ac:dyDescent="0.2">
      <c r="K1023" s="196"/>
      <c r="L1023" s="196"/>
      <c r="M1023" s="196"/>
      <c r="N1023" s="196"/>
      <c r="O1023" s="196"/>
      <c r="P1023" s="196"/>
      <c r="Q1023" s="196"/>
      <c r="R1023" s="196"/>
    </row>
    <row r="1024" spans="11:18" x14ac:dyDescent="0.2">
      <c r="K1024" s="196"/>
      <c r="L1024" s="196"/>
      <c r="M1024" s="196"/>
      <c r="N1024" s="196"/>
      <c r="O1024" s="196"/>
      <c r="P1024" s="196"/>
      <c r="Q1024" s="196"/>
      <c r="R1024" s="196"/>
    </row>
    <row r="1025" spans="11:18" x14ac:dyDescent="0.2">
      <c r="K1025" s="196"/>
      <c r="L1025" s="196"/>
      <c r="M1025" s="196"/>
      <c r="N1025" s="196"/>
      <c r="O1025" s="196"/>
      <c r="P1025" s="196"/>
      <c r="Q1025" s="196"/>
      <c r="R1025" s="196"/>
    </row>
    <row r="1026" spans="11:18" x14ac:dyDescent="0.2">
      <c r="K1026" s="196"/>
      <c r="L1026" s="196"/>
      <c r="M1026" s="196"/>
      <c r="N1026" s="196"/>
      <c r="O1026" s="196"/>
      <c r="P1026" s="196"/>
      <c r="Q1026" s="196"/>
      <c r="R1026" s="196"/>
    </row>
    <row r="1027" spans="11:18" x14ac:dyDescent="0.2">
      <c r="K1027" s="196"/>
      <c r="L1027" s="196"/>
      <c r="M1027" s="196"/>
      <c r="N1027" s="196"/>
      <c r="O1027" s="196"/>
      <c r="P1027" s="196"/>
      <c r="Q1027" s="196"/>
      <c r="R1027" s="196"/>
    </row>
    <row r="1028" spans="11:18" x14ac:dyDescent="0.2">
      <c r="K1028" s="196"/>
      <c r="L1028" s="196"/>
      <c r="M1028" s="196"/>
      <c r="N1028" s="196"/>
      <c r="O1028" s="196"/>
      <c r="P1028" s="196"/>
      <c r="Q1028" s="196"/>
      <c r="R1028" s="196"/>
    </row>
    <row r="1029" spans="11:18" x14ac:dyDescent="0.2">
      <c r="K1029" s="196"/>
      <c r="L1029" s="196"/>
      <c r="M1029" s="196"/>
      <c r="N1029" s="196"/>
      <c r="O1029" s="196"/>
      <c r="P1029" s="196"/>
      <c r="Q1029" s="196"/>
      <c r="R1029" s="196"/>
    </row>
    <row r="1030" spans="11:18" x14ac:dyDescent="0.2">
      <c r="K1030" s="196"/>
      <c r="L1030" s="196"/>
      <c r="M1030" s="196"/>
      <c r="N1030" s="196"/>
      <c r="O1030" s="196"/>
      <c r="P1030" s="196"/>
      <c r="Q1030" s="196"/>
      <c r="R1030" s="196"/>
    </row>
    <row r="1031" spans="11:18" x14ac:dyDescent="0.2">
      <c r="K1031" s="196"/>
      <c r="L1031" s="196"/>
      <c r="M1031" s="196"/>
      <c r="N1031" s="196"/>
      <c r="O1031" s="196"/>
      <c r="P1031" s="196"/>
      <c r="Q1031" s="196"/>
      <c r="R1031" s="196"/>
    </row>
    <row r="1032" spans="11:18" x14ac:dyDescent="0.2">
      <c r="K1032" s="196"/>
      <c r="L1032" s="196"/>
      <c r="M1032" s="196"/>
      <c r="N1032" s="196"/>
      <c r="O1032" s="196"/>
      <c r="P1032" s="196"/>
      <c r="Q1032" s="196"/>
      <c r="R1032" s="196"/>
    </row>
    <row r="1033" spans="11:18" x14ac:dyDescent="0.2">
      <c r="K1033" s="196"/>
      <c r="L1033" s="196"/>
      <c r="M1033" s="196"/>
      <c r="N1033" s="196"/>
      <c r="O1033" s="196"/>
      <c r="P1033" s="196"/>
      <c r="Q1033" s="196"/>
      <c r="R1033" s="196"/>
    </row>
    <row r="1034" spans="11:18" x14ac:dyDescent="0.2">
      <c r="K1034" s="196"/>
      <c r="L1034" s="196"/>
      <c r="M1034" s="196"/>
      <c r="N1034" s="196"/>
      <c r="O1034" s="196"/>
      <c r="P1034" s="196"/>
      <c r="Q1034" s="196"/>
      <c r="R1034" s="196"/>
    </row>
    <row r="1035" spans="11:18" x14ac:dyDescent="0.2">
      <c r="K1035" s="196"/>
      <c r="L1035" s="196"/>
      <c r="M1035" s="196"/>
      <c r="N1035" s="196"/>
      <c r="O1035" s="196"/>
      <c r="P1035" s="196"/>
      <c r="Q1035" s="196"/>
      <c r="R1035" s="196"/>
    </row>
    <row r="1036" spans="11:18" x14ac:dyDescent="0.2">
      <c r="K1036" s="196"/>
      <c r="L1036" s="196"/>
      <c r="M1036" s="196"/>
      <c r="N1036" s="196"/>
      <c r="O1036" s="196"/>
      <c r="P1036" s="196"/>
      <c r="Q1036" s="196"/>
      <c r="R1036" s="196"/>
    </row>
    <row r="1037" spans="11:18" x14ac:dyDescent="0.2">
      <c r="K1037" s="196"/>
      <c r="L1037" s="196"/>
      <c r="M1037" s="196"/>
      <c r="N1037" s="196"/>
      <c r="O1037" s="196"/>
      <c r="P1037" s="196"/>
      <c r="Q1037" s="196"/>
      <c r="R1037" s="196"/>
    </row>
    <row r="1038" spans="11:18" x14ac:dyDescent="0.2">
      <c r="K1038" s="196"/>
      <c r="L1038" s="196"/>
      <c r="M1038" s="196"/>
      <c r="N1038" s="196"/>
      <c r="O1038" s="196"/>
      <c r="P1038" s="196"/>
      <c r="Q1038" s="196"/>
      <c r="R1038" s="196"/>
    </row>
    <row r="1039" spans="11:18" x14ac:dyDescent="0.2">
      <c r="K1039" s="196"/>
      <c r="L1039" s="196"/>
      <c r="M1039" s="196"/>
      <c r="N1039" s="196"/>
      <c r="O1039" s="196"/>
      <c r="P1039" s="196"/>
      <c r="Q1039" s="196"/>
      <c r="R1039" s="196"/>
    </row>
    <row r="1040" spans="11:18" x14ac:dyDescent="0.2">
      <c r="K1040" s="196"/>
      <c r="L1040" s="196"/>
      <c r="M1040" s="196"/>
      <c r="N1040" s="196"/>
      <c r="O1040" s="196"/>
      <c r="P1040" s="196"/>
      <c r="Q1040" s="196"/>
      <c r="R1040" s="196"/>
    </row>
    <row r="1041" spans="11:18" x14ac:dyDescent="0.2">
      <c r="K1041" s="196"/>
      <c r="L1041" s="196"/>
      <c r="M1041" s="196"/>
      <c r="N1041" s="196"/>
      <c r="O1041" s="196"/>
      <c r="P1041" s="196"/>
      <c r="Q1041" s="196"/>
      <c r="R1041" s="196"/>
    </row>
    <row r="1042" spans="11:18" x14ac:dyDescent="0.2">
      <c r="K1042" s="196"/>
      <c r="L1042" s="196"/>
      <c r="M1042" s="196"/>
      <c r="N1042" s="196"/>
      <c r="O1042" s="196"/>
      <c r="P1042" s="196"/>
      <c r="Q1042" s="196"/>
      <c r="R1042" s="196"/>
    </row>
    <row r="1043" spans="11:18" x14ac:dyDescent="0.2">
      <c r="K1043" s="196"/>
      <c r="L1043" s="196"/>
      <c r="M1043" s="196"/>
      <c r="N1043" s="196"/>
      <c r="O1043" s="196"/>
      <c r="P1043" s="196"/>
      <c r="Q1043" s="196"/>
      <c r="R1043" s="196"/>
    </row>
    <row r="1044" spans="11:18" x14ac:dyDescent="0.2">
      <c r="K1044" s="196"/>
      <c r="L1044" s="196"/>
      <c r="M1044" s="196"/>
      <c r="N1044" s="196"/>
      <c r="O1044" s="196"/>
      <c r="P1044" s="196"/>
      <c r="Q1044" s="196"/>
      <c r="R1044" s="196"/>
    </row>
    <row r="1045" spans="11:18" x14ac:dyDescent="0.2">
      <c r="K1045" s="196"/>
      <c r="L1045" s="196"/>
      <c r="M1045" s="196"/>
      <c r="N1045" s="196"/>
      <c r="O1045" s="196"/>
      <c r="P1045" s="196"/>
      <c r="Q1045" s="196"/>
      <c r="R1045" s="196"/>
    </row>
    <row r="1046" spans="11:18" x14ac:dyDescent="0.2">
      <c r="K1046" s="196"/>
      <c r="L1046" s="196"/>
      <c r="M1046" s="196"/>
      <c r="N1046" s="196"/>
      <c r="O1046" s="196"/>
      <c r="P1046" s="196"/>
      <c r="Q1046" s="196"/>
      <c r="R1046" s="196"/>
    </row>
    <row r="1047" spans="11:18" x14ac:dyDescent="0.2">
      <c r="K1047" s="196"/>
      <c r="L1047" s="196"/>
      <c r="M1047" s="196"/>
      <c r="N1047" s="196"/>
      <c r="O1047" s="196"/>
      <c r="P1047" s="196"/>
      <c r="Q1047" s="196"/>
      <c r="R1047" s="196"/>
    </row>
    <row r="1048" spans="11:18" x14ac:dyDescent="0.2">
      <c r="K1048" s="196"/>
      <c r="L1048" s="196"/>
      <c r="M1048" s="196"/>
      <c r="N1048" s="196"/>
      <c r="O1048" s="196"/>
      <c r="P1048" s="196"/>
      <c r="Q1048" s="196"/>
      <c r="R1048" s="196"/>
    </row>
    <row r="1049" spans="11:18" x14ac:dyDescent="0.2">
      <c r="K1049" s="196"/>
      <c r="L1049" s="196"/>
      <c r="M1049" s="196"/>
      <c r="N1049" s="196"/>
      <c r="O1049" s="196"/>
      <c r="P1049" s="196"/>
      <c r="Q1049" s="196"/>
      <c r="R1049" s="196"/>
    </row>
    <row r="1050" spans="11:18" x14ac:dyDescent="0.2">
      <c r="K1050" s="196"/>
      <c r="L1050" s="196"/>
      <c r="M1050" s="196"/>
      <c r="N1050" s="196"/>
      <c r="O1050" s="196"/>
      <c r="P1050" s="196"/>
      <c r="Q1050" s="196"/>
      <c r="R1050" s="196"/>
    </row>
    <row r="1051" spans="11:18" x14ac:dyDescent="0.2">
      <c r="K1051" s="196"/>
      <c r="L1051" s="196"/>
      <c r="M1051" s="196"/>
      <c r="N1051" s="196"/>
      <c r="O1051" s="196"/>
      <c r="P1051" s="196"/>
      <c r="Q1051" s="196"/>
      <c r="R1051" s="196"/>
    </row>
    <row r="1052" spans="11:18" x14ac:dyDescent="0.2">
      <c r="K1052" s="196"/>
      <c r="L1052" s="196"/>
      <c r="M1052" s="196"/>
      <c r="N1052" s="196"/>
      <c r="O1052" s="196"/>
      <c r="P1052" s="196"/>
      <c r="Q1052" s="196"/>
      <c r="R1052" s="196"/>
    </row>
    <row r="1053" spans="11:18" x14ac:dyDescent="0.2">
      <c r="K1053" s="196"/>
      <c r="L1053" s="196"/>
      <c r="M1053" s="196"/>
      <c r="N1053" s="196"/>
      <c r="O1053" s="196"/>
      <c r="P1053" s="196"/>
      <c r="Q1053" s="196"/>
      <c r="R1053" s="196"/>
    </row>
    <row r="1054" spans="11:18" x14ac:dyDescent="0.2">
      <c r="K1054" s="196"/>
      <c r="L1054" s="196"/>
      <c r="M1054" s="196"/>
      <c r="N1054" s="196"/>
      <c r="O1054" s="196"/>
      <c r="P1054" s="196"/>
      <c r="Q1054" s="196"/>
      <c r="R1054" s="196"/>
    </row>
    <row r="1055" spans="11:18" x14ac:dyDescent="0.2">
      <c r="K1055" s="196"/>
      <c r="L1055" s="196"/>
      <c r="M1055" s="196"/>
      <c r="N1055" s="196"/>
      <c r="O1055" s="196"/>
      <c r="P1055" s="196"/>
      <c r="Q1055" s="196"/>
      <c r="R1055" s="196"/>
    </row>
    <row r="1056" spans="11:18" x14ac:dyDescent="0.2">
      <c r="K1056" s="196"/>
      <c r="L1056" s="196"/>
      <c r="M1056" s="196"/>
      <c r="N1056" s="196"/>
      <c r="O1056" s="196"/>
      <c r="P1056" s="196"/>
      <c r="Q1056" s="196"/>
      <c r="R1056" s="196"/>
    </row>
    <row r="1057" spans="11:18" x14ac:dyDescent="0.2">
      <c r="K1057" s="196"/>
      <c r="L1057" s="196"/>
      <c r="M1057" s="196"/>
      <c r="N1057" s="196"/>
      <c r="O1057" s="196"/>
      <c r="P1057" s="196"/>
      <c r="Q1057" s="196"/>
      <c r="R1057" s="196"/>
    </row>
    <row r="1058" spans="11:18" x14ac:dyDescent="0.2">
      <c r="K1058" s="196"/>
      <c r="L1058" s="196"/>
      <c r="M1058" s="196"/>
      <c r="N1058" s="196"/>
      <c r="O1058" s="196"/>
      <c r="P1058" s="196"/>
      <c r="Q1058" s="196"/>
      <c r="R1058" s="196"/>
    </row>
    <row r="1059" spans="11:18" x14ac:dyDescent="0.2">
      <c r="K1059" s="196"/>
      <c r="L1059" s="196"/>
      <c r="M1059" s="196"/>
      <c r="N1059" s="196"/>
      <c r="O1059" s="196"/>
      <c r="P1059" s="196"/>
      <c r="Q1059" s="196"/>
      <c r="R1059" s="196"/>
    </row>
    <row r="1060" spans="11:18" x14ac:dyDescent="0.2">
      <c r="K1060" s="196"/>
      <c r="L1060" s="196"/>
      <c r="M1060" s="196"/>
      <c r="N1060" s="196"/>
      <c r="O1060" s="196"/>
      <c r="P1060" s="196"/>
      <c r="Q1060" s="196"/>
      <c r="R1060" s="196"/>
    </row>
    <row r="1061" spans="11:18" x14ac:dyDescent="0.2">
      <c r="K1061" s="196"/>
      <c r="L1061" s="196"/>
      <c r="M1061" s="196"/>
      <c r="N1061" s="196"/>
      <c r="O1061" s="196"/>
      <c r="P1061" s="196"/>
      <c r="Q1061" s="196"/>
      <c r="R1061" s="196"/>
    </row>
    <row r="1062" spans="11:18" x14ac:dyDescent="0.2">
      <c r="K1062" s="196"/>
      <c r="L1062" s="196"/>
      <c r="M1062" s="196"/>
      <c r="N1062" s="196"/>
      <c r="O1062" s="196"/>
      <c r="P1062" s="196"/>
      <c r="Q1062" s="196"/>
      <c r="R1062" s="196"/>
    </row>
    <row r="1063" spans="11:18" x14ac:dyDescent="0.2">
      <c r="K1063" s="196"/>
      <c r="L1063" s="196"/>
      <c r="M1063" s="196"/>
      <c r="N1063" s="196"/>
      <c r="O1063" s="196"/>
      <c r="P1063" s="196"/>
      <c r="Q1063" s="196"/>
      <c r="R1063" s="196"/>
    </row>
    <row r="1064" spans="11:18" x14ac:dyDescent="0.2">
      <c r="K1064" s="196"/>
      <c r="L1064" s="196"/>
      <c r="M1064" s="196"/>
      <c r="N1064" s="196"/>
      <c r="O1064" s="196"/>
      <c r="P1064" s="196"/>
      <c r="Q1064" s="196"/>
      <c r="R1064" s="196"/>
    </row>
    <row r="1065" spans="11:18" x14ac:dyDescent="0.2">
      <c r="K1065" s="196"/>
      <c r="L1065" s="196"/>
      <c r="M1065" s="196"/>
      <c r="N1065" s="196"/>
      <c r="O1065" s="196"/>
      <c r="P1065" s="196"/>
      <c r="Q1065" s="196"/>
      <c r="R1065" s="196"/>
    </row>
    <row r="1066" spans="11:18" x14ac:dyDescent="0.2">
      <c r="K1066" s="196"/>
      <c r="L1066" s="196"/>
      <c r="M1066" s="196"/>
      <c r="N1066" s="196"/>
      <c r="O1066" s="196"/>
      <c r="P1066" s="196"/>
      <c r="Q1066" s="196"/>
      <c r="R1066" s="196"/>
    </row>
    <row r="1067" spans="11:18" x14ac:dyDescent="0.2">
      <c r="K1067" s="196"/>
      <c r="L1067" s="196"/>
      <c r="M1067" s="196"/>
      <c r="N1067" s="196"/>
      <c r="O1067" s="196"/>
      <c r="P1067" s="196"/>
      <c r="Q1067" s="196"/>
      <c r="R1067" s="196"/>
    </row>
    <row r="1068" spans="11:18" x14ac:dyDescent="0.2">
      <c r="K1068" s="196"/>
      <c r="L1068" s="196"/>
      <c r="M1068" s="196"/>
      <c r="N1068" s="196"/>
      <c r="O1068" s="196"/>
      <c r="P1068" s="196"/>
      <c r="Q1068" s="196"/>
      <c r="R1068" s="196"/>
    </row>
    <row r="1069" spans="11:18" x14ac:dyDescent="0.2">
      <c r="K1069" s="196"/>
      <c r="L1069" s="196"/>
      <c r="M1069" s="196"/>
      <c r="N1069" s="196"/>
      <c r="O1069" s="196"/>
      <c r="P1069" s="196"/>
      <c r="Q1069" s="196"/>
      <c r="R1069" s="196"/>
    </row>
    <row r="1070" spans="11:18" x14ac:dyDescent="0.2">
      <c r="K1070" s="196"/>
      <c r="L1070" s="196"/>
      <c r="M1070" s="196"/>
      <c r="N1070" s="196"/>
      <c r="O1070" s="196"/>
      <c r="P1070" s="196"/>
      <c r="Q1070" s="196"/>
      <c r="R1070" s="196"/>
    </row>
    <row r="1071" spans="11:18" x14ac:dyDescent="0.2">
      <c r="K1071" s="196"/>
      <c r="L1071" s="196"/>
      <c r="M1071" s="196"/>
      <c r="N1071" s="196"/>
      <c r="O1071" s="196"/>
      <c r="P1071" s="196"/>
      <c r="Q1071" s="196"/>
      <c r="R1071" s="196"/>
    </row>
    <row r="1072" spans="11:18" x14ac:dyDescent="0.2">
      <c r="K1072" s="196"/>
      <c r="L1072" s="196"/>
      <c r="M1072" s="196"/>
      <c r="N1072" s="196"/>
      <c r="O1072" s="196"/>
      <c r="P1072" s="196"/>
      <c r="Q1072" s="196"/>
      <c r="R1072" s="196"/>
    </row>
    <row r="1073" spans="11:18" x14ac:dyDescent="0.2">
      <c r="K1073" s="196"/>
      <c r="L1073" s="196"/>
      <c r="M1073" s="196"/>
      <c r="N1073" s="196"/>
      <c r="O1073" s="196"/>
      <c r="P1073" s="196"/>
      <c r="Q1073" s="196"/>
      <c r="R1073" s="196"/>
    </row>
    <row r="1074" spans="11:18" x14ac:dyDescent="0.2">
      <c r="K1074" s="196"/>
      <c r="L1074" s="196"/>
      <c r="M1074" s="196"/>
      <c r="N1074" s="196"/>
      <c r="O1074" s="196"/>
      <c r="P1074" s="196"/>
      <c r="Q1074" s="196"/>
      <c r="R1074" s="196"/>
    </row>
    <row r="1075" spans="11:18" x14ac:dyDescent="0.2">
      <c r="K1075" s="196"/>
      <c r="L1075" s="196"/>
      <c r="M1075" s="196"/>
      <c r="N1075" s="196"/>
      <c r="O1075" s="196"/>
      <c r="P1075" s="196"/>
      <c r="Q1075" s="196"/>
      <c r="R1075" s="196"/>
    </row>
    <row r="1076" spans="11:18" x14ac:dyDescent="0.2">
      <c r="K1076" s="196"/>
      <c r="L1076" s="196"/>
      <c r="M1076" s="196"/>
      <c r="N1076" s="196"/>
      <c r="O1076" s="196"/>
      <c r="P1076" s="196"/>
      <c r="Q1076" s="196"/>
      <c r="R1076" s="196"/>
    </row>
    <row r="1077" spans="11:18" x14ac:dyDescent="0.2">
      <c r="K1077" s="196"/>
      <c r="L1077" s="196"/>
      <c r="M1077" s="196"/>
      <c r="N1077" s="196"/>
      <c r="O1077" s="196"/>
      <c r="P1077" s="196"/>
      <c r="Q1077" s="196"/>
      <c r="R1077" s="196"/>
    </row>
    <row r="1078" spans="11:18" x14ac:dyDescent="0.2">
      <c r="K1078" s="196"/>
      <c r="L1078" s="196"/>
      <c r="M1078" s="196"/>
      <c r="N1078" s="196"/>
      <c r="O1078" s="196"/>
      <c r="P1078" s="196"/>
      <c r="Q1078" s="196"/>
      <c r="R1078" s="196"/>
    </row>
    <row r="1079" spans="11:18" x14ac:dyDescent="0.2">
      <c r="K1079" s="196"/>
      <c r="L1079" s="196"/>
      <c r="M1079" s="196"/>
      <c r="N1079" s="196"/>
      <c r="O1079" s="196"/>
      <c r="P1079" s="196"/>
      <c r="Q1079" s="196"/>
      <c r="R1079" s="196"/>
    </row>
    <row r="1080" spans="11:18" x14ac:dyDescent="0.2">
      <c r="K1080" s="196"/>
      <c r="L1080" s="196"/>
      <c r="M1080" s="196"/>
      <c r="N1080" s="196"/>
      <c r="O1080" s="196"/>
      <c r="P1080" s="196"/>
      <c r="Q1080" s="196"/>
      <c r="R1080" s="196"/>
    </row>
    <row r="1081" spans="11:18" x14ac:dyDescent="0.2">
      <c r="K1081" s="196"/>
      <c r="L1081" s="196"/>
      <c r="M1081" s="196"/>
      <c r="N1081" s="196"/>
      <c r="O1081" s="196"/>
      <c r="P1081" s="196"/>
      <c r="Q1081" s="196"/>
      <c r="R1081" s="196"/>
    </row>
    <row r="1082" spans="11:18" x14ac:dyDescent="0.2">
      <c r="K1082" s="196"/>
      <c r="L1082" s="196"/>
      <c r="M1082" s="196"/>
      <c r="N1082" s="196"/>
      <c r="O1082" s="196"/>
      <c r="P1082" s="196"/>
      <c r="Q1082" s="196"/>
      <c r="R1082" s="196"/>
    </row>
    <row r="1083" spans="11:18" x14ac:dyDescent="0.2">
      <c r="K1083" s="196"/>
      <c r="L1083" s="196"/>
      <c r="M1083" s="196"/>
      <c r="N1083" s="196"/>
      <c r="O1083" s="196"/>
      <c r="P1083" s="196"/>
      <c r="Q1083" s="196"/>
      <c r="R1083" s="196"/>
    </row>
    <row r="1084" spans="11:18" x14ac:dyDescent="0.2">
      <c r="K1084" s="196"/>
      <c r="L1084" s="196"/>
      <c r="M1084" s="196"/>
      <c r="N1084" s="196"/>
      <c r="O1084" s="196"/>
      <c r="P1084" s="196"/>
      <c r="Q1084" s="196"/>
      <c r="R1084" s="196"/>
    </row>
  </sheetData>
  <mergeCells count="4">
    <mergeCell ref="A1:G1"/>
    <mergeCell ref="A2:G2"/>
    <mergeCell ref="K1:R1"/>
    <mergeCell ref="K2:R2"/>
  </mergeCells>
  <pageMargins left="0.7" right="0.7" top="0.75" bottom="0.75" header="0.3" footer="0.3"/>
  <customProperties>
    <customPr name="_pios_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42879-7884-490D-9377-AA8BB36E33BE}">
  <dimension ref="A2:K17"/>
  <sheetViews>
    <sheetView workbookViewId="0">
      <selection activeCell="E29" sqref="E29"/>
    </sheetView>
  </sheetViews>
  <sheetFormatPr defaultRowHeight="15" x14ac:dyDescent="0.25"/>
  <cols>
    <col min="1" max="1" width="39.28515625" customWidth="1"/>
    <col min="2" max="2" width="31.42578125" customWidth="1"/>
    <col min="3" max="3" width="15.7109375" customWidth="1"/>
    <col min="4" max="4" width="23.140625" customWidth="1"/>
    <col min="5" max="9" width="11.7109375" customWidth="1"/>
    <col min="10" max="10" width="5.85546875" customWidth="1"/>
    <col min="11" max="11" width="11.7109375" customWidth="1"/>
    <col min="14" max="14" width="14.7109375" bestFit="1" customWidth="1"/>
  </cols>
  <sheetData>
    <row r="2" spans="1:11" ht="30" x14ac:dyDescent="0.25">
      <c r="E2" s="218" t="s">
        <v>814</v>
      </c>
      <c r="F2" s="218"/>
      <c r="G2" s="218"/>
      <c r="H2" s="218"/>
      <c r="I2" s="218"/>
      <c r="K2" s="182" t="s">
        <v>815</v>
      </c>
    </row>
    <row r="4" spans="1:11" x14ac:dyDescent="0.25">
      <c r="A4" s="178" t="s">
        <v>46</v>
      </c>
      <c r="B4" s="178" t="s">
        <v>63</v>
      </c>
      <c r="C4" s="178" t="s">
        <v>54</v>
      </c>
      <c r="D4" s="178" t="s">
        <v>47</v>
      </c>
      <c r="E4" s="181" t="s">
        <v>816</v>
      </c>
      <c r="F4" s="181" t="s">
        <v>817</v>
      </c>
      <c r="G4" s="181" t="s">
        <v>818</v>
      </c>
      <c r="H4" s="181" t="s">
        <v>819</v>
      </c>
      <c r="I4" s="181" t="s">
        <v>820</v>
      </c>
      <c r="J4" s="181"/>
      <c r="K4" s="181">
        <v>2024</v>
      </c>
    </row>
    <row r="5" spans="1:11" x14ac:dyDescent="0.25">
      <c r="A5" s="178" t="s">
        <v>26</v>
      </c>
      <c r="B5" s="179" t="s">
        <v>62</v>
      </c>
      <c r="C5" s="178" t="s">
        <v>55</v>
      </c>
      <c r="D5" s="178" t="s">
        <v>56</v>
      </c>
      <c r="E5" s="180">
        <v>1776296.21</v>
      </c>
      <c r="F5" s="180">
        <v>1823993.2900000003</v>
      </c>
      <c r="G5" s="180">
        <v>2673627.1699999995</v>
      </c>
      <c r="H5" s="180">
        <v>2450813.7599999993</v>
      </c>
      <c r="I5" s="180">
        <v>2763693.5000000009</v>
      </c>
      <c r="J5" s="180"/>
      <c r="K5" s="180">
        <v>3799196.9799999995</v>
      </c>
    </row>
    <row r="6" spans="1:11" x14ac:dyDescent="0.25">
      <c r="A6" s="178" t="s">
        <v>29</v>
      </c>
      <c r="B6" s="179" t="s">
        <v>62</v>
      </c>
      <c r="C6" s="178" t="s">
        <v>55</v>
      </c>
      <c r="D6" s="178" t="s">
        <v>56</v>
      </c>
      <c r="E6" s="180">
        <v>657148.7596600001</v>
      </c>
      <c r="F6" s="180">
        <v>853045.57854999998</v>
      </c>
      <c r="G6" s="180">
        <v>798171.34167000011</v>
      </c>
      <c r="H6" s="180">
        <v>1438338.5250000018</v>
      </c>
      <c r="I6" s="180">
        <v>1772303.7185149994</v>
      </c>
      <c r="J6" s="180"/>
      <c r="K6" s="180">
        <v>1894349.4519999991</v>
      </c>
    </row>
    <row r="7" spans="1:11" x14ac:dyDescent="0.25">
      <c r="A7" s="178" t="s">
        <v>30</v>
      </c>
      <c r="B7" s="179" t="s">
        <v>62</v>
      </c>
      <c r="C7" s="178" t="s">
        <v>55</v>
      </c>
      <c r="D7" s="178" t="s">
        <v>56</v>
      </c>
      <c r="E7" s="180">
        <v>1362996.4126980004</v>
      </c>
      <c r="F7" s="180">
        <v>598634.73566000035</v>
      </c>
      <c r="G7" s="180">
        <v>807419.94759500027</v>
      </c>
      <c r="H7" s="180">
        <v>628398.99164500053</v>
      </c>
      <c r="I7" s="180">
        <v>918380.3712649995</v>
      </c>
      <c r="J7" s="180"/>
      <c r="K7" s="180">
        <v>1339613.8880000005</v>
      </c>
    </row>
    <row r="8" spans="1:11" x14ac:dyDescent="0.25">
      <c r="A8" s="178" t="s">
        <v>31</v>
      </c>
      <c r="B8" s="179" t="s">
        <v>62</v>
      </c>
      <c r="C8" s="178" t="s">
        <v>55</v>
      </c>
      <c r="D8" s="178" t="s">
        <v>56</v>
      </c>
      <c r="E8" s="180">
        <v>7427997.1579659991</v>
      </c>
      <c r="F8" s="180">
        <v>5500560.3755050013</v>
      </c>
      <c r="G8" s="180">
        <v>7336101.9849700071</v>
      </c>
      <c r="H8" s="180">
        <v>10128879.948884981</v>
      </c>
      <c r="I8" s="180">
        <v>11641806.431064999</v>
      </c>
      <c r="J8" s="180"/>
      <c r="K8" s="180">
        <v>13312742.688000022</v>
      </c>
    </row>
    <row r="9" spans="1:11" x14ac:dyDescent="0.25">
      <c r="A9" s="178" t="s">
        <v>32</v>
      </c>
      <c r="B9" s="179" t="s">
        <v>62</v>
      </c>
      <c r="C9" s="178" t="s">
        <v>55</v>
      </c>
      <c r="D9" s="178" t="s">
        <v>56</v>
      </c>
      <c r="E9" s="180">
        <v>5137009.9890080029</v>
      </c>
      <c r="F9" s="180">
        <v>6715913.2739300039</v>
      </c>
      <c r="G9" s="180">
        <v>9246713.5094799995</v>
      </c>
      <c r="H9" s="180">
        <v>7944263.1213839967</v>
      </c>
      <c r="I9" s="180">
        <v>13929768.25806999</v>
      </c>
      <c r="J9" s="180"/>
      <c r="K9" s="180">
        <v>12518170.352000006</v>
      </c>
    </row>
    <row r="10" spans="1:11" x14ac:dyDescent="0.25">
      <c r="A10" s="178" t="s">
        <v>33</v>
      </c>
      <c r="B10" s="179" t="s">
        <v>62</v>
      </c>
      <c r="C10" s="178" t="s">
        <v>55</v>
      </c>
      <c r="D10" s="178" t="s">
        <v>56</v>
      </c>
      <c r="E10" s="180">
        <v>4286403.6030540019</v>
      </c>
      <c r="F10" s="180">
        <v>3452183.7669949993</v>
      </c>
      <c r="G10" s="180">
        <v>6850696.2376079988</v>
      </c>
      <c r="H10" s="180">
        <v>6373154.5395600023</v>
      </c>
      <c r="I10" s="180">
        <v>5330055.5715479972</v>
      </c>
      <c r="J10" s="180"/>
      <c r="K10" s="180">
        <v>4104726.4599999953</v>
      </c>
    </row>
    <row r="11" spans="1:11" x14ac:dyDescent="0.25">
      <c r="A11" s="178" t="s">
        <v>34</v>
      </c>
      <c r="B11" s="179" t="s">
        <v>62</v>
      </c>
      <c r="C11" s="178" t="s">
        <v>55</v>
      </c>
      <c r="D11" s="178" t="s">
        <v>56</v>
      </c>
      <c r="E11" s="180">
        <v>6706064.009999997</v>
      </c>
      <c r="F11" s="180">
        <v>5591958.7200000025</v>
      </c>
      <c r="G11" s="180">
        <v>7033439.1800000044</v>
      </c>
      <c r="H11" s="180">
        <v>7355772.1499999929</v>
      </c>
      <c r="I11" s="180">
        <v>8854497.8689099923</v>
      </c>
      <c r="J11" s="180"/>
      <c r="K11" s="180">
        <v>10418169.403999994</v>
      </c>
    </row>
    <row r="12" spans="1:11" x14ac:dyDescent="0.25">
      <c r="A12" s="178" t="s">
        <v>35</v>
      </c>
      <c r="B12" s="179" t="s">
        <v>62</v>
      </c>
      <c r="C12" s="178" t="s">
        <v>55</v>
      </c>
      <c r="D12" s="178" t="s">
        <v>56</v>
      </c>
      <c r="E12" s="180">
        <v>11605915.392279999</v>
      </c>
      <c r="F12" s="180">
        <v>12894824.042729985</v>
      </c>
      <c r="G12" s="180">
        <v>14096721.621088009</v>
      </c>
      <c r="H12" s="180">
        <v>13789190.824940003</v>
      </c>
      <c r="I12" s="180">
        <v>19830682.746355008</v>
      </c>
      <c r="J12" s="180"/>
      <c r="K12" s="180">
        <v>21246914.868000049</v>
      </c>
    </row>
    <row r="13" spans="1:11" x14ac:dyDescent="0.25">
      <c r="A13" s="178" t="s">
        <v>36</v>
      </c>
      <c r="B13" s="179" t="s">
        <v>62</v>
      </c>
      <c r="C13" s="178" t="s">
        <v>55</v>
      </c>
      <c r="D13" s="178" t="s">
        <v>56</v>
      </c>
      <c r="E13" s="180">
        <v>6313671.1300000008</v>
      </c>
      <c r="F13" s="180">
        <v>7673766.1199999982</v>
      </c>
      <c r="G13" s="180">
        <v>10704955.209999988</v>
      </c>
      <c r="H13" s="180">
        <v>8091411.6499999957</v>
      </c>
      <c r="I13" s="180">
        <v>5071109.4700000044</v>
      </c>
      <c r="J13" s="180"/>
      <c r="K13" s="180">
        <v>8853096.2799999826</v>
      </c>
    </row>
    <row r="14" spans="1:11" x14ac:dyDescent="0.25">
      <c r="A14" s="178"/>
      <c r="B14" s="178"/>
      <c r="C14" s="178"/>
      <c r="D14" s="178"/>
      <c r="E14" s="178"/>
      <c r="F14" s="178"/>
      <c r="G14" s="178"/>
      <c r="H14" s="178"/>
      <c r="I14" s="178"/>
      <c r="J14" s="178"/>
      <c r="K14" s="178"/>
    </row>
    <row r="15" spans="1:11" x14ac:dyDescent="0.25">
      <c r="A15" s="178"/>
      <c r="B15" s="178"/>
      <c r="C15" s="178"/>
      <c r="D15" s="178"/>
      <c r="E15" s="180">
        <f>SUM(E5:E14)</f>
        <v>45273502.664666004</v>
      </c>
      <c r="F15" s="180">
        <f t="shared" ref="F15:I15" si="0">SUM(F5:F14)</f>
        <v>45104879.903369986</v>
      </c>
      <c r="G15" s="180">
        <f t="shared" si="0"/>
        <v>59547846.202411003</v>
      </c>
      <c r="H15" s="180">
        <f t="shared" si="0"/>
        <v>58200223.511413977</v>
      </c>
      <c r="I15" s="180">
        <f t="shared" si="0"/>
        <v>70112297.935727984</v>
      </c>
      <c r="J15" s="178"/>
      <c r="K15" s="180">
        <f>SUM(K5:K14)</f>
        <v>77486980.372000054</v>
      </c>
    </row>
    <row r="17" spans="6:9" x14ac:dyDescent="0.25">
      <c r="F17" s="93"/>
      <c r="G17" s="93"/>
      <c r="H17" s="93"/>
      <c r="I17" s="93"/>
    </row>
  </sheetData>
  <mergeCells count="1">
    <mergeCell ref="E2:I2"/>
  </mergeCell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1595-DC3D-4E45-9166-1DF22FF01DEA}">
  <dimension ref="B1:R29"/>
  <sheetViews>
    <sheetView zoomScaleNormal="100" workbookViewId="0">
      <pane xSplit="3" ySplit="3" topLeftCell="J4" activePane="bottomRight" state="frozen"/>
      <selection pane="topRight" activeCell="D10" sqref="D10"/>
      <selection pane="bottomLeft" activeCell="A12" sqref="A12"/>
      <selection pane="bottomRight" activeCell="Q11" sqref="Q11"/>
    </sheetView>
  </sheetViews>
  <sheetFormatPr defaultRowHeight="15" outlineLevelRow="1" outlineLevelCol="1" x14ac:dyDescent="0.25"/>
  <cols>
    <col min="1" max="1" width="3.28515625" customWidth="1"/>
    <col min="2" max="2" width="51.28515625" bestFit="1" customWidth="1"/>
    <col min="3" max="3" width="52.7109375" customWidth="1"/>
    <col min="4" max="4" width="31.42578125" customWidth="1"/>
    <col min="5" max="5" width="15.7109375" customWidth="1"/>
    <col min="6" max="6" width="23.140625" customWidth="1"/>
    <col min="7" max="11" width="14.5703125" customWidth="1" outlineLevel="1"/>
    <col min="12" max="12" width="3.42578125" customWidth="1"/>
    <col min="13" max="15" width="15.7109375" customWidth="1"/>
    <col min="16" max="16" width="3" customWidth="1"/>
    <col min="17" max="17" width="35.28515625" customWidth="1"/>
  </cols>
  <sheetData>
    <row r="1" spans="2:17" outlineLevel="1" x14ac:dyDescent="0.25">
      <c r="G1" s="219" t="s">
        <v>814</v>
      </c>
      <c r="H1" s="219"/>
      <c r="I1" s="219"/>
      <c r="J1" s="219"/>
      <c r="K1" s="219"/>
      <c r="M1" s="219" t="s">
        <v>815</v>
      </c>
      <c r="N1" s="219"/>
      <c r="O1" s="219"/>
    </row>
    <row r="2" spans="2:17" ht="43.5" customHeight="1" x14ac:dyDescent="0.25">
      <c r="M2" s="94" t="s">
        <v>821</v>
      </c>
      <c r="N2" s="94" t="s">
        <v>822</v>
      </c>
      <c r="O2" s="94" t="s">
        <v>822</v>
      </c>
      <c r="Q2" s="94" t="s">
        <v>823</v>
      </c>
    </row>
    <row r="3" spans="2:17" x14ac:dyDescent="0.25">
      <c r="B3" t="s">
        <v>64</v>
      </c>
      <c r="C3" t="s">
        <v>91</v>
      </c>
      <c r="D3" t="s">
        <v>63</v>
      </c>
      <c r="E3" t="s">
        <v>54</v>
      </c>
      <c r="F3" t="s">
        <v>47</v>
      </c>
      <c r="G3" t="s">
        <v>816</v>
      </c>
      <c r="H3" t="s">
        <v>817</v>
      </c>
      <c r="I3" t="s">
        <v>818</v>
      </c>
      <c r="J3" t="s">
        <v>819</v>
      </c>
      <c r="K3" t="s">
        <v>820</v>
      </c>
      <c r="M3" s="99" t="s">
        <v>65</v>
      </c>
      <c r="N3" t="s">
        <v>66</v>
      </c>
      <c r="O3" t="s">
        <v>67</v>
      </c>
    </row>
    <row r="4" spans="2:17" x14ac:dyDescent="0.25">
      <c r="B4" s="69" t="s">
        <v>20</v>
      </c>
      <c r="C4" t="s">
        <v>20</v>
      </c>
      <c r="D4" t="s">
        <v>62</v>
      </c>
      <c r="E4" t="s">
        <v>55</v>
      </c>
      <c r="F4" t="s">
        <v>56</v>
      </c>
      <c r="G4" s="2">
        <v>902436.45845400007</v>
      </c>
      <c r="H4" s="2">
        <v>2447156.4471700024</v>
      </c>
      <c r="I4" s="2">
        <v>946728.20336100005</v>
      </c>
      <c r="J4" s="2">
        <v>117695.50736499991</v>
      </c>
      <c r="K4" s="2">
        <v>1589702.1352049992</v>
      </c>
      <c r="L4" s="2"/>
      <c r="M4" s="97">
        <v>2341424.1039999998</v>
      </c>
      <c r="N4" s="2">
        <v>3510085.703999999</v>
      </c>
      <c r="O4" s="2">
        <v>1754015.9999999998</v>
      </c>
      <c r="Q4" s="3" t="s">
        <v>824</v>
      </c>
    </row>
    <row r="5" spans="2:17" x14ac:dyDescent="0.25">
      <c r="B5" s="70" t="s">
        <v>68</v>
      </c>
      <c r="C5" t="s">
        <v>20</v>
      </c>
      <c r="D5" t="s">
        <v>62</v>
      </c>
      <c r="E5" t="s">
        <v>55</v>
      </c>
      <c r="F5" t="s">
        <v>56</v>
      </c>
      <c r="G5" s="68">
        <v>0</v>
      </c>
      <c r="H5" s="68">
        <v>0</v>
      </c>
      <c r="I5" s="68">
        <v>914.54</v>
      </c>
      <c r="J5" s="68">
        <v>9158.7300000000014</v>
      </c>
      <c r="K5" s="68">
        <v>6837.1799999999994</v>
      </c>
      <c r="L5" s="68"/>
      <c r="M5" s="98">
        <v>545458.03</v>
      </c>
      <c r="N5" s="68">
        <v>0</v>
      </c>
      <c r="O5" s="68">
        <v>0</v>
      </c>
      <c r="Q5" s="148" t="s">
        <v>946</v>
      </c>
    </row>
    <row r="6" spans="2:17" x14ac:dyDescent="0.25">
      <c r="B6" s="69" t="s">
        <v>49</v>
      </c>
      <c r="C6" t="s">
        <v>24</v>
      </c>
      <c r="D6" t="s">
        <v>62</v>
      </c>
      <c r="E6" t="s">
        <v>55</v>
      </c>
      <c r="F6" t="s">
        <v>56</v>
      </c>
      <c r="G6" s="2">
        <v>46747.97</v>
      </c>
      <c r="H6" s="2">
        <v>492577.91061500006</v>
      </c>
      <c r="I6" s="2">
        <v>1266508.36286</v>
      </c>
      <c r="J6" s="2">
        <v>1386883.1164800005</v>
      </c>
      <c r="K6" s="2">
        <v>1230560.2969400005</v>
      </c>
      <c r="L6" s="2"/>
      <c r="M6" s="97">
        <v>1902636.6819999996</v>
      </c>
      <c r="N6" s="194">
        <v>6777984.4049999984</v>
      </c>
      <c r="O6" s="2">
        <v>9999996</v>
      </c>
      <c r="Q6" s="3" t="s">
        <v>824</v>
      </c>
    </row>
    <row r="7" spans="2:17" x14ac:dyDescent="0.25">
      <c r="B7" s="69" t="s">
        <v>49</v>
      </c>
      <c r="C7" t="s">
        <v>22</v>
      </c>
      <c r="D7" t="s">
        <v>62</v>
      </c>
      <c r="E7" t="s">
        <v>55</v>
      </c>
      <c r="F7" t="s">
        <v>56</v>
      </c>
      <c r="G7" s="68">
        <v>0</v>
      </c>
      <c r="H7" s="68">
        <v>0</v>
      </c>
      <c r="I7" s="68">
        <v>0</v>
      </c>
      <c r="J7" s="68">
        <v>0</v>
      </c>
      <c r="K7" s="68">
        <v>0</v>
      </c>
      <c r="L7" s="68"/>
      <c r="M7" s="98">
        <v>0</v>
      </c>
      <c r="N7" s="68">
        <v>2839173</v>
      </c>
      <c r="O7" s="68">
        <v>0</v>
      </c>
      <c r="Q7" s="148">
        <v>46056</v>
      </c>
    </row>
    <row r="8" spans="2:17" x14ac:dyDescent="0.25">
      <c r="B8" s="69" t="s">
        <v>49</v>
      </c>
      <c r="C8" t="s">
        <v>23</v>
      </c>
      <c r="D8" t="s">
        <v>62</v>
      </c>
      <c r="E8" t="s">
        <v>55</v>
      </c>
      <c r="F8" t="s">
        <v>56</v>
      </c>
      <c r="G8" s="68">
        <v>0</v>
      </c>
      <c r="H8" s="68">
        <v>0</v>
      </c>
      <c r="I8" s="68">
        <v>8778</v>
      </c>
      <c r="J8" s="68">
        <v>268098.90000000002</v>
      </c>
      <c r="K8" s="68">
        <v>14829.309999999987</v>
      </c>
      <c r="L8" s="68"/>
      <c r="M8" s="98">
        <v>68441.81</v>
      </c>
      <c r="N8" s="68">
        <v>588461.99</v>
      </c>
      <c r="O8" s="68">
        <v>0</v>
      </c>
      <c r="Q8" s="148">
        <v>46009</v>
      </c>
    </row>
    <row r="9" spans="2:17" x14ac:dyDescent="0.25">
      <c r="B9" s="69"/>
      <c r="G9" s="2"/>
      <c r="H9" s="2"/>
      <c r="I9" s="2"/>
      <c r="J9" s="2"/>
      <c r="K9" s="2"/>
      <c r="L9" s="2"/>
      <c r="M9" s="2"/>
      <c r="N9" s="2"/>
      <c r="O9" s="2"/>
      <c r="Q9" s="3"/>
    </row>
    <row r="10" spans="2:17" x14ac:dyDescent="0.25">
      <c r="B10" s="69" t="s">
        <v>49</v>
      </c>
      <c r="C10" t="s">
        <v>25</v>
      </c>
      <c r="D10" t="s">
        <v>62</v>
      </c>
      <c r="E10" t="s">
        <v>55</v>
      </c>
      <c r="F10" t="s">
        <v>56</v>
      </c>
      <c r="G10" s="2">
        <v>0</v>
      </c>
      <c r="H10" s="2">
        <v>0</v>
      </c>
      <c r="I10" s="2">
        <v>0</v>
      </c>
      <c r="J10" s="2">
        <v>0</v>
      </c>
      <c r="K10" s="2">
        <v>0</v>
      </c>
      <c r="L10" s="2"/>
      <c r="M10" s="97">
        <v>0</v>
      </c>
      <c r="N10" s="2">
        <v>460664.37999999995</v>
      </c>
      <c r="O10" s="2">
        <v>15825418</v>
      </c>
      <c r="Q10" s="147" t="s">
        <v>825</v>
      </c>
    </row>
    <row r="11" spans="2:17" x14ac:dyDescent="0.25">
      <c r="B11" s="70" t="s">
        <v>69</v>
      </c>
      <c r="C11" t="s">
        <v>25</v>
      </c>
      <c r="D11" t="s">
        <v>62</v>
      </c>
      <c r="E11" t="s">
        <v>55</v>
      </c>
      <c r="F11" t="s">
        <v>56</v>
      </c>
      <c r="G11" s="68">
        <v>0</v>
      </c>
      <c r="H11" s="68">
        <v>0</v>
      </c>
      <c r="I11" s="68">
        <v>0</v>
      </c>
      <c r="J11" s="68">
        <v>38557.99</v>
      </c>
      <c r="K11" s="68">
        <v>1390791.2728250001</v>
      </c>
      <c r="L11" s="68"/>
      <c r="M11" s="98">
        <v>7009518.4599999962</v>
      </c>
      <c r="N11" s="68">
        <v>5040491</v>
      </c>
      <c r="O11" s="68">
        <v>0</v>
      </c>
      <c r="Q11" s="148" t="s">
        <v>947</v>
      </c>
    </row>
    <row r="12" spans="2:17" x14ac:dyDescent="0.25">
      <c r="B12" s="70" t="s">
        <v>70</v>
      </c>
      <c r="C12" t="s">
        <v>25</v>
      </c>
      <c r="D12" t="s">
        <v>62</v>
      </c>
      <c r="E12" t="s">
        <v>55</v>
      </c>
      <c r="F12" t="s">
        <v>56</v>
      </c>
      <c r="G12" s="68">
        <v>0</v>
      </c>
      <c r="H12" s="68">
        <v>0</v>
      </c>
      <c r="I12" s="68">
        <v>0</v>
      </c>
      <c r="J12" s="68">
        <v>2566.9</v>
      </c>
      <c r="K12" s="68">
        <v>46587.519999999997</v>
      </c>
      <c r="L12" s="68"/>
      <c r="M12" s="98">
        <v>2135228.1940000006</v>
      </c>
      <c r="N12" s="68">
        <v>75423</v>
      </c>
      <c r="O12" s="68">
        <v>0</v>
      </c>
      <c r="Q12" s="148">
        <v>45747</v>
      </c>
    </row>
    <row r="13" spans="2:17" x14ac:dyDescent="0.25">
      <c r="B13" s="70" t="s">
        <v>71</v>
      </c>
      <c r="C13" t="s">
        <v>25</v>
      </c>
      <c r="D13" t="s">
        <v>62</v>
      </c>
      <c r="E13" t="s">
        <v>55</v>
      </c>
      <c r="F13" t="s">
        <v>56</v>
      </c>
      <c r="G13" s="68">
        <v>0</v>
      </c>
      <c r="H13" s="68">
        <v>0</v>
      </c>
      <c r="I13" s="68">
        <v>0</v>
      </c>
      <c r="J13" s="68">
        <v>6094.5199999999995</v>
      </c>
      <c r="K13" s="68">
        <v>174298.06</v>
      </c>
      <c r="L13" s="68"/>
      <c r="M13" s="98">
        <v>1711109.1</v>
      </c>
      <c r="N13" s="68">
        <v>3313725</v>
      </c>
      <c r="O13" s="68">
        <v>0</v>
      </c>
      <c r="Q13" s="148">
        <v>46136</v>
      </c>
    </row>
    <row r="14" spans="2:17" x14ac:dyDescent="0.25">
      <c r="B14" s="70" t="s">
        <v>72</v>
      </c>
      <c r="C14" t="s">
        <v>25</v>
      </c>
      <c r="D14" t="s">
        <v>62</v>
      </c>
      <c r="E14" t="s">
        <v>55</v>
      </c>
      <c r="F14" t="s">
        <v>56</v>
      </c>
      <c r="G14" s="68">
        <v>0</v>
      </c>
      <c r="H14" s="68">
        <v>0</v>
      </c>
      <c r="I14" s="68">
        <v>0</v>
      </c>
      <c r="J14" s="68">
        <v>0</v>
      </c>
      <c r="K14" s="68">
        <v>111142.34999999998</v>
      </c>
      <c r="L14" s="68"/>
      <c r="M14" s="98">
        <v>1455311.2899999996</v>
      </c>
      <c r="N14" s="68">
        <v>3267924</v>
      </c>
      <c r="O14" s="68">
        <v>0</v>
      </c>
      <c r="Q14" s="148">
        <v>45901</v>
      </c>
    </row>
    <row r="15" spans="2:17" x14ac:dyDescent="0.25">
      <c r="B15" s="70" t="s">
        <v>73</v>
      </c>
      <c r="C15" t="s">
        <v>25</v>
      </c>
      <c r="D15" t="s">
        <v>62</v>
      </c>
      <c r="E15" t="s">
        <v>55</v>
      </c>
      <c r="F15" t="s">
        <v>56</v>
      </c>
      <c r="G15" s="68">
        <v>0</v>
      </c>
      <c r="H15" s="68">
        <v>0</v>
      </c>
      <c r="I15" s="68">
        <v>0</v>
      </c>
      <c r="J15" s="68">
        <v>0</v>
      </c>
      <c r="K15" s="68">
        <v>2905.8199999999997</v>
      </c>
      <c r="L15" s="68"/>
      <c r="M15" s="98">
        <v>22215.06</v>
      </c>
      <c r="N15" s="68">
        <v>149587.73000000007</v>
      </c>
      <c r="O15" s="68">
        <v>0</v>
      </c>
      <c r="Q15" s="148">
        <v>45747</v>
      </c>
    </row>
    <row r="16" spans="2:17" x14ac:dyDescent="0.25">
      <c r="B16" s="70" t="s">
        <v>74</v>
      </c>
      <c r="C16" t="s">
        <v>25</v>
      </c>
      <c r="D16" t="s">
        <v>62</v>
      </c>
      <c r="E16" t="s">
        <v>55</v>
      </c>
      <c r="F16" t="s">
        <v>56</v>
      </c>
      <c r="G16" s="68">
        <v>0</v>
      </c>
      <c r="H16" s="68">
        <v>0</v>
      </c>
      <c r="I16" s="68">
        <v>0</v>
      </c>
      <c r="J16" s="68">
        <v>0</v>
      </c>
      <c r="K16" s="68">
        <v>4105.1600000000008</v>
      </c>
      <c r="L16" s="68"/>
      <c r="M16" s="98">
        <v>181148.91</v>
      </c>
      <c r="N16" s="68">
        <v>3455865</v>
      </c>
      <c r="O16" s="68">
        <v>0</v>
      </c>
      <c r="Q16" s="148">
        <v>46069</v>
      </c>
    </row>
    <row r="17" spans="2:18" x14ac:dyDescent="0.25">
      <c r="B17" s="70" t="s">
        <v>76</v>
      </c>
      <c r="C17" t="s">
        <v>25</v>
      </c>
      <c r="D17" t="s">
        <v>62</v>
      </c>
      <c r="E17" t="s">
        <v>55</v>
      </c>
      <c r="F17" t="s">
        <v>56</v>
      </c>
      <c r="G17" s="68">
        <v>0</v>
      </c>
      <c r="H17" s="68">
        <v>0</v>
      </c>
      <c r="I17" s="68">
        <v>0</v>
      </c>
      <c r="J17" s="68">
        <v>0</v>
      </c>
      <c r="K17" s="68">
        <v>0</v>
      </c>
      <c r="L17" s="68"/>
      <c r="M17" s="98">
        <v>2112.88</v>
      </c>
      <c r="N17" s="68">
        <v>4173231.4000000008</v>
      </c>
      <c r="O17" s="68">
        <v>0</v>
      </c>
      <c r="Q17" s="148">
        <v>46125</v>
      </c>
    </row>
    <row r="18" spans="2:18" x14ac:dyDescent="0.25">
      <c r="B18" s="70" t="s">
        <v>77</v>
      </c>
      <c r="C18" t="s">
        <v>25</v>
      </c>
      <c r="D18" t="s">
        <v>62</v>
      </c>
      <c r="E18" t="s">
        <v>55</v>
      </c>
      <c r="F18" t="s">
        <v>56</v>
      </c>
      <c r="G18" s="68">
        <v>0</v>
      </c>
      <c r="H18" s="68">
        <v>0</v>
      </c>
      <c r="I18" s="68">
        <v>0</v>
      </c>
      <c r="J18" s="68">
        <v>0</v>
      </c>
      <c r="K18" s="68">
        <v>0</v>
      </c>
      <c r="L18" s="68"/>
      <c r="M18" s="98">
        <v>0</v>
      </c>
      <c r="N18" s="68">
        <v>0</v>
      </c>
      <c r="O18" s="68">
        <v>2451167.0599999991</v>
      </c>
      <c r="Q18" s="148">
        <v>46174</v>
      </c>
    </row>
    <row r="19" spans="2:18" x14ac:dyDescent="0.25">
      <c r="B19" s="70" t="s">
        <v>78</v>
      </c>
      <c r="C19" t="s">
        <v>25</v>
      </c>
      <c r="D19" t="s">
        <v>62</v>
      </c>
      <c r="E19" t="s">
        <v>55</v>
      </c>
      <c r="F19" t="s">
        <v>56</v>
      </c>
      <c r="G19" s="68">
        <v>0</v>
      </c>
      <c r="H19" s="68">
        <v>0</v>
      </c>
      <c r="I19" s="68">
        <v>0</v>
      </c>
      <c r="J19" s="68">
        <v>0</v>
      </c>
      <c r="K19" s="68">
        <v>0</v>
      </c>
      <c r="L19" s="68"/>
      <c r="M19" s="98">
        <v>0</v>
      </c>
      <c r="N19" s="68">
        <v>3029765.9999999995</v>
      </c>
      <c r="O19" s="68">
        <v>8117727.0000000009</v>
      </c>
      <c r="Q19" s="148">
        <v>46174</v>
      </c>
    </row>
    <row r="20" spans="2:18" x14ac:dyDescent="0.25">
      <c r="B20" s="70"/>
      <c r="G20" s="68"/>
      <c r="H20" s="68"/>
      <c r="I20" s="68"/>
      <c r="J20" s="68"/>
      <c r="K20" s="68"/>
      <c r="L20" s="68"/>
      <c r="M20" s="96"/>
      <c r="N20" s="68"/>
      <c r="O20" s="68"/>
      <c r="Q20" s="43"/>
    </row>
    <row r="21" spans="2:18" x14ac:dyDescent="0.25">
      <c r="B21" s="174"/>
      <c r="M21" s="132">
        <f>SUM(M4:M19)</f>
        <v>17374604.519999992</v>
      </c>
      <c r="N21" s="132">
        <f>SUM(N4:N19)</f>
        <v>36682382.608999997</v>
      </c>
      <c r="O21" s="132">
        <f>SUM(O4:O19)</f>
        <v>38148324.060000002</v>
      </c>
      <c r="Q21" s="43"/>
    </row>
    <row r="22" spans="2:18" x14ac:dyDescent="0.25">
      <c r="C22" s="138" t="s">
        <v>828</v>
      </c>
      <c r="Q22" s="13" t="s">
        <v>948</v>
      </c>
    </row>
    <row r="23" spans="2:18" x14ac:dyDescent="0.25">
      <c r="C23" s="39" t="s">
        <v>829</v>
      </c>
      <c r="M23" s="95">
        <v>0</v>
      </c>
      <c r="N23" s="154">
        <v>0</v>
      </c>
      <c r="O23" s="154">
        <v>6000000</v>
      </c>
      <c r="P23" s="90"/>
      <c r="Q23" s="177">
        <v>46082</v>
      </c>
      <c r="R23" s="172">
        <f>SUM(N23:O23)/SUM($N$27:$O$27)</f>
        <v>5.301899010328974E-2</v>
      </c>
    </row>
    <row r="24" spans="2:18" x14ac:dyDescent="0.25">
      <c r="C24" s="39" t="s">
        <v>830</v>
      </c>
      <c r="M24" s="95">
        <v>0</v>
      </c>
      <c r="N24" s="154">
        <v>0</v>
      </c>
      <c r="O24" s="154">
        <f>27500000*2</f>
        <v>55000000</v>
      </c>
      <c r="P24" s="90"/>
      <c r="Q24" s="177">
        <v>46266</v>
      </c>
      <c r="R24" s="172">
        <f>SUM(N24:O24)/SUM($N$27:$O$27)</f>
        <v>0.48600740928015596</v>
      </c>
    </row>
    <row r="25" spans="2:18" x14ac:dyDescent="0.25">
      <c r="C25" s="39" t="s">
        <v>831</v>
      </c>
      <c r="M25" s="95">
        <v>0</v>
      </c>
      <c r="N25" s="154">
        <v>0</v>
      </c>
      <c r="O25" s="154">
        <v>36297170</v>
      </c>
      <c r="P25" s="90"/>
      <c r="Q25" s="177">
        <v>46082</v>
      </c>
      <c r="R25" s="172">
        <f>SUM(N25:O25)/SUM($N$27:$O$27)</f>
        <v>0.32073988283457089</v>
      </c>
    </row>
    <row r="26" spans="2:18" x14ac:dyDescent="0.25">
      <c r="C26" s="155" t="s">
        <v>832</v>
      </c>
      <c r="D26" s="40"/>
      <c r="E26" s="40"/>
      <c r="F26" s="40"/>
      <c r="G26" s="40"/>
      <c r="H26" s="40"/>
      <c r="I26" s="40"/>
      <c r="J26" s="40"/>
      <c r="K26" s="40"/>
      <c r="L26" s="40"/>
      <c r="M26" s="156">
        <v>0</v>
      </c>
      <c r="N26" s="157">
        <v>15869829</v>
      </c>
      <c r="O26" s="157">
        <v>0</v>
      </c>
      <c r="Q26" s="177">
        <v>45962</v>
      </c>
      <c r="R26" s="172">
        <f>SUM(N26:O26)/SUM($N$27:$O$27)</f>
        <v>0.14023371778198343</v>
      </c>
    </row>
    <row r="27" spans="2:18" x14ac:dyDescent="0.25">
      <c r="C27" s="138" t="s">
        <v>833</v>
      </c>
      <c r="N27" s="132">
        <f>SUM(N23:N26)</f>
        <v>15869829</v>
      </c>
      <c r="O27" s="132">
        <f>SUM(O23:O26)</f>
        <v>97297170</v>
      </c>
    </row>
    <row r="28" spans="2:18" x14ac:dyDescent="0.25">
      <c r="N28" s="172">
        <f>N27/SUM($N$27:$O$27)</f>
        <v>0.14023371778198343</v>
      </c>
      <c r="O28" s="172">
        <f>O27/SUM($N$27:$O$27)</f>
        <v>0.85976628221801654</v>
      </c>
      <c r="R28" s="176">
        <f>SUM(R23:R27)</f>
        <v>1</v>
      </c>
    </row>
    <row r="29" spans="2:18" x14ac:dyDescent="0.25">
      <c r="C29" s="138" t="s">
        <v>826</v>
      </c>
      <c r="D29" t="s">
        <v>62</v>
      </c>
      <c r="E29" t="s">
        <v>55</v>
      </c>
      <c r="F29" t="s">
        <v>56</v>
      </c>
      <c r="G29" s="68">
        <v>0</v>
      </c>
      <c r="H29" s="68">
        <v>0</v>
      </c>
      <c r="I29" s="68">
        <v>0</v>
      </c>
      <c r="J29" s="68">
        <v>0</v>
      </c>
      <c r="K29" s="68">
        <v>0</v>
      </c>
      <c r="M29" s="95">
        <v>0</v>
      </c>
      <c r="N29" s="195">
        <f>N27*0.5</f>
        <v>7934914.5</v>
      </c>
      <c r="O29" s="195">
        <f>O27*0.5</f>
        <v>48648585</v>
      </c>
      <c r="P29" s="90"/>
      <c r="Q29" s="43" t="s">
        <v>827</v>
      </c>
    </row>
  </sheetData>
  <mergeCells count="2">
    <mergeCell ref="G1:K1"/>
    <mergeCell ref="M1:O1"/>
  </mergeCells>
  <pageMargins left="0.7" right="0.7" top="0.75" bottom="0.75" header="0.3" footer="0.3"/>
  <pageSetup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D7805-338B-4869-90E6-20F888E55F07}">
  <dimension ref="A2:D17"/>
  <sheetViews>
    <sheetView workbookViewId="0">
      <pane ySplit="2" topLeftCell="A3" activePane="bottomLeft" state="frozen"/>
      <selection activeCell="B19" sqref="B19"/>
      <selection pane="bottomLeft" activeCell="B23" sqref="B23"/>
    </sheetView>
  </sheetViews>
  <sheetFormatPr defaultRowHeight="15" x14ac:dyDescent="0.25"/>
  <cols>
    <col min="1" max="1" width="24.85546875" customWidth="1"/>
    <col min="2" max="2" width="57.5703125" customWidth="1"/>
    <col min="3" max="3" width="13" customWidth="1"/>
    <col min="4" max="4" width="8.5703125" customWidth="1"/>
  </cols>
  <sheetData>
    <row r="2" spans="1:4" x14ac:dyDescent="0.25">
      <c r="A2" t="s">
        <v>834</v>
      </c>
      <c r="B2" t="s">
        <v>46</v>
      </c>
      <c r="C2" t="s">
        <v>835</v>
      </c>
      <c r="D2" t="s">
        <v>48</v>
      </c>
    </row>
    <row r="3" spans="1:4" x14ac:dyDescent="0.25">
      <c r="A3" t="s">
        <v>836</v>
      </c>
      <c r="B3" t="s">
        <v>26</v>
      </c>
      <c r="C3" t="s">
        <v>837</v>
      </c>
      <c r="D3" s="3" t="s">
        <v>838</v>
      </c>
    </row>
    <row r="4" spans="1:4" x14ac:dyDescent="0.25">
      <c r="A4" t="s">
        <v>836</v>
      </c>
      <c r="B4" t="s">
        <v>839</v>
      </c>
      <c r="C4" t="s">
        <v>837</v>
      </c>
      <c r="D4" s="3" t="s">
        <v>840</v>
      </c>
    </row>
    <row r="5" spans="1:4" x14ac:dyDescent="0.25">
      <c r="A5" t="s">
        <v>836</v>
      </c>
      <c r="B5" t="s">
        <v>37</v>
      </c>
      <c r="C5" t="s">
        <v>837</v>
      </c>
      <c r="D5" s="3" t="s">
        <v>838</v>
      </c>
    </row>
    <row r="6" spans="1:4" x14ac:dyDescent="0.25">
      <c r="A6" t="s">
        <v>836</v>
      </c>
      <c r="B6" t="s">
        <v>20</v>
      </c>
      <c r="C6" t="s">
        <v>837</v>
      </c>
      <c r="D6" s="3" t="s">
        <v>841</v>
      </c>
    </row>
    <row r="7" spans="1:4" x14ac:dyDescent="0.25">
      <c r="A7" t="s">
        <v>836</v>
      </c>
      <c r="B7" t="s">
        <v>24</v>
      </c>
      <c r="C7" t="s">
        <v>837</v>
      </c>
      <c r="D7" s="3" t="s">
        <v>841</v>
      </c>
    </row>
    <row r="8" spans="1:4" x14ac:dyDescent="0.25">
      <c r="A8" t="s">
        <v>836</v>
      </c>
      <c r="B8" t="s">
        <v>25</v>
      </c>
      <c r="C8" t="s">
        <v>837</v>
      </c>
      <c r="D8" s="3" t="s">
        <v>842</v>
      </c>
    </row>
    <row r="9" spans="1:4" x14ac:dyDescent="0.25">
      <c r="A9" t="s">
        <v>836</v>
      </c>
      <c r="B9" t="s">
        <v>843</v>
      </c>
      <c r="C9" t="s">
        <v>837</v>
      </c>
      <c r="D9" s="3" t="s">
        <v>844</v>
      </c>
    </row>
    <row r="10" spans="1:4" x14ac:dyDescent="0.25">
      <c r="A10" t="s">
        <v>845</v>
      </c>
      <c r="B10" t="s">
        <v>29</v>
      </c>
      <c r="C10" t="s">
        <v>837</v>
      </c>
      <c r="D10" s="3" t="s">
        <v>841</v>
      </c>
    </row>
    <row r="11" spans="1:4" x14ac:dyDescent="0.25">
      <c r="A11" t="s">
        <v>845</v>
      </c>
      <c r="B11" t="s">
        <v>30</v>
      </c>
      <c r="C11" t="s">
        <v>837</v>
      </c>
      <c r="D11" s="3" t="s">
        <v>846</v>
      </c>
    </row>
    <row r="12" spans="1:4" x14ac:dyDescent="0.25">
      <c r="A12" t="s">
        <v>845</v>
      </c>
      <c r="B12" t="s">
        <v>31</v>
      </c>
      <c r="C12" t="s">
        <v>837</v>
      </c>
      <c r="D12" s="3" t="s">
        <v>840</v>
      </c>
    </row>
    <row r="13" spans="1:4" x14ac:dyDescent="0.25">
      <c r="A13" t="s">
        <v>845</v>
      </c>
      <c r="B13" t="s">
        <v>32</v>
      </c>
      <c r="C13" t="s">
        <v>837</v>
      </c>
      <c r="D13" s="3" t="s">
        <v>844</v>
      </c>
    </row>
    <row r="14" spans="1:4" x14ac:dyDescent="0.25">
      <c r="A14" t="s">
        <v>845</v>
      </c>
      <c r="B14" t="s">
        <v>33</v>
      </c>
      <c r="C14" t="s">
        <v>837</v>
      </c>
      <c r="D14" s="3" t="s">
        <v>840</v>
      </c>
    </row>
    <row r="15" spans="1:4" x14ac:dyDescent="0.25">
      <c r="A15" t="s">
        <v>845</v>
      </c>
      <c r="B15" t="s">
        <v>34</v>
      </c>
      <c r="C15" t="s">
        <v>837</v>
      </c>
      <c r="D15" s="3" t="s">
        <v>847</v>
      </c>
    </row>
    <row r="16" spans="1:4" x14ac:dyDescent="0.25">
      <c r="A16" t="s">
        <v>845</v>
      </c>
      <c r="B16" t="s">
        <v>35</v>
      </c>
      <c r="C16" t="s">
        <v>837</v>
      </c>
      <c r="D16" s="3" t="s">
        <v>840</v>
      </c>
    </row>
    <row r="17" spans="1:4" x14ac:dyDescent="0.25">
      <c r="A17" t="s">
        <v>845</v>
      </c>
      <c r="B17" t="s">
        <v>36</v>
      </c>
      <c r="C17" t="s">
        <v>837</v>
      </c>
      <c r="D17" s="3" t="s">
        <v>847</v>
      </c>
    </row>
  </sheetData>
  <sheetProtection algorithmName="SHA-512" hashValue="Iy8bu42MLAlTUnN17Luwx0CF86dZaqmzETU3INbHjKcgH/yZ4ycwknEBO2U1hxhK8EqGGtDcEbx5vOuWzCFsEA==" saltValue="5j6jw5Vi9dhftfJ3Nr2tGQ==" spinCount="100000" sheet="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16"/>
  <sheetViews>
    <sheetView zoomScale="85" zoomScaleNormal="85" workbookViewId="0">
      <pane ySplit="11" topLeftCell="A1305" activePane="bottomLeft" state="frozen"/>
      <selection pane="bottomLeft" activeCell="F82" sqref="F82"/>
    </sheetView>
  </sheetViews>
  <sheetFormatPr defaultRowHeight="15" outlineLevelRow="1" x14ac:dyDescent="0.25"/>
  <cols>
    <col min="2" max="2" width="14.42578125" customWidth="1"/>
    <col min="3" max="3" width="12.42578125" customWidth="1"/>
    <col min="4" max="4" width="27.42578125" customWidth="1"/>
    <col min="5" max="5" width="57.5703125" customWidth="1"/>
    <col min="6" max="6" width="40" customWidth="1"/>
    <col min="7" max="7" width="26" customWidth="1"/>
    <col min="8" max="8" width="15.5703125" customWidth="1"/>
    <col min="9" max="10" width="16.5703125" customWidth="1"/>
  </cols>
  <sheetData>
    <row r="1" spans="1:10" outlineLevel="1" x14ac:dyDescent="0.25"/>
    <row r="2" spans="1:10" outlineLevel="1" x14ac:dyDescent="0.25">
      <c r="E2" t="s">
        <v>47</v>
      </c>
      <c r="F2" t="s">
        <v>56</v>
      </c>
    </row>
    <row r="3" spans="1:10" outlineLevel="1" x14ac:dyDescent="0.25">
      <c r="E3" t="s">
        <v>41</v>
      </c>
      <c r="F3" t="s">
        <v>42</v>
      </c>
    </row>
    <row r="4" spans="1:10" outlineLevel="1" x14ac:dyDescent="0.25">
      <c r="E4" t="s">
        <v>43</v>
      </c>
      <c r="F4" t="s">
        <v>44</v>
      </c>
    </row>
    <row r="5" spans="1:10" outlineLevel="1" x14ac:dyDescent="0.25">
      <c r="E5" t="s">
        <v>50</v>
      </c>
      <c r="F5" t="s">
        <v>51</v>
      </c>
    </row>
    <row r="6" spans="1:10" outlineLevel="1" x14ac:dyDescent="0.25">
      <c r="E6" t="s">
        <v>52</v>
      </c>
      <c r="F6" t="s">
        <v>53</v>
      </c>
    </row>
    <row r="7" spans="1:10" outlineLevel="1" x14ac:dyDescent="0.25">
      <c r="E7" t="s">
        <v>54</v>
      </c>
      <c r="F7" t="s">
        <v>55</v>
      </c>
    </row>
    <row r="8" spans="1:10" outlineLevel="1" x14ac:dyDescent="0.25">
      <c r="E8" t="s">
        <v>57</v>
      </c>
      <c r="F8" t="s">
        <v>58</v>
      </c>
    </row>
    <row r="9" spans="1:10" outlineLevel="1" x14ac:dyDescent="0.25">
      <c r="E9" t="s">
        <v>60</v>
      </c>
      <c r="F9" t="s">
        <v>61</v>
      </c>
    </row>
    <row r="10" spans="1:10" x14ac:dyDescent="0.25">
      <c r="H10" t="s">
        <v>848</v>
      </c>
    </row>
    <row r="11" spans="1:10" x14ac:dyDescent="0.25">
      <c r="A11" t="s">
        <v>834</v>
      </c>
      <c r="B11" t="s">
        <v>91</v>
      </c>
      <c r="C11" t="s">
        <v>849</v>
      </c>
      <c r="D11" t="s">
        <v>45</v>
      </c>
      <c r="E11" t="s">
        <v>46</v>
      </c>
      <c r="F11" t="s">
        <v>63</v>
      </c>
      <c r="G11" t="s">
        <v>59</v>
      </c>
      <c r="H11" t="s">
        <v>65</v>
      </c>
      <c r="I11" t="s">
        <v>66</v>
      </c>
      <c r="J11" t="s">
        <v>67</v>
      </c>
    </row>
    <row r="12" spans="1:10" x14ac:dyDescent="0.25">
      <c r="A12" t="s">
        <v>850</v>
      </c>
      <c r="B12" t="str">
        <f>LEFT(E12,5)</f>
        <v>00202</v>
      </c>
      <c r="E12" t="s">
        <v>851</v>
      </c>
      <c r="F12" t="s">
        <v>852</v>
      </c>
      <c r="G12" t="s">
        <v>16</v>
      </c>
      <c r="H12" s="2">
        <v>10936.360909274634</v>
      </c>
      <c r="I12" s="2">
        <v>8000.0000000081391</v>
      </c>
      <c r="J12" s="2">
        <v>8281.8270897129605</v>
      </c>
    </row>
    <row r="13" spans="1:10" x14ac:dyDescent="0.25">
      <c r="A13" t="s">
        <v>850</v>
      </c>
      <c r="B13" t="str">
        <f t="shared" ref="B13:B76" si="0">LEFT(E13,5)</f>
        <v>00202</v>
      </c>
      <c r="E13" t="s">
        <v>851</v>
      </c>
      <c r="F13" t="s">
        <v>852</v>
      </c>
      <c r="G13" t="s">
        <v>853</v>
      </c>
      <c r="H13" s="2">
        <v>10936.360909274634</v>
      </c>
      <c r="I13" s="2">
        <v>8000.0000000081391</v>
      </c>
      <c r="J13" s="2">
        <v>8281.8270897129605</v>
      </c>
    </row>
    <row r="14" spans="1:10" x14ac:dyDescent="0.25">
      <c r="A14" t="s">
        <v>850</v>
      </c>
      <c r="B14" t="str">
        <f t="shared" si="0"/>
        <v>00202</v>
      </c>
      <c r="E14" t="s">
        <v>851</v>
      </c>
      <c r="F14" t="s">
        <v>852</v>
      </c>
      <c r="G14" t="s">
        <v>854</v>
      </c>
      <c r="H14" s="2">
        <v>11025.845999596559</v>
      </c>
      <c r="I14" s="2">
        <v>16721.940927039057</v>
      </c>
      <c r="J14" s="2">
        <v>9843.7964989526645</v>
      </c>
    </row>
    <row r="15" spans="1:10" x14ac:dyDescent="0.25">
      <c r="A15" t="s">
        <v>850</v>
      </c>
      <c r="B15" t="str">
        <f t="shared" si="0"/>
        <v>00202</v>
      </c>
      <c r="E15" t="s">
        <v>851</v>
      </c>
      <c r="F15" t="s">
        <v>852</v>
      </c>
      <c r="G15" t="s">
        <v>855</v>
      </c>
      <c r="H15" s="2">
        <v>12560.930538181261</v>
      </c>
      <c r="I15" s="2">
        <v>13636.673725313851</v>
      </c>
      <c r="J15" s="2">
        <v>10246.886787647152</v>
      </c>
    </row>
    <row r="16" spans="1:10" x14ac:dyDescent="0.25">
      <c r="A16" t="s">
        <v>850</v>
      </c>
      <c r="B16" t="str">
        <f t="shared" si="0"/>
        <v>00202</v>
      </c>
      <c r="E16" t="s">
        <v>851</v>
      </c>
      <c r="F16" t="s">
        <v>856</v>
      </c>
      <c r="G16" t="s">
        <v>16</v>
      </c>
      <c r="H16" s="2">
        <v>10936.360909274634</v>
      </c>
      <c r="I16" s="2">
        <v>8000.0000000081391</v>
      </c>
      <c r="J16" s="2">
        <v>8281.8270897129605</v>
      </c>
    </row>
    <row r="17" spans="1:10" x14ac:dyDescent="0.25">
      <c r="A17" t="s">
        <v>850</v>
      </c>
      <c r="B17" t="str">
        <f t="shared" si="0"/>
        <v>00202</v>
      </c>
      <c r="E17" t="s">
        <v>851</v>
      </c>
      <c r="F17" t="s">
        <v>856</v>
      </c>
      <c r="G17" t="s">
        <v>853</v>
      </c>
      <c r="H17" s="2">
        <v>10936.360909274634</v>
      </c>
      <c r="I17" s="2">
        <v>8000.0000000081391</v>
      </c>
      <c r="J17" s="2">
        <v>8281.8270897129605</v>
      </c>
    </row>
    <row r="18" spans="1:10" x14ac:dyDescent="0.25">
      <c r="A18" t="s">
        <v>850</v>
      </c>
      <c r="B18" t="str">
        <f t="shared" si="0"/>
        <v>00202</v>
      </c>
      <c r="E18" t="s">
        <v>851</v>
      </c>
      <c r="F18" t="s">
        <v>856</v>
      </c>
      <c r="G18" t="s">
        <v>854</v>
      </c>
      <c r="H18" s="2">
        <v>11025.845999596559</v>
      </c>
      <c r="I18" s="2">
        <v>16721.940927039057</v>
      </c>
      <c r="J18" s="2">
        <v>9843.7964989526645</v>
      </c>
    </row>
    <row r="19" spans="1:10" x14ac:dyDescent="0.25">
      <c r="A19" t="s">
        <v>850</v>
      </c>
      <c r="B19" t="str">
        <f t="shared" si="0"/>
        <v>00202</v>
      </c>
      <c r="E19" t="s">
        <v>851</v>
      </c>
      <c r="F19" t="s">
        <v>856</v>
      </c>
      <c r="G19" t="s">
        <v>855</v>
      </c>
      <c r="H19" s="2">
        <v>12560.930538181261</v>
      </c>
      <c r="I19" s="2">
        <v>13636.673725313851</v>
      </c>
      <c r="J19" s="2">
        <v>10246.886787647152</v>
      </c>
    </row>
    <row r="20" spans="1:10" x14ac:dyDescent="0.25">
      <c r="A20" t="s">
        <v>850</v>
      </c>
      <c r="B20" t="str">
        <f t="shared" si="0"/>
        <v>00202</v>
      </c>
      <c r="E20" t="s">
        <v>851</v>
      </c>
      <c r="F20" t="s">
        <v>62</v>
      </c>
      <c r="G20" t="s">
        <v>16</v>
      </c>
      <c r="H20" s="2">
        <v>9184.1746100000018</v>
      </c>
      <c r="I20" s="2">
        <v>6858.9081299999998</v>
      </c>
      <c r="J20" s="2">
        <v>7100.7960000000021</v>
      </c>
    </row>
    <row r="21" spans="1:10" x14ac:dyDescent="0.25">
      <c r="A21" t="s">
        <v>850</v>
      </c>
      <c r="B21" t="str">
        <f t="shared" si="0"/>
        <v>00202</v>
      </c>
      <c r="E21" t="s">
        <v>851</v>
      </c>
      <c r="F21" t="s">
        <v>62</v>
      </c>
      <c r="G21" t="s">
        <v>853</v>
      </c>
      <c r="H21" s="2">
        <v>9184.1746100000018</v>
      </c>
      <c r="I21" s="2">
        <v>6858.9081299999998</v>
      </c>
      <c r="J21" s="2">
        <v>7100.7960000000021</v>
      </c>
    </row>
    <row r="22" spans="1:10" x14ac:dyDescent="0.25">
      <c r="A22" t="s">
        <v>850</v>
      </c>
      <c r="B22" t="str">
        <f t="shared" si="0"/>
        <v>00202</v>
      </c>
      <c r="E22" t="s">
        <v>851</v>
      </c>
      <c r="F22" t="s">
        <v>62</v>
      </c>
      <c r="G22" t="s">
        <v>854</v>
      </c>
      <c r="H22" s="2">
        <v>9310.9688100000039</v>
      </c>
      <c r="I22" s="2">
        <v>14372.204000000007</v>
      </c>
      <c r="J22" s="2">
        <v>8460.5639999999967</v>
      </c>
    </row>
    <row r="23" spans="1:10" x14ac:dyDescent="0.25">
      <c r="A23" t="s">
        <v>850</v>
      </c>
      <c r="B23" t="str">
        <f t="shared" si="0"/>
        <v>00202</v>
      </c>
      <c r="E23" t="s">
        <v>851</v>
      </c>
      <c r="F23" t="s">
        <v>62</v>
      </c>
      <c r="G23" t="s">
        <v>855</v>
      </c>
      <c r="H23" s="2">
        <v>10345.680950000004</v>
      </c>
      <c r="I23" s="2">
        <v>11259.415000000003</v>
      </c>
      <c r="J23" s="2">
        <v>8460.5639999999967</v>
      </c>
    </row>
    <row r="24" spans="1:10" x14ac:dyDescent="0.25">
      <c r="A24" t="s">
        <v>850</v>
      </c>
      <c r="B24" t="str">
        <f t="shared" si="0"/>
        <v>00203</v>
      </c>
      <c r="E24" t="s">
        <v>857</v>
      </c>
      <c r="F24" t="s">
        <v>852</v>
      </c>
      <c r="G24" t="s">
        <v>16</v>
      </c>
      <c r="H24" s="2">
        <v>2705.4296089641584</v>
      </c>
      <c r="I24" s="2">
        <v>1304.7155994219804</v>
      </c>
      <c r="J24" s="2">
        <v>2595.4986478201531</v>
      </c>
    </row>
    <row r="25" spans="1:10" x14ac:dyDescent="0.25">
      <c r="A25" t="s">
        <v>850</v>
      </c>
      <c r="B25" t="str">
        <f t="shared" si="0"/>
        <v>00203</v>
      </c>
      <c r="E25" t="s">
        <v>857</v>
      </c>
      <c r="F25" t="s">
        <v>852</v>
      </c>
      <c r="G25" t="s">
        <v>853</v>
      </c>
      <c r="H25" s="2">
        <v>2705.4296089641584</v>
      </c>
      <c r="I25" s="2">
        <v>1304.7155994219804</v>
      </c>
      <c r="J25" s="2">
        <v>2595.4986478201531</v>
      </c>
    </row>
    <row r="26" spans="1:10" x14ac:dyDescent="0.25">
      <c r="A26" t="s">
        <v>850</v>
      </c>
      <c r="B26" t="str">
        <f t="shared" si="0"/>
        <v>00203</v>
      </c>
      <c r="E26" t="s">
        <v>857</v>
      </c>
      <c r="F26" t="s">
        <v>852</v>
      </c>
      <c r="G26" t="s">
        <v>854</v>
      </c>
      <c r="H26" s="2">
        <v>2478.2885816004405</v>
      </c>
      <c r="I26" s="2">
        <v>2599.7548778771588</v>
      </c>
      <c r="J26" s="2">
        <v>2949.4219355090872</v>
      </c>
    </row>
    <row r="27" spans="1:10" x14ac:dyDescent="0.25">
      <c r="A27" t="s">
        <v>850</v>
      </c>
      <c r="B27" t="str">
        <f t="shared" si="0"/>
        <v>00203</v>
      </c>
      <c r="E27" t="s">
        <v>857</v>
      </c>
      <c r="F27" t="s">
        <v>852</v>
      </c>
      <c r="G27" t="s">
        <v>855</v>
      </c>
      <c r="H27" s="2">
        <v>2543.1371176146272</v>
      </c>
      <c r="I27" s="2">
        <v>2599.1802366827746</v>
      </c>
      <c r="J27" s="2">
        <v>2948.7700050685594</v>
      </c>
    </row>
    <row r="28" spans="1:10" x14ac:dyDescent="0.25">
      <c r="A28" t="s">
        <v>850</v>
      </c>
      <c r="B28" t="str">
        <f t="shared" si="0"/>
        <v>00203</v>
      </c>
      <c r="E28" t="s">
        <v>857</v>
      </c>
      <c r="F28" t="s">
        <v>856</v>
      </c>
      <c r="G28" t="s">
        <v>16</v>
      </c>
      <c r="H28" s="2">
        <v>2662.2187124389475</v>
      </c>
      <c r="I28" s="2">
        <v>1293.9091727904249</v>
      </c>
      <c r="J28" s="2">
        <v>2510.1439384602627</v>
      </c>
    </row>
    <row r="29" spans="1:10" x14ac:dyDescent="0.25">
      <c r="A29" t="s">
        <v>850</v>
      </c>
      <c r="B29" t="str">
        <f t="shared" si="0"/>
        <v>00203</v>
      </c>
      <c r="E29" t="s">
        <v>857</v>
      </c>
      <c r="F29" t="s">
        <v>856</v>
      </c>
      <c r="G29" t="s">
        <v>853</v>
      </c>
      <c r="H29" s="2">
        <v>2662.2187124389475</v>
      </c>
      <c r="I29" s="2">
        <v>1293.9091727904249</v>
      </c>
      <c r="J29" s="2">
        <v>2510.1439384602627</v>
      </c>
    </row>
    <row r="30" spans="1:10" x14ac:dyDescent="0.25">
      <c r="A30" t="s">
        <v>850</v>
      </c>
      <c r="B30" t="str">
        <f t="shared" si="0"/>
        <v>00203</v>
      </c>
      <c r="E30" t="s">
        <v>857</v>
      </c>
      <c r="F30" t="s">
        <v>856</v>
      </c>
      <c r="G30" t="s">
        <v>854</v>
      </c>
      <c r="H30" s="2">
        <v>2453.9117794836266</v>
      </c>
      <c r="I30" s="2">
        <v>2514.2601995445252</v>
      </c>
      <c r="J30" s="2">
        <v>2852.4282220673567</v>
      </c>
    </row>
    <row r="31" spans="1:10" x14ac:dyDescent="0.25">
      <c r="A31" t="s">
        <v>850</v>
      </c>
      <c r="B31" t="str">
        <f t="shared" si="0"/>
        <v>00203</v>
      </c>
      <c r="E31" t="s">
        <v>857</v>
      </c>
      <c r="F31" t="s">
        <v>856</v>
      </c>
      <c r="G31" t="s">
        <v>855</v>
      </c>
      <c r="H31" s="2">
        <v>2507.5561849286614</v>
      </c>
      <c r="I31" s="2">
        <v>2513.7044558102407</v>
      </c>
      <c r="J31" s="2">
        <v>2851.797730795492</v>
      </c>
    </row>
    <row r="32" spans="1:10" x14ac:dyDescent="0.25">
      <c r="A32" t="s">
        <v>850</v>
      </c>
      <c r="B32" t="str">
        <f t="shared" si="0"/>
        <v>00203</v>
      </c>
      <c r="E32" t="s">
        <v>857</v>
      </c>
      <c r="F32" t="s">
        <v>62</v>
      </c>
      <c r="G32" t="s">
        <v>16</v>
      </c>
      <c r="H32" s="2">
        <v>1606.9849499999998</v>
      </c>
      <c r="I32" s="2">
        <v>1147.4459999999999</v>
      </c>
      <c r="J32" s="2">
        <v>1950.6960000000004</v>
      </c>
    </row>
    <row r="33" spans="1:10" x14ac:dyDescent="0.25">
      <c r="A33" t="s">
        <v>850</v>
      </c>
      <c r="B33" t="str">
        <f t="shared" si="0"/>
        <v>00203</v>
      </c>
      <c r="E33" t="s">
        <v>857</v>
      </c>
      <c r="F33" t="s">
        <v>62</v>
      </c>
      <c r="G33" t="s">
        <v>853</v>
      </c>
      <c r="H33" s="2">
        <v>1606.9849499999998</v>
      </c>
      <c r="I33" s="2">
        <v>1147.4459999999999</v>
      </c>
      <c r="J33" s="2">
        <v>1950.6960000000004</v>
      </c>
    </row>
    <row r="34" spans="1:10" x14ac:dyDescent="0.25">
      <c r="A34" t="s">
        <v>850</v>
      </c>
      <c r="B34" t="str">
        <f t="shared" si="0"/>
        <v>00203</v>
      </c>
      <c r="E34" t="s">
        <v>857</v>
      </c>
      <c r="F34" t="s">
        <v>62</v>
      </c>
      <c r="G34" t="s">
        <v>854</v>
      </c>
      <c r="H34" s="2">
        <v>1526.6607799999997</v>
      </c>
      <c r="I34" s="2">
        <v>1843.7879160000009</v>
      </c>
      <c r="J34" s="2">
        <v>2091.7774080000004</v>
      </c>
    </row>
    <row r="35" spans="1:10" x14ac:dyDescent="0.25">
      <c r="A35" t="s">
        <v>850</v>
      </c>
      <c r="B35" t="str">
        <f t="shared" si="0"/>
        <v>00203</v>
      </c>
      <c r="E35" t="s">
        <v>857</v>
      </c>
      <c r="F35" t="s">
        <v>62</v>
      </c>
      <c r="G35" t="s">
        <v>855</v>
      </c>
      <c r="H35" s="2">
        <v>1587.1499200000001</v>
      </c>
      <c r="I35" s="2">
        <v>1843.7879160000009</v>
      </c>
      <c r="J35" s="2">
        <v>2091.7774080000004</v>
      </c>
    </row>
    <row r="36" spans="1:10" x14ac:dyDescent="0.25">
      <c r="A36" t="s">
        <v>850</v>
      </c>
      <c r="B36" t="str">
        <f t="shared" si="0"/>
        <v>00204</v>
      </c>
      <c r="C36" t="s">
        <v>858</v>
      </c>
      <c r="D36" t="s">
        <v>3</v>
      </c>
      <c r="E36" t="s">
        <v>26</v>
      </c>
      <c r="F36" t="s">
        <v>852</v>
      </c>
      <c r="G36" t="s">
        <v>16</v>
      </c>
      <c r="H36" s="2">
        <v>3020.9377645323052</v>
      </c>
      <c r="I36" s="2">
        <v>2969.6321340014342</v>
      </c>
      <c r="J36" s="2">
        <v>3053.7638501716892</v>
      </c>
    </row>
    <row r="37" spans="1:10" x14ac:dyDescent="0.25">
      <c r="A37" t="s">
        <v>850</v>
      </c>
      <c r="B37" t="str">
        <f t="shared" si="0"/>
        <v>00204</v>
      </c>
      <c r="C37" t="s">
        <v>858</v>
      </c>
      <c r="D37" t="s">
        <v>3</v>
      </c>
      <c r="E37" t="s">
        <v>26</v>
      </c>
      <c r="F37" t="s">
        <v>852</v>
      </c>
      <c r="G37" t="s">
        <v>853</v>
      </c>
      <c r="H37" s="2">
        <v>3020.9377645323052</v>
      </c>
      <c r="I37" s="2">
        <v>2969.6321340014342</v>
      </c>
      <c r="J37" s="2">
        <v>3053.7638501716892</v>
      </c>
    </row>
    <row r="38" spans="1:10" x14ac:dyDescent="0.25">
      <c r="A38" t="s">
        <v>850</v>
      </c>
      <c r="B38" t="str">
        <f t="shared" si="0"/>
        <v>00204</v>
      </c>
      <c r="C38" t="s">
        <v>858</v>
      </c>
      <c r="D38" t="s">
        <v>3</v>
      </c>
      <c r="E38" t="s">
        <v>26</v>
      </c>
      <c r="F38" t="s">
        <v>852</v>
      </c>
      <c r="G38" t="s">
        <v>854</v>
      </c>
      <c r="H38" s="2">
        <v>2663.7638940434313</v>
      </c>
      <c r="I38" s="2">
        <v>3115.9623239123239</v>
      </c>
      <c r="J38" s="2">
        <v>3204.0404164308047</v>
      </c>
    </row>
    <row r="39" spans="1:10" x14ac:dyDescent="0.25">
      <c r="A39" t="s">
        <v>850</v>
      </c>
      <c r="B39" t="str">
        <f t="shared" si="0"/>
        <v>00204</v>
      </c>
      <c r="C39" t="s">
        <v>858</v>
      </c>
      <c r="D39" t="s">
        <v>3</v>
      </c>
      <c r="E39" t="s">
        <v>26</v>
      </c>
      <c r="F39" t="s">
        <v>852</v>
      </c>
      <c r="G39" t="s">
        <v>855</v>
      </c>
      <c r="H39" s="2">
        <v>2519.9309098895105</v>
      </c>
      <c r="I39" s="2">
        <v>3115.262347832318</v>
      </c>
      <c r="J39" s="2">
        <v>3203.3231569907962</v>
      </c>
    </row>
    <row r="40" spans="1:10" x14ac:dyDescent="0.25">
      <c r="A40" t="s">
        <v>850</v>
      </c>
      <c r="B40" t="str">
        <f t="shared" si="0"/>
        <v>00204</v>
      </c>
      <c r="C40" t="s">
        <v>858</v>
      </c>
      <c r="D40" t="s">
        <v>3</v>
      </c>
      <c r="E40" t="s">
        <v>26</v>
      </c>
      <c r="F40" t="s">
        <v>856</v>
      </c>
      <c r="G40" t="s">
        <v>16</v>
      </c>
      <c r="H40" s="2">
        <v>2999.1165572475925</v>
      </c>
      <c r="I40" s="2">
        <v>2969.6321340014342</v>
      </c>
      <c r="J40" s="2">
        <v>3053.7638501716892</v>
      </c>
    </row>
    <row r="41" spans="1:10" x14ac:dyDescent="0.25">
      <c r="A41" t="s">
        <v>850</v>
      </c>
      <c r="B41" t="str">
        <f t="shared" si="0"/>
        <v>00204</v>
      </c>
      <c r="C41" t="s">
        <v>858</v>
      </c>
      <c r="D41" t="s">
        <v>3</v>
      </c>
      <c r="E41" t="s">
        <v>26</v>
      </c>
      <c r="F41" t="s">
        <v>856</v>
      </c>
      <c r="G41" t="s">
        <v>853</v>
      </c>
      <c r="H41" s="2">
        <v>2999.1165572475925</v>
      </c>
      <c r="I41" s="2">
        <v>2969.6321340014342</v>
      </c>
      <c r="J41" s="2">
        <v>3053.7638501716892</v>
      </c>
    </row>
    <row r="42" spans="1:10" x14ac:dyDescent="0.25">
      <c r="A42" t="s">
        <v>850</v>
      </c>
      <c r="B42" t="str">
        <f t="shared" si="0"/>
        <v>00204</v>
      </c>
      <c r="C42" t="s">
        <v>858</v>
      </c>
      <c r="D42" t="s">
        <v>3</v>
      </c>
      <c r="E42" t="s">
        <v>26</v>
      </c>
      <c r="F42" t="s">
        <v>856</v>
      </c>
      <c r="G42" t="s">
        <v>854</v>
      </c>
      <c r="H42" s="2">
        <v>2633.2697935782185</v>
      </c>
      <c r="I42" s="2">
        <v>3115.9623239123239</v>
      </c>
      <c r="J42" s="2">
        <v>3204.0404164308047</v>
      </c>
    </row>
    <row r="43" spans="1:10" x14ac:dyDescent="0.25">
      <c r="A43" t="s">
        <v>850</v>
      </c>
      <c r="B43" t="str">
        <f t="shared" si="0"/>
        <v>00204</v>
      </c>
      <c r="C43" t="s">
        <v>858</v>
      </c>
      <c r="D43" t="s">
        <v>3</v>
      </c>
      <c r="E43" t="s">
        <v>26</v>
      </c>
      <c r="F43" t="s">
        <v>856</v>
      </c>
      <c r="G43" t="s">
        <v>855</v>
      </c>
      <c r="H43" s="2">
        <v>2479.255050685842</v>
      </c>
      <c r="I43" s="2">
        <v>3115.262347832318</v>
      </c>
      <c r="J43" s="2">
        <v>3203.3231569907962</v>
      </c>
    </row>
    <row r="44" spans="1:10" x14ac:dyDescent="0.25">
      <c r="A44" t="s">
        <v>850</v>
      </c>
      <c r="B44" t="str">
        <f t="shared" si="0"/>
        <v>00204</v>
      </c>
      <c r="C44" t="s">
        <v>858</v>
      </c>
      <c r="D44" t="s">
        <v>3</v>
      </c>
      <c r="E44" t="s">
        <v>26</v>
      </c>
      <c r="F44" t="s">
        <v>62</v>
      </c>
      <c r="G44" t="s">
        <v>16</v>
      </c>
      <c r="H44" s="2">
        <v>2678.7368950000009</v>
      </c>
      <c r="I44" s="2">
        <v>2525.5543000000016</v>
      </c>
      <c r="J44" s="2">
        <v>2593.9988399999984</v>
      </c>
    </row>
    <row r="45" spans="1:10" x14ac:dyDescent="0.25">
      <c r="A45" t="s">
        <v>850</v>
      </c>
      <c r="B45" t="str">
        <f t="shared" si="0"/>
        <v>00204</v>
      </c>
      <c r="C45" t="s">
        <v>858</v>
      </c>
      <c r="D45" t="s">
        <v>3</v>
      </c>
      <c r="E45" t="s">
        <v>26</v>
      </c>
      <c r="F45" t="s">
        <v>62</v>
      </c>
      <c r="G45" t="s">
        <v>853</v>
      </c>
      <c r="H45" s="2">
        <v>2678.7368950000009</v>
      </c>
      <c r="I45" s="2">
        <v>2525.5543000000016</v>
      </c>
      <c r="J45" s="2">
        <v>2593.9988399999984</v>
      </c>
    </row>
    <row r="46" spans="1:10" x14ac:dyDescent="0.25">
      <c r="A46" t="s">
        <v>850</v>
      </c>
      <c r="B46" t="str">
        <f t="shared" si="0"/>
        <v>00204</v>
      </c>
      <c r="C46" t="s">
        <v>858</v>
      </c>
      <c r="D46" t="s">
        <v>3</v>
      </c>
      <c r="E46" t="s">
        <v>26</v>
      </c>
      <c r="F46" t="s">
        <v>62</v>
      </c>
      <c r="G46" t="s">
        <v>854</v>
      </c>
      <c r="H46" s="2">
        <v>2311.1554491666675</v>
      </c>
      <c r="I46" s="2">
        <v>2655.8887200000022</v>
      </c>
      <c r="J46" s="2">
        <v>2727.348</v>
      </c>
    </row>
    <row r="47" spans="1:10" x14ac:dyDescent="0.25">
      <c r="A47" t="s">
        <v>850</v>
      </c>
      <c r="B47" t="str">
        <f t="shared" si="0"/>
        <v>00204</v>
      </c>
      <c r="C47" t="s">
        <v>858</v>
      </c>
      <c r="D47" t="s">
        <v>3</v>
      </c>
      <c r="E47" t="s">
        <v>26</v>
      </c>
      <c r="F47" t="s">
        <v>62</v>
      </c>
      <c r="G47" t="s">
        <v>855</v>
      </c>
      <c r="H47" s="2">
        <v>2150.1925333333347</v>
      </c>
      <c r="I47" s="2">
        <v>2655.8887200000022</v>
      </c>
      <c r="J47" s="2">
        <v>2727.348</v>
      </c>
    </row>
    <row r="48" spans="1:10" x14ac:dyDescent="0.25">
      <c r="A48" t="s">
        <v>850</v>
      </c>
      <c r="B48" t="str">
        <f t="shared" si="0"/>
        <v>00206</v>
      </c>
      <c r="E48" t="s">
        <v>859</v>
      </c>
      <c r="F48" t="s">
        <v>852</v>
      </c>
      <c r="G48" t="s">
        <v>16</v>
      </c>
      <c r="H48" s="2">
        <v>920.10889770363963</v>
      </c>
      <c r="I48" s="2">
        <v>80.053000298425928</v>
      </c>
      <c r="J48" s="2">
        <v>1445.1189003490731</v>
      </c>
    </row>
    <row r="49" spans="1:10" x14ac:dyDescent="0.25">
      <c r="A49" t="s">
        <v>850</v>
      </c>
      <c r="B49" t="str">
        <f t="shared" si="0"/>
        <v>00206</v>
      </c>
      <c r="E49" t="s">
        <v>859</v>
      </c>
      <c r="F49" t="s">
        <v>852</v>
      </c>
      <c r="G49" t="s">
        <v>853</v>
      </c>
      <c r="H49" s="2">
        <v>920.10889770363963</v>
      </c>
      <c r="I49" s="2">
        <v>80.053000298425928</v>
      </c>
      <c r="J49" s="2">
        <v>1445.1189003490729</v>
      </c>
    </row>
    <row r="50" spans="1:10" x14ac:dyDescent="0.25">
      <c r="A50" t="s">
        <v>850</v>
      </c>
      <c r="B50" t="str">
        <f t="shared" si="0"/>
        <v>00206</v>
      </c>
      <c r="E50" t="s">
        <v>859</v>
      </c>
      <c r="F50" t="s">
        <v>852</v>
      </c>
      <c r="G50" t="s">
        <v>854</v>
      </c>
      <c r="H50" s="2">
        <v>998.77192218216942</v>
      </c>
      <c r="I50" s="2">
        <v>1473.2284759157253</v>
      </c>
      <c r="J50" s="2">
        <v>1647.4754858640058</v>
      </c>
    </row>
    <row r="51" spans="1:10" x14ac:dyDescent="0.25">
      <c r="A51" t="s">
        <v>850</v>
      </c>
      <c r="B51" t="str">
        <f t="shared" si="0"/>
        <v>00206</v>
      </c>
      <c r="E51" t="s">
        <v>859</v>
      </c>
      <c r="F51" t="s">
        <v>852</v>
      </c>
      <c r="G51" t="s">
        <v>855</v>
      </c>
      <c r="H51" s="2">
        <v>998.77153498522409</v>
      </c>
      <c r="I51" s="2">
        <v>1472.7565404051318</v>
      </c>
      <c r="J51" s="2">
        <v>1646.9474792160047</v>
      </c>
    </row>
    <row r="52" spans="1:10" x14ac:dyDescent="0.25">
      <c r="A52" t="s">
        <v>850</v>
      </c>
      <c r="B52" t="str">
        <f t="shared" si="0"/>
        <v>00206</v>
      </c>
      <c r="E52" t="s">
        <v>859</v>
      </c>
      <c r="F52" t="s">
        <v>856</v>
      </c>
      <c r="G52" t="s">
        <v>16</v>
      </c>
      <c r="H52" s="2">
        <v>920.10889770363963</v>
      </c>
      <c r="I52" s="2">
        <v>80.053000298425928</v>
      </c>
      <c r="J52" s="2">
        <v>1445.1189003490731</v>
      </c>
    </row>
    <row r="53" spans="1:10" x14ac:dyDescent="0.25">
      <c r="A53" t="s">
        <v>850</v>
      </c>
      <c r="B53" t="str">
        <f t="shared" si="0"/>
        <v>00206</v>
      </c>
      <c r="E53" t="s">
        <v>859</v>
      </c>
      <c r="F53" t="s">
        <v>856</v>
      </c>
      <c r="G53" t="s">
        <v>853</v>
      </c>
      <c r="H53" s="2">
        <v>920.10889770363963</v>
      </c>
      <c r="I53" s="2">
        <v>80.053000298425928</v>
      </c>
      <c r="J53" s="2">
        <v>1445.1189003490729</v>
      </c>
    </row>
    <row r="54" spans="1:10" x14ac:dyDescent="0.25">
      <c r="A54" t="s">
        <v>850</v>
      </c>
      <c r="B54" t="str">
        <f t="shared" si="0"/>
        <v>00206</v>
      </c>
      <c r="E54" t="s">
        <v>859</v>
      </c>
      <c r="F54" t="s">
        <v>856</v>
      </c>
      <c r="G54" t="s">
        <v>854</v>
      </c>
      <c r="H54" s="2">
        <v>998.77192218216942</v>
      </c>
      <c r="I54" s="2">
        <v>1473.2284759157253</v>
      </c>
      <c r="J54" s="2">
        <v>1647.4754858640058</v>
      </c>
    </row>
    <row r="55" spans="1:10" x14ac:dyDescent="0.25">
      <c r="A55" t="s">
        <v>850</v>
      </c>
      <c r="B55" t="str">
        <f t="shared" si="0"/>
        <v>00206</v>
      </c>
      <c r="E55" t="s">
        <v>859</v>
      </c>
      <c r="F55" t="s">
        <v>856</v>
      </c>
      <c r="G55" t="s">
        <v>855</v>
      </c>
      <c r="H55" s="2">
        <v>998.77153498522409</v>
      </c>
      <c r="I55" s="2">
        <v>1472.7565404051318</v>
      </c>
      <c r="J55" s="2">
        <v>1646.9474792160047</v>
      </c>
    </row>
    <row r="56" spans="1:10" x14ac:dyDescent="0.25">
      <c r="A56" t="s">
        <v>850</v>
      </c>
      <c r="B56" t="str">
        <f t="shared" si="0"/>
        <v>00206</v>
      </c>
      <c r="E56" t="s">
        <v>859</v>
      </c>
      <c r="F56" t="s">
        <v>62</v>
      </c>
      <c r="G56" t="s">
        <v>16</v>
      </c>
      <c r="H56" s="2">
        <v>831.73281976251599</v>
      </c>
      <c r="I56" s="2">
        <v>71.09700150960002</v>
      </c>
      <c r="J56" s="2">
        <v>1282.9079999999997</v>
      </c>
    </row>
    <row r="57" spans="1:10" x14ac:dyDescent="0.25">
      <c r="A57" t="s">
        <v>850</v>
      </c>
      <c r="B57" t="str">
        <f t="shared" si="0"/>
        <v>00206</v>
      </c>
      <c r="E57" t="s">
        <v>859</v>
      </c>
      <c r="F57" t="s">
        <v>62</v>
      </c>
      <c r="G57" t="s">
        <v>853</v>
      </c>
      <c r="H57" s="2">
        <v>831.73281976251599</v>
      </c>
      <c r="I57" s="2">
        <v>71.09700150960002</v>
      </c>
      <c r="J57" s="2">
        <v>1282.9079999999994</v>
      </c>
    </row>
    <row r="58" spans="1:10" x14ac:dyDescent="0.25">
      <c r="A58" t="s">
        <v>850</v>
      </c>
      <c r="B58" t="str">
        <f t="shared" si="0"/>
        <v>00206</v>
      </c>
      <c r="E58" t="s">
        <v>859</v>
      </c>
      <c r="F58" t="s">
        <v>62</v>
      </c>
      <c r="G58" t="s">
        <v>854</v>
      </c>
      <c r="H58" s="2">
        <v>843.89421190559995</v>
      </c>
      <c r="I58" s="2">
        <v>1311.3821200000004</v>
      </c>
      <c r="J58" s="2">
        <v>1466.4</v>
      </c>
    </row>
    <row r="59" spans="1:10" x14ac:dyDescent="0.25">
      <c r="A59" t="s">
        <v>850</v>
      </c>
      <c r="B59" t="str">
        <f t="shared" si="0"/>
        <v>00206</v>
      </c>
      <c r="E59" t="s">
        <v>859</v>
      </c>
      <c r="F59" t="s">
        <v>62</v>
      </c>
      <c r="G59" t="s">
        <v>855</v>
      </c>
      <c r="H59" s="2">
        <v>856.87717990559986</v>
      </c>
      <c r="I59" s="2">
        <v>1311.3821200000004</v>
      </c>
      <c r="J59" s="2">
        <v>1466.4</v>
      </c>
    </row>
    <row r="60" spans="1:10" x14ac:dyDescent="0.25">
      <c r="A60" t="s">
        <v>850</v>
      </c>
      <c r="B60" t="str">
        <f t="shared" si="0"/>
        <v>00209</v>
      </c>
      <c r="C60" t="s">
        <v>858</v>
      </c>
      <c r="D60" t="s">
        <v>2</v>
      </c>
      <c r="E60" t="s">
        <v>839</v>
      </c>
      <c r="F60" t="s">
        <v>852</v>
      </c>
      <c r="G60" t="s">
        <v>16</v>
      </c>
      <c r="H60" s="2">
        <v>384.30239495802226</v>
      </c>
      <c r="I60" s="2">
        <v>1105.8825202641478</v>
      </c>
      <c r="J60" s="2">
        <v>1988.099223747342</v>
      </c>
    </row>
    <row r="61" spans="1:10" x14ac:dyDescent="0.25">
      <c r="A61" t="s">
        <v>850</v>
      </c>
      <c r="B61" t="str">
        <f t="shared" si="0"/>
        <v>00209</v>
      </c>
      <c r="C61" t="s">
        <v>858</v>
      </c>
      <c r="D61" t="s">
        <v>2</v>
      </c>
      <c r="E61" t="s">
        <v>839</v>
      </c>
      <c r="F61" t="s">
        <v>852</v>
      </c>
      <c r="G61" t="s">
        <v>853</v>
      </c>
      <c r="H61" s="2">
        <v>384.30239495802226</v>
      </c>
      <c r="I61" s="2">
        <v>1105.8825202641478</v>
      </c>
      <c r="J61" s="2">
        <v>1988.099223747342</v>
      </c>
    </row>
    <row r="62" spans="1:10" x14ac:dyDescent="0.25">
      <c r="A62" t="s">
        <v>850</v>
      </c>
      <c r="B62" t="str">
        <f t="shared" si="0"/>
        <v>00209</v>
      </c>
      <c r="C62" t="s">
        <v>858</v>
      </c>
      <c r="D62" t="s">
        <v>2</v>
      </c>
      <c r="E62" t="s">
        <v>839</v>
      </c>
      <c r="F62" t="s">
        <v>852</v>
      </c>
      <c r="G62" t="s">
        <v>854</v>
      </c>
      <c r="H62" s="2">
        <v>36.752024000000183</v>
      </c>
      <c r="I62" s="2">
        <v>1868.8094836165699</v>
      </c>
      <c r="J62" s="2">
        <v>1892.6666940457785</v>
      </c>
    </row>
    <row r="63" spans="1:10" x14ac:dyDescent="0.25">
      <c r="A63" t="s">
        <v>850</v>
      </c>
      <c r="B63" t="str">
        <f t="shared" si="0"/>
        <v>00209</v>
      </c>
      <c r="C63" t="s">
        <v>858</v>
      </c>
      <c r="D63" t="s">
        <v>2</v>
      </c>
      <c r="E63" t="s">
        <v>839</v>
      </c>
      <c r="F63" t="s">
        <v>852</v>
      </c>
      <c r="G63" t="s">
        <v>855</v>
      </c>
      <c r="H63" s="2">
        <v>18.366395999999991</v>
      </c>
      <c r="I63" s="2">
        <v>2266.1209962377584</v>
      </c>
      <c r="J63" s="2">
        <v>1859.7710038303746</v>
      </c>
    </row>
    <row r="64" spans="1:10" x14ac:dyDescent="0.25">
      <c r="A64" t="s">
        <v>850</v>
      </c>
      <c r="B64" t="str">
        <f t="shared" si="0"/>
        <v>00209</v>
      </c>
      <c r="C64" t="s">
        <v>858</v>
      </c>
      <c r="D64" t="s">
        <v>2</v>
      </c>
      <c r="E64" t="s">
        <v>839</v>
      </c>
      <c r="F64" t="s">
        <v>856</v>
      </c>
      <c r="G64" t="s">
        <v>16</v>
      </c>
      <c r="H64" s="2">
        <v>379.51081882128062</v>
      </c>
      <c r="I64" s="2">
        <v>1079.0731921856882</v>
      </c>
      <c r="J64" s="2">
        <v>1957.78960890962</v>
      </c>
    </row>
    <row r="65" spans="1:10" x14ac:dyDescent="0.25">
      <c r="A65" t="s">
        <v>850</v>
      </c>
      <c r="B65" t="str">
        <f t="shared" si="0"/>
        <v>00209</v>
      </c>
      <c r="C65" t="s">
        <v>858</v>
      </c>
      <c r="D65" t="s">
        <v>2</v>
      </c>
      <c r="E65" t="s">
        <v>839</v>
      </c>
      <c r="F65" t="s">
        <v>856</v>
      </c>
      <c r="G65" t="s">
        <v>853</v>
      </c>
      <c r="H65" s="2">
        <v>379.51081882128062</v>
      </c>
      <c r="I65" s="2">
        <v>1079.0731921856882</v>
      </c>
      <c r="J65" s="2">
        <v>1957.78960890962</v>
      </c>
    </row>
    <row r="66" spans="1:10" x14ac:dyDescent="0.25">
      <c r="A66" t="s">
        <v>850</v>
      </c>
      <c r="B66" t="str">
        <f t="shared" si="0"/>
        <v>00209</v>
      </c>
      <c r="C66" t="s">
        <v>858</v>
      </c>
      <c r="D66" t="s">
        <v>2</v>
      </c>
      <c r="E66" t="s">
        <v>839</v>
      </c>
      <c r="F66" t="s">
        <v>856</v>
      </c>
      <c r="G66" t="s">
        <v>854</v>
      </c>
      <c r="H66" s="2">
        <v>36.683964000000159</v>
      </c>
      <c r="I66" s="2">
        <v>1821.025587148574</v>
      </c>
      <c r="J66" s="2">
        <v>1859.7631426609098</v>
      </c>
    </row>
    <row r="67" spans="1:10" x14ac:dyDescent="0.25">
      <c r="A67" t="s">
        <v>850</v>
      </c>
      <c r="B67" t="str">
        <f t="shared" si="0"/>
        <v>00209</v>
      </c>
      <c r="C67" t="s">
        <v>858</v>
      </c>
      <c r="D67" t="s">
        <v>2</v>
      </c>
      <c r="E67" t="s">
        <v>839</v>
      </c>
      <c r="F67" t="s">
        <v>856</v>
      </c>
      <c r="G67" t="s">
        <v>855</v>
      </c>
      <c r="H67" s="2">
        <v>18.339771999999989</v>
      </c>
      <c r="I67" s="2">
        <v>2211.4466838072531</v>
      </c>
      <c r="J67" s="2">
        <v>1827.4393360406211</v>
      </c>
    </row>
    <row r="68" spans="1:10" x14ac:dyDescent="0.25">
      <c r="A68" t="s">
        <v>850</v>
      </c>
      <c r="B68" t="str">
        <f t="shared" si="0"/>
        <v>00209</v>
      </c>
      <c r="C68" t="s">
        <v>858</v>
      </c>
      <c r="D68" t="s">
        <v>2</v>
      </c>
      <c r="E68" t="s">
        <v>839</v>
      </c>
      <c r="F68" t="s">
        <v>62</v>
      </c>
      <c r="G68" t="s">
        <v>16</v>
      </c>
      <c r="H68" s="2">
        <v>149.827764</v>
      </c>
      <c r="I68" s="2">
        <v>506.4374600000001</v>
      </c>
      <c r="J68" s="2">
        <v>885.06</v>
      </c>
    </row>
    <row r="69" spans="1:10" x14ac:dyDescent="0.25">
      <c r="A69" t="s">
        <v>850</v>
      </c>
      <c r="B69" t="str">
        <f t="shared" si="0"/>
        <v>00209</v>
      </c>
      <c r="C69" t="s">
        <v>858</v>
      </c>
      <c r="D69" t="s">
        <v>2</v>
      </c>
      <c r="E69" t="s">
        <v>839</v>
      </c>
      <c r="F69" t="s">
        <v>62</v>
      </c>
      <c r="G69" t="s">
        <v>853</v>
      </c>
      <c r="H69" s="2">
        <v>149.827764</v>
      </c>
      <c r="I69" s="2">
        <v>506.4374600000001</v>
      </c>
      <c r="J69" s="2">
        <v>885.06</v>
      </c>
    </row>
    <row r="70" spans="1:10" x14ac:dyDescent="0.25">
      <c r="A70" t="s">
        <v>850</v>
      </c>
      <c r="B70" t="str">
        <f t="shared" si="0"/>
        <v>00209</v>
      </c>
      <c r="C70" t="s">
        <v>858</v>
      </c>
      <c r="D70" t="s">
        <v>2</v>
      </c>
      <c r="E70" t="s">
        <v>839</v>
      </c>
      <c r="F70" t="s">
        <v>62</v>
      </c>
      <c r="G70" t="s">
        <v>854</v>
      </c>
      <c r="H70" s="2">
        <v>-6.5096779999999983</v>
      </c>
      <c r="I70" s="2">
        <v>855.12887999999998</v>
      </c>
      <c r="J70" s="2">
        <v>842.35199999999952</v>
      </c>
    </row>
    <row r="71" spans="1:10" x14ac:dyDescent="0.25">
      <c r="A71" t="s">
        <v>850</v>
      </c>
      <c r="B71" t="str">
        <f t="shared" si="0"/>
        <v>00209</v>
      </c>
      <c r="C71" t="s">
        <v>858</v>
      </c>
      <c r="D71" t="s">
        <v>2</v>
      </c>
      <c r="E71" t="s">
        <v>839</v>
      </c>
      <c r="F71" t="s">
        <v>62</v>
      </c>
      <c r="G71" t="s">
        <v>855</v>
      </c>
      <c r="H71" s="2">
        <v>11.702862</v>
      </c>
      <c r="I71" s="2">
        <v>1062.5563500000001</v>
      </c>
      <c r="J71" s="2">
        <v>842.35199999999952</v>
      </c>
    </row>
    <row r="72" spans="1:10" x14ac:dyDescent="0.25">
      <c r="A72" t="s">
        <v>850</v>
      </c>
      <c r="B72" t="str">
        <f t="shared" si="0"/>
        <v>00214</v>
      </c>
      <c r="C72" t="s">
        <v>858</v>
      </c>
      <c r="D72" t="s">
        <v>860</v>
      </c>
      <c r="E72" t="s">
        <v>37</v>
      </c>
      <c r="F72" t="s">
        <v>852</v>
      </c>
      <c r="G72" t="s">
        <v>16</v>
      </c>
      <c r="H72" s="2">
        <v>95300.000478389658</v>
      </c>
      <c r="I72" s="2">
        <v>69999.999667121898</v>
      </c>
      <c r="J72" s="2">
        <v>72817.126640343267</v>
      </c>
    </row>
    <row r="73" spans="1:10" x14ac:dyDescent="0.25">
      <c r="A73" t="s">
        <v>850</v>
      </c>
      <c r="B73" t="str">
        <f t="shared" si="0"/>
        <v>00214</v>
      </c>
      <c r="C73" t="s">
        <v>858</v>
      </c>
      <c r="D73" t="s">
        <v>860</v>
      </c>
      <c r="E73" t="s">
        <v>37</v>
      </c>
      <c r="F73" t="s">
        <v>852</v>
      </c>
      <c r="G73" t="s">
        <v>853</v>
      </c>
      <c r="H73" s="2">
        <v>95300.000478389658</v>
      </c>
      <c r="I73" s="2">
        <v>69999.999667121898</v>
      </c>
      <c r="J73" s="2">
        <v>72817.126640343267</v>
      </c>
    </row>
    <row r="74" spans="1:10" x14ac:dyDescent="0.25">
      <c r="A74" t="s">
        <v>850</v>
      </c>
      <c r="B74" t="str">
        <f t="shared" si="0"/>
        <v>00214</v>
      </c>
      <c r="C74" t="s">
        <v>858</v>
      </c>
      <c r="D74" t="s">
        <v>860</v>
      </c>
      <c r="E74" t="s">
        <v>37</v>
      </c>
      <c r="F74" t="s">
        <v>852</v>
      </c>
      <c r="G74" t="s">
        <v>854</v>
      </c>
      <c r="H74" s="2">
        <v>95256.444445548943</v>
      </c>
      <c r="I74" s="2">
        <v>58476.189497518993</v>
      </c>
      <c r="J74" s="2">
        <v>42378.837707558421</v>
      </c>
    </row>
    <row r="75" spans="1:10" x14ac:dyDescent="0.25">
      <c r="A75" t="s">
        <v>850</v>
      </c>
      <c r="B75" t="str">
        <f t="shared" si="0"/>
        <v>00214</v>
      </c>
      <c r="C75" t="s">
        <v>858</v>
      </c>
      <c r="D75" t="s">
        <v>860</v>
      </c>
      <c r="E75" t="s">
        <v>37</v>
      </c>
      <c r="F75" t="s">
        <v>852</v>
      </c>
      <c r="G75" t="s">
        <v>855</v>
      </c>
      <c r="H75" s="2">
        <v>95188.538097185941</v>
      </c>
      <c r="I75" s="2">
        <v>42829.321742047861</v>
      </c>
      <c r="J75" s="2">
        <v>44114.194378929467</v>
      </c>
    </row>
    <row r="76" spans="1:10" x14ac:dyDescent="0.25">
      <c r="A76" t="s">
        <v>850</v>
      </c>
      <c r="B76" t="str">
        <f t="shared" si="0"/>
        <v>00214</v>
      </c>
      <c r="C76" t="s">
        <v>858</v>
      </c>
      <c r="D76" t="s">
        <v>860</v>
      </c>
      <c r="E76" t="s">
        <v>37</v>
      </c>
      <c r="F76" t="s">
        <v>856</v>
      </c>
      <c r="G76" t="s">
        <v>16</v>
      </c>
      <c r="H76" s="2">
        <v>95300.000478389658</v>
      </c>
      <c r="I76" s="2">
        <v>69999.999667121898</v>
      </c>
      <c r="J76" s="2">
        <v>72817.126640343267</v>
      </c>
    </row>
    <row r="77" spans="1:10" x14ac:dyDescent="0.25">
      <c r="A77" t="s">
        <v>850</v>
      </c>
      <c r="B77" t="str">
        <f t="shared" ref="B77:B140" si="1">LEFT(E77,5)</f>
        <v>00214</v>
      </c>
      <c r="C77" t="s">
        <v>858</v>
      </c>
      <c r="D77" t="s">
        <v>860</v>
      </c>
      <c r="E77" t="s">
        <v>37</v>
      </c>
      <c r="F77" t="s">
        <v>856</v>
      </c>
      <c r="G77" t="s">
        <v>853</v>
      </c>
      <c r="H77" s="2">
        <v>95300.000478389658</v>
      </c>
      <c r="I77" s="2">
        <v>69999.999667121898</v>
      </c>
      <c r="J77" s="2">
        <v>72817.126640343267</v>
      </c>
    </row>
    <row r="78" spans="1:10" x14ac:dyDescent="0.25">
      <c r="A78" t="s">
        <v>850</v>
      </c>
      <c r="B78" t="str">
        <f t="shared" si="1"/>
        <v>00214</v>
      </c>
      <c r="C78" t="s">
        <v>858</v>
      </c>
      <c r="D78" t="s">
        <v>860</v>
      </c>
      <c r="E78" t="s">
        <v>37</v>
      </c>
      <c r="F78" t="s">
        <v>856</v>
      </c>
      <c r="G78" t="s">
        <v>854</v>
      </c>
      <c r="H78" s="2">
        <v>95256.444445548943</v>
      </c>
      <c r="I78" s="2">
        <v>58476.189497518993</v>
      </c>
      <c r="J78" s="2">
        <v>42378.837707558421</v>
      </c>
    </row>
    <row r="79" spans="1:10" x14ac:dyDescent="0.25">
      <c r="A79" t="s">
        <v>850</v>
      </c>
      <c r="B79" t="str">
        <f t="shared" si="1"/>
        <v>00214</v>
      </c>
      <c r="C79" t="s">
        <v>858</v>
      </c>
      <c r="D79" t="s">
        <v>860</v>
      </c>
      <c r="E79" t="s">
        <v>37</v>
      </c>
      <c r="F79" t="s">
        <v>856</v>
      </c>
      <c r="G79" t="s">
        <v>855</v>
      </c>
      <c r="H79" s="2">
        <v>95188.538097185941</v>
      </c>
      <c r="I79" s="2">
        <v>42829.321742047861</v>
      </c>
      <c r="J79" s="2">
        <v>44114.194378929467</v>
      </c>
    </row>
    <row r="80" spans="1:10" x14ac:dyDescent="0.25">
      <c r="A80" t="s">
        <v>850</v>
      </c>
      <c r="B80" t="str">
        <f t="shared" si="1"/>
        <v>00214</v>
      </c>
      <c r="C80" t="s">
        <v>858</v>
      </c>
      <c r="D80" t="s">
        <v>860</v>
      </c>
      <c r="E80" t="s">
        <v>37</v>
      </c>
      <c r="F80" t="s">
        <v>62</v>
      </c>
      <c r="G80" t="s">
        <v>16</v>
      </c>
      <c r="H80" s="2">
        <v>79782.60143000001</v>
      </c>
      <c r="I80" s="2">
        <v>60128.343000000001</v>
      </c>
      <c r="J80" s="2">
        <v>62232.83699999997</v>
      </c>
    </row>
    <row r="81" spans="1:10" x14ac:dyDescent="0.25">
      <c r="A81" t="s">
        <v>850</v>
      </c>
      <c r="B81" t="str">
        <f t="shared" si="1"/>
        <v>00214</v>
      </c>
      <c r="C81" t="s">
        <v>858</v>
      </c>
      <c r="D81" t="s">
        <v>860</v>
      </c>
      <c r="E81" t="s">
        <v>37</v>
      </c>
      <c r="F81" t="s">
        <v>62</v>
      </c>
      <c r="G81" t="s">
        <v>853</v>
      </c>
      <c r="H81" s="2">
        <v>79782.60143000001</v>
      </c>
      <c r="I81" s="2">
        <v>60128.343000000001</v>
      </c>
      <c r="J81" s="2">
        <v>62232.83699999997</v>
      </c>
    </row>
    <row r="82" spans="1:10" x14ac:dyDescent="0.25">
      <c r="A82" t="s">
        <v>850</v>
      </c>
      <c r="B82" t="str">
        <f t="shared" si="1"/>
        <v>00214</v>
      </c>
      <c r="C82" t="s">
        <v>858</v>
      </c>
      <c r="D82" t="s">
        <v>860</v>
      </c>
      <c r="E82" t="s">
        <v>37</v>
      </c>
      <c r="F82" t="s">
        <v>62</v>
      </c>
      <c r="G82" t="s">
        <v>854</v>
      </c>
      <c r="H82" s="2">
        <v>79751.486460000015</v>
      </c>
      <c r="I82" s="2">
        <v>50259.220999999998</v>
      </c>
      <c r="J82" s="2">
        <v>36423.839999999997</v>
      </c>
    </row>
    <row r="83" spans="1:10" x14ac:dyDescent="0.25">
      <c r="A83" t="s">
        <v>850</v>
      </c>
      <c r="B83" t="str">
        <f t="shared" si="1"/>
        <v>00214</v>
      </c>
      <c r="C83" t="s">
        <v>858</v>
      </c>
      <c r="D83" t="s">
        <v>860</v>
      </c>
      <c r="E83" t="s">
        <v>37</v>
      </c>
      <c r="F83" t="s">
        <v>62</v>
      </c>
      <c r="G83" t="s">
        <v>855</v>
      </c>
      <c r="H83" s="2">
        <v>77822.874360000031</v>
      </c>
      <c r="I83" s="2">
        <v>35362.95708</v>
      </c>
      <c r="J83" s="2">
        <v>36423.839999999997</v>
      </c>
    </row>
    <row r="84" spans="1:10" x14ac:dyDescent="0.25">
      <c r="A84" t="s">
        <v>850</v>
      </c>
      <c r="B84" t="str">
        <f t="shared" si="1"/>
        <v>00228</v>
      </c>
      <c r="C84" t="s">
        <v>858</v>
      </c>
      <c r="D84" t="s">
        <v>2</v>
      </c>
      <c r="E84" t="s">
        <v>20</v>
      </c>
      <c r="F84" t="s">
        <v>852</v>
      </c>
      <c r="G84" t="s">
        <v>16</v>
      </c>
      <c r="H84" s="2">
        <v>5686.0723963358996</v>
      </c>
      <c r="I84" s="2">
        <v>6337.0208279434464</v>
      </c>
      <c r="J84" s="2">
        <v>3944.0458455112789</v>
      </c>
    </row>
    <row r="85" spans="1:10" x14ac:dyDescent="0.25">
      <c r="A85" t="s">
        <v>850</v>
      </c>
      <c r="B85" t="str">
        <f t="shared" si="1"/>
        <v>00228</v>
      </c>
      <c r="C85" t="s">
        <v>858</v>
      </c>
      <c r="D85" t="s">
        <v>2</v>
      </c>
      <c r="E85" t="s">
        <v>20</v>
      </c>
      <c r="F85" t="s">
        <v>852</v>
      </c>
      <c r="G85" t="s">
        <v>853</v>
      </c>
      <c r="H85" s="2">
        <v>5686.0723963359014</v>
      </c>
      <c r="I85" s="2">
        <v>6337.0208279434491</v>
      </c>
      <c r="J85" s="2">
        <v>3944.0458455112753</v>
      </c>
    </row>
    <row r="86" spans="1:10" x14ac:dyDescent="0.25">
      <c r="A86" t="s">
        <v>850</v>
      </c>
      <c r="B86" t="str">
        <f t="shared" si="1"/>
        <v>00228</v>
      </c>
      <c r="C86" t="s">
        <v>858</v>
      </c>
      <c r="D86" t="s">
        <v>2</v>
      </c>
      <c r="E86" t="s">
        <v>20</v>
      </c>
      <c r="F86" t="s">
        <v>852</v>
      </c>
      <c r="G86" t="s">
        <v>854</v>
      </c>
      <c r="H86" s="2">
        <v>8151.1151494627802</v>
      </c>
      <c r="I86" s="2">
        <v>3856.0786009714775</v>
      </c>
      <c r="J86" s="2">
        <v>4048.8825310200459</v>
      </c>
    </row>
    <row r="87" spans="1:10" x14ac:dyDescent="0.25">
      <c r="A87" t="s">
        <v>850</v>
      </c>
      <c r="B87" t="str">
        <f t="shared" si="1"/>
        <v>00228</v>
      </c>
      <c r="C87" t="s">
        <v>858</v>
      </c>
      <c r="D87" t="s">
        <v>2</v>
      </c>
      <c r="E87" t="s">
        <v>20</v>
      </c>
      <c r="F87" t="s">
        <v>852</v>
      </c>
      <c r="G87" t="s">
        <v>855</v>
      </c>
      <c r="H87" s="2">
        <v>5846.6331673912428</v>
      </c>
      <c r="I87" s="2">
        <v>3784.9384223279908</v>
      </c>
      <c r="J87" s="2">
        <v>3974.1853434443901</v>
      </c>
    </row>
    <row r="88" spans="1:10" x14ac:dyDescent="0.25">
      <c r="A88" t="s">
        <v>850</v>
      </c>
      <c r="B88" t="str">
        <f t="shared" si="1"/>
        <v>00228</v>
      </c>
      <c r="C88" t="s">
        <v>858</v>
      </c>
      <c r="D88" t="s">
        <v>2</v>
      </c>
      <c r="E88" t="s">
        <v>20</v>
      </c>
      <c r="F88" t="s">
        <v>856</v>
      </c>
      <c r="G88" t="s">
        <v>16</v>
      </c>
      <c r="H88" s="2">
        <v>5646.3476942044099</v>
      </c>
      <c r="I88" s="2">
        <v>6199.2272658852444</v>
      </c>
      <c r="J88" s="2">
        <v>3880.7802069049276</v>
      </c>
    </row>
    <row r="89" spans="1:10" x14ac:dyDescent="0.25">
      <c r="A89" t="s">
        <v>850</v>
      </c>
      <c r="B89" t="str">
        <f t="shared" si="1"/>
        <v>00228</v>
      </c>
      <c r="C89" t="s">
        <v>858</v>
      </c>
      <c r="D89" t="s">
        <v>2</v>
      </c>
      <c r="E89" t="s">
        <v>20</v>
      </c>
      <c r="F89" t="s">
        <v>856</v>
      </c>
      <c r="G89" t="s">
        <v>853</v>
      </c>
      <c r="H89" s="2">
        <v>5646.3476942044117</v>
      </c>
      <c r="I89" s="2">
        <v>6199.2272658852453</v>
      </c>
      <c r="J89" s="2">
        <v>3880.7802069049235</v>
      </c>
    </row>
    <row r="90" spans="1:10" x14ac:dyDescent="0.25">
      <c r="A90" t="s">
        <v>850</v>
      </c>
      <c r="B90" t="str">
        <f t="shared" si="1"/>
        <v>00228</v>
      </c>
      <c r="C90" t="s">
        <v>858</v>
      </c>
      <c r="D90" t="s">
        <v>2</v>
      </c>
      <c r="E90" t="s">
        <v>20</v>
      </c>
      <c r="F90" t="s">
        <v>856</v>
      </c>
      <c r="G90" t="s">
        <v>854</v>
      </c>
      <c r="H90" s="2">
        <v>8081.8013420834623</v>
      </c>
      <c r="I90" s="2">
        <v>3783.3682978461397</v>
      </c>
      <c r="J90" s="2">
        <v>3972.5367127384397</v>
      </c>
    </row>
    <row r="91" spans="1:10" x14ac:dyDescent="0.25">
      <c r="A91" t="s">
        <v>850</v>
      </c>
      <c r="B91" t="str">
        <f t="shared" si="1"/>
        <v>00228</v>
      </c>
      <c r="C91" t="s">
        <v>858</v>
      </c>
      <c r="D91" t="s">
        <v>2</v>
      </c>
      <c r="E91" t="s">
        <v>20</v>
      </c>
      <c r="F91" t="s">
        <v>856</v>
      </c>
      <c r="G91" t="s">
        <v>855</v>
      </c>
      <c r="H91" s="2">
        <v>5808.9975426136789</v>
      </c>
      <c r="I91" s="2">
        <v>3713.5029239975643</v>
      </c>
      <c r="J91" s="2">
        <v>3899.1780701974435</v>
      </c>
    </row>
    <row r="92" spans="1:10" x14ac:dyDescent="0.25">
      <c r="A92" t="s">
        <v>850</v>
      </c>
      <c r="B92" t="str">
        <f t="shared" si="1"/>
        <v>00228</v>
      </c>
      <c r="C92" t="s">
        <v>858</v>
      </c>
      <c r="D92" t="s">
        <v>2</v>
      </c>
      <c r="E92" t="s">
        <v>20</v>
      </c>
      <c r="F92" t="s">
        <v>62</v>
      </c>
      <c r="G92" t="s">
        <v>16</v>
      </c>
      <c r="H92" s="2">
        <v>2774.9109859999994</v>
      </c>
      <c r="I92" s="2">
        <v>2606.4055200000007</v>
      </c>
      <c r="J92" s="2">
        <v>1754.0159999999998</v>
      </c>
    </row>
    <row r="93" spans="1:10" x14ac:dyDescent="0.25">
      <c r="A93" t="s">
        <v>850</v>
      </c>
      <c r="B93" t="str">
        <f t="shared" si="1"/>
        <v>00228</v>
      </c>
      <c r="C93" t="s">
        <v>858</v>
      </c>
      <c r="D93" t="s">
        <v>2</v>
      </c>
      <c r="E93" t="s">
        <v>20</v>
      </c>
      <c r="F93" t="s">
        <v>62</v>
      </c>
      <c r="G93" t="s">
        <v>853</v>
      </c>
      <c r="H93" s="2">
        <v>2774.9109859999994</v>
      </c>
      <c r="I93" s="2">
        <v>2606.4055200000007</v>
      </c>
      <c r="J93" s="2">
        <v>1754.0159999999987</v>
      </c>
    </row>
    <row r="94" spans="1:10" x14ac:dyDescent="0.25">
      <c r="A94" t="s">
        <v>850</v>
      </c>
      <c r="B94" t="str">
        <f t="shared" si="1"/>
        <v>00228</v>
      </c>
      <c r="C94" t="s">
        <v>858</v>
      </c>
      <c r="D94" t="s">
        <v>2</v>
      </c>
      <c r="E94" t="s">
        <v>20</v>
      </c>
      <c r="F94" t="s">
        <v>62</v>
      </c>
      <c r="G94" t="s">
        <v>854</v>
      </c>
      <c r="H94" s="2">
        <v>3754.407118000001</v>
      </c>
      <c r="I94" s="2">
        <v>1694.7</v>
      </c>
      <c r="J94" s="2">
        <v>1779.4349999999999</v>
      </c>
    </row>
    <row r="95" spans="1:10" x14ac:dyDescent="0.25">
      <c r="A95" t="s">
        <v>850</v>
      </c>
      <c r="B95" t="str">
        <f t="shared" si="1"/>
        <v>00228</v>
      </c>
      <c r="C95" t="s">
        <v>858</v>
      </c>
      <c r="D95" t="s">
        <v>2</v>
      </c>
      <c r="E95" t="s">
        <v>20</v>
      </c>
      <c r="F95" t="s">
        <v>62</v>
      </c>
      <c r="G95" t="s">
        <v>855</v>
      </c>
      <c r="H95" s="2">
        <v>2825.0378120000005</v>
      </c>
      <c r="I95" s="2">
        <v>1694.7</v>
      </c>
      <c r="J95" s="2">
        <v>1779.4349999999999</v>
      </c>
    </row>
    <row r="96" spans="1:10" x14ac:dyDescent="0.25">
      <c r="A96" t="s">
        <v>850</v>
      </c>
      <c r="B96" t="str">
        <f t="shared" si="1"/>
        <v>00238</v>
      </c>
      <c r="E96" t="s">
        <v>861</v>
      </c>
      <c r="F96" t="s">
        <v>852</v>
      </c>
      <c r="G96" t="s">
        <v>16</v>
      </c>
      <c r="H96" s="2">
        <v>6715.3452888840266</v>
      </c>
      <c r="I96" s="2">
        <v>1178.0201377887367</v>
      </c>
      <c r="J96" s="2">
        <v>19113.430956452303</v>
      </c>
    </row>
    <row r="97" spans="1:10" x14ac:dyDescent="0.25">
      <c r="A97" t="s">
        <v>850</v>
      </c>
      <c r="B97" t="str">
        <f t="shared" si="1"/>
        <v>00238</v>
      </c>
      <c r="E97" t="s">
        <v>861</v>
      </c>
      <c r="F97" t="s">
        <v>852</v>
      </c>
      <c r="G97" t="s">
        <v>853</v>
      </c>
      <c r="H97" s="2">
        <v>6715.3452888840266</v>
      </c>
      <c r="I97" s="2">
        <v>1178.0201377887367</v>
      </c>
      <c r="J97" s="2">
        <v>19113.430956452303</v>
      </c>
    </row>
    <row r="98" spans="1:10" x14ac:dyDescent="0.25">
      <c r="A98" t="s">
        <v>850</v>
      </c>
      <c r="B98" t="str">
        <f t="shared" si="1"/>
        <v>00238</v>
      </c>
      <c r="E98" t="s">
        <v>861</v>
      </c>
      <c r="F98" t="s">
        <v>852</v>
      </c>
      <c r="G98" t="s">
        <v>854</v>
      </c>
      <c r="H98" s="2">
        <v>8102.5767501629525</v>
      </c>
      <c r="I98" s="2">
        <v>17012.945651598733</v>
      </c>
      <c r="J98" s="2">
        <v>20467.110072455689</v>
      </c>
    </row>
    <row r="99" spans="1:10" x14ac:dyDescent="0.25">
      <c r="A99" t="s">
        <v>850</v>
      </c>
      <c r="B99" t="str">
        <f t="shared" si="1"/>
        <v>00238</v>
      </c>
      <c r="E99" t="s">
        <v>861</v>
      </c>
      <c r="F99" t="s">
        <v>852</v>
      </c>
      <c r="G99" t="s">
        <v>855</v>
      </c>
      <c r="H99" s="2">
        <v>9273.4849399571613</v>
      </c>
      <c r="I99" s="2">
        <v>16809.397721750578</v>
      </c>
      <c r="J99" s="2">
        <v>20157.63065695441</v>
      </c>
    </row>
    <row r="100" spans="1:10" x14ac:dyDescent="0.25">
      <c r="A100" t="s">
        <v>850</v>
      </c>
      <c r="B100" t="str">
        <f t="shared" si="1"/>
        <v>00238</v>
      </c>
      <c r="E100" t="s">
        <v>861</v>
      </c>
      <c r="F100" t="s">
        <v>856</v>
      </c>
      <c r="G100" t="s">
        <v>16</v>
      </c>
      <c r="H100" s="2">
        <v>6651.1068728730625</v>
      </c>
      <c r="I100" s="2">
        <v>1000.0002509481911</v>
      </c>
      <c r="J100" s="2">
        <v>18176.182447644336</v>
      </c>
    </row>
    <row r="101" spans="1:10" x14ac:dyDescent="0.25">
      <c r="A101" t="s">
        <v>850</v>
      </c>
      <c r="B101" t="str">
        <f t="shared" si="1"/>
        <v>00238</v>
      </c>
      <c r="E101" t="s">
        <v>861</v>
      </c>
      <c r="F101" t="s">
        <v>856</v>
      </c>
      <c r="G101" t="s">
        <v>853</v>
      </c>
      <c r="H101" s="2">
        <v>6651.1068728730634</v>
      </c>
      <c r="I101" s="2">
        <v>1000.0002509481911</v>
      </c>
      <c r="J101" s="2">
        <v>18176.182447644336</v>
      </c>
    </row>
    <row r="102" spans="1:10" x14ac:dyDescent="0.25">
      <c r="A102" t="s">
        <v>850</v>
      </c>
      <c r="B102" t="str">
        <f t="shared" si="1"/>
        <v>00238</v>
      </c>
      <c r="E102" t="s">
        <v>861</v>
      </c>
      <c r="F102" t="s">
        <v>856</v>
      </c>
      <c r="G102" t="s">
        <v>854</v>
      </c>
      <c r="H102" s="2">
        <v>7990.47666488901</v>
      </c>
      <c r="I102" s="2">
        <v>16230.937613387561</v>
      </c>
      <c r="J102" s="2">
        <v>18334.330303647414</v>
      </c>
    </row>
    <row r="103" spans="1:10" x14ac:dyDescent="0.25">
      <c r="A103" t="s">
        <v>850</v>
      </c>
      <c r="B103" t="str">
        <f t="shared" si="1"/>
        <v>00238</v>
      </c>
      <c r="E103" t="s">
        <v>861</v>
      </c>
      <c r="F103" t="s">
        <v>856</v>
      </c>
      <c r="G103" t="s">
        <v>855</v>
      </c>
      <c r="H103" s="2">
        <v>9097.5569938535064</v>
      </c>
      <c r="I103" s="2">
        <v>15920.642901877718</v>
      </c>
      <c r="J103" s="2">
        <v>17937.0328524711</v>
      </c>
    </row>
    <row r="104" spans="1:10" x14ac:dyDescent="0.25">
      <c r="A104" t="s">
        <v>850</v>
      </c>
      <c r="B104" t="str">
        <f t="shared" si="1"/>
        <v>00238</v>
      </c>
      <c r="E104" t="s">
        <v>861</v>
      </c>
      <c r="F104" t="s">
        <v>62</v>
      </c>
      <c r="G104" t="s">
        <v>16</v>
      </c>
      <c r="H104" s="2">
        <v>2910.8765438982005</v>
      </c>
      <c r="I104" s="2">
        <v>399.40275999999989</v>
      </c>
      <c r="J104" s="2">
        <v>6659.9420000000009</v>
      </c>
    </row>
    <row r="105" spans="1:10" x14ac:dyDescent="0.25">
      <c r="A105" t="s">
        <v>850</v>
      </c>
      <c r="B105" t="str">
        <f t="shared" si="1"/>
        <v>00238</v>
      </c>
      <c r="E105" t="s">
        <v>861</v>
      </c>
      <c r="F105" t="s">
        <v>62</v>
      </c>
      <c r="G105" t="s">
        <v>853</v>
      </c>
      <c r="H105" s="2">
        <v>2910.8765438982005</v>
      </c>
      <c r="I105" s="2">
        <v>399.40275999999989</v>
      </c>
      <c r="J105" s="2">
        <v>6659.9420000000009</v>
      </c>
    </row>
    <row r="106" spans="1:10" x14ac:dyDescent="0.25">
      <c r="A106" t="s">
        <v>850</v>
      </c>
      <c r="B106" t="str">
        <f t="shared" si="1"/>
        <v>00238</v>
      </c>
      <c r="E106" t="s">
        <v>861</v>
      </c>
      <c r="F106" t="s">
        <v>62</v>
      </c>
      <c r="G106" t="s">
        <v>854</v>
      </c>
      <c r="H106" s="2">
        <v>3440.0549100000003</v>
      </c>
      <c r="I106" s="2">
        <v>6674.3519999999971</v>
      </c>
      <c r="J106" s="2">
        <v>6659.9420000000009</v>
      </c>
    </row>
    <row r="107" spans="1:10" x14ac:dyDescent="0.25">
      <c r="A107" t="s">
        <v>850</v>
      </c>
      <c r="B107" t="str">
        <f t="shared" si="1"/>
        <v>00238</v>
      </c>
      <c r="E107" t="s">
        <v>861</v>
      </c>
      <c r="F107" t="s">
        <v>62</v>
      </c>
      <c r="G107" t="s">
        <v>855</v>
      </c>
      <c r="H107" s="2">
        <v>3905.7772399999999</v>
      </c>
      <c r="I107" s="2">
        <v>6674.3519999999971</v>
      </c>
      <c r="J107" s="2">
        <v>6659.9420000000009</v>
      </c>
    </row>
    <row r="108" spans="1:10" x14ac:dyDescent="0.25">
      <c r="A108" t="s">
        <v>850</v>
      </c>
      <c r="B108" t="str">
        <f t="shared" si="1"/>
        <v>00290</v>
      </c>
      <c r="E108" t="s">
        <v>862</v>
      </c>
      <c r="F108" t="s">
        <v>852</v>
      </c>
      <c r="G108" t="s">
        <v>16</v>
      </c>
      <c r="H108" s="2">
        <v>6048.4931941190862</v>
      </c>
      <c r="I108" s="2">
        <v>1143.462568766008</v>
      </c>
      <c r="J108" s="2">
        <v>13214.390188081861</v>
      </c>
    </row>
    <row r="109" spans="1:10" x14ac:dyDescent="0.25">
      <c r="A109" t="s">
        <v>850</v>
      </c>
      <c r="B109" t="str">
        <f t="shared" si="1"/>
        <v>00290</v>
      </c>
      <c r="E109" t="s">
        <v>862</v>
      </c>
      <c r="F109" t="s">
        <v>852</v>
      </c>
      <c r="G109" t="s">
        <v>853</v>
      </c>
      <c r="H109" s="2">
        <v>6048.4931941190862</v>
      </c>
      <c r="I109" s="2">
        <v>1143.4625687660082</v>
      </c>
      <c r="J109" s="2">
        <v>13214.390188081861</v>
      </c>
    </row>
    <row r="110" spans="1:10" x14ac:dyDescent="0.25">
      <c r="A110" t="s">
        <v>850</v>
      </c>
      <c r="B110" t="str">
        <f t="shared" si="1"/>
        <v>00290</v>
      </c>
      <c r="E110" t="s">
        <v>862</v>
      </c>
      <c r="F110" t="s">
        <v>852</v>
      </c>
      <c r="G110" t="s">
        <v>854</v>
      </c>
      <c r="H110" s="2">
        <v>5556.4469527049778</v>
      </c>
      <c r="I110" s="2">
        <v>12136.533850576678</v>
      </c>
      <c r="J110" s="2">
        <v>14059.806469388746</v>
      </c>
    </row>
    <row r="111" spans="1:10" x14ac:dyDescent="0.25">
      <c r="A111" t="s">
        <v>850</v>
      </c>
      <c r="B111" t="str">
        <f t="shared" si="1"/>
        <v>00290</v>
      </c>
      <c r="E111" t="s">
        <v>862</v>
      </c>
      <c r="F111" t="s">
        <v>852</v>
      </c>
      <c r="G111" t="s">
        <v>855</v>
      </c>
      <c r="H111" s="2">
        <v>5381.1076649807192</v>
      </c>
      <c r="I111" s="2">
        <v>12055.963070646108</v>
      </c>
      <c r="J111" s="2">
        <v>13966.348755530395</v>
      </c>
    </row>
    <row r="112" spans="1:10" x14ac:dyDescent="0.25">
      <c r="A112" t="s">
        <v>850</v>
      </c>
      <c r="B112" t="str">
        <f t="shared" si="1"/>
        <v>00290</v>
      </c>
      <c r="E112" t="s">
        <v>862</v>
      </c>
      <c r="F112" t="s">
        <v>856</v>
      </c>
      <c r="G112" t="s">
        <v>16</v>
      </c>
      <c r="H112" s="2">
        <v>5977.7864530177703</v>
      </c>
      <c r="I112" s="2">
        <v>995.52418019183983</v>
      </c>
      <c r="J112" s="2">
        <v>12574.046910044446</v>
      </c>
    </row>
    <row r="113" spans="1:10" x14ac:dyDescent="0.25">
      <c r="A113" t="s">
        <v>850</v>
      </c>
      <c r="B113" t="str">
        <f t="shared" si="1"/>
        <v>00290</v>
      </c>
      <c r="E113" t="s">
        <v>862</v>
      </c>
      <c r="F113" t="s">
        <v>856</v>
      </c>
      <c r="G113" t="s">
        <v>853</v>
      </c>
      <c r="H113" s="2">
        <v>5977.7864530177703</v>
      </c>
      <c r="I113" s="2">
        <v>995.52418019183983</v>
      </c>
      <c r="J113" s="2">
        <v>12574.046910044446</v>
      </c>
    </row>
    <row r="114" spans="1:10" x14ac:dyDescent="0.25">
      <c r="A114" t="s">
        <v>850</v>
      </c>
      <c r="B114" t="str">
        <f t="shared" si="1"/>
        <v>00290</v>
      </c>
      <c r="E114" t="s">
        <v>862</v>
      </c>
      <c r="F114" t="s">
        <v>856</v>
      </c>
      <c r="G114" t="s">
        <v>854</v>
      </c>
      <c r="H114" s="2">
        <v>5475.4667709224523</v>
      </c>
      <c r="I114" s="2">
        <v>11655.105383138478</v>
      </c>
      <c r="J114" s="2">
        <v>12681.660211398577</v>
      </c>
    </row>
    <row r="115" spans="1:10" x14ac:dyDescent="0.25">
      <c r="A115" t="s">
        <v>850</v>
      </c>
      <c r="B115" t="str">
        <f t="shared" si="1"/>
        <v>00290</v>
      </c>
      <c r="E115" t="s">
        <v>862</v>
      </c>
      <c r="F115" t="s">
        <v>856</v>
      </c>
      <c r="G115" t="s">
        <v>855</v>
      </c>
      <c r="H115" s="2">
        <v>5285.1581484397739</v>
      </c>
      <c r="I115" s="2">
        <v>11535.48932475838</v>
      </c>
      <c r="J115" s="2">
        <v>12555.641145005684</v>
      </c>
    </row>
    <row r="116" spans="1:10" x14ac:dyDescent="0.25">
      <c r="A116" t="s">
        <v>850</v>
      </c>
      <c r="B116" t="str">
        <f t="shared" si="1"/>
        <v>00290</v>
      </c>
      <c r="E116" t="s">
        <v>862</v>
      </c>
      <c r="F116" t="s">
        <v>62</v>
      </c>
      <c r="G116" t="s">
        <v>16</v>
      </c>
      <c r="H116" s="2">
        <v>2947.8664799999997</v>
      </c>
      <c r="I116" s="2">
        <v>455.01366999999993</v>
      </c>
      <c r="J116" s="2">
        <v>6018.7109999999984</v>
      </c>
    </row>
    <row r="117" spans="1:10" x14ac:dyDescent="0.25">
      <c r="A117" t="s">
        <v>850</v>
      </c>
      <c r="B117" t="str">
        <f t="shared" si="1"/>
        <v>00290</v>
      </c>
      <c r="E117" t="s">
        <v>862</v>
      </c>
      <c r="F117" t="s">
        <v>62</v>
      </c>
      <c r="G117" t="s">
        <v>853</v>
      </c>
      <c r="H117" s="2">
        <v>2947.8664799999997</v>
      </c>
      <c r="I117" s="2">
        <v>455.01366999999993</v>
      </c>
      <c r="J117" s="2">
        <v>6018.7109999999984</v>
      </c>
    </row>
    <row r="118" spans="1:10" x14ac:dyDescent="0.25">
      <c r="A118" t="s">
        <v>850</v>
      </c>
      <c r="B118" t="str">
        <f t="shared" si="1"/>
        <v>00290</v>
      </c>
      <c r="E118" t="s">
        <v>862</v>
      </c>
      <c r="F118" t="s">
        <v>62</v>
      </c>
      <c r="G118" t="s">
        <v>854</v>
      </c>
      <c r="H118" s="2">
        <v>2693.4570780000008</v>
      </c>
      <c r="I118" s="2">
        <v>5484.8601600000038</v>
      </c>
      <c r="J118" s="2">
        <v>6018.7109999999984</v>
      </c>
    </row>
    <row r="119" spans="1:10" x14ac:dyDescent="0.25">
      <c r="A119" t="s">
        <v>850</v>
      </c>
      <c r="B119" t="str">
        <f t="shared" si="1"/>
        <v>00290</v>
      </c>
      <c r="E119" t="s">
        <v>862</v>
      </c>
      <c r="F119" t="s">
        <v>62</v>
      </c>
      <c r="G119" t="s">
        <v>855</v>
      </c>
      <c r="H119" s="2">
        <v>2617.8115700000008</v>
      </c>
      <c r="I119" s="2">
        <v>5484.8601600000038</v>
      </c>
      <c r="J119" s="2">
        <v>6018.7109999999984</v>
      </c>
    </row>
    <row r="120" spans="1:10" x14ac:dyDescent="0.25">
      <c r="A120" t="s">
        <v>850</v>
      </c>
      <c r="B120" t="str">
        <f t="shared" si="1"/>
        <v>01295</v>
      </c>
      <c r="E120" t="s">
        <v>863</v>
      </c>
      <c r="F120" t="s">
        <v>852</v>
      </c>
      <c r="G120" t="s">
        <v>16</v>
      </c>
      <c r="H120" s="2">
        <v>262.09712624284316</v>
      </c>
      <c r="I120" s="2">
        <v>74.162674610122181</v>
      </c>
      <c r="J120" s="2">
        <v>0</v>
      </c>
    </row>
    <row r="121" spans="1:10" x14ac:dyDescent="0.25">
      <c r="A121" t="s">
        <v>850</v>
      </c>
      <c r="B121" t="str">
        <f t="shared" si="1"/>
        <v>01295</v>
      </c>
      <c r="E121" t="s">
        <v>863</v>
      </c>
      <c r="F121" t="s">
        <v>852</v>
      </c>
      <c r="G121" t="s">
        <v>853</v>
      </c>
      <c r="H121" s="2">
        <v>262.09712624284316</v>
      </c>
      <c r="I121" s="2">
        <v>74.162674610122181</v>
      </c>
      <c r="J121" s="2">
        <v>0</v>
      </c>
    </row>
    <row r="122" spans="1:10" x14ac:dyDescent="0.25">
      <c r="A122" t="s">
        <v>850</v>
      </c>
      <c r="B122" t="str">
        <f t="shared" si="1"/>
        <v>01295</v>
      </c>
      <c r="E122" t="s">
        <v>863</v>
      </c>
      <c r="F122" t="s">
        <v>852</v>
      </c>
      <c r="G122" t="s">
        <v>854</v>
      </c>
      <c r="H122" s="2">
        <v>329.58727722996849</v>
      </c>
      <c r="I122" s="2">
        <v>0</v>
      </c>
      <c r="J122" s="2">
        <v>0</v>
      </c>
    </row>
    <row r="123" spans="1:10" x14ac:dyDescent="0.25">
      <c r="A123" t="s">
        <v>850</v>
      </c>
      <c r="B123" t="str">
        <f t="shared" si="1"/>
        <v>01295</v>
      </c>
      <c r="E123" t="s">
        <v>863</v>
      </c>
      <c r="F123" t="s">
        <v>852</v>
      </c>
      <c r="G123" t="s">
        <v>855</v>
      </c>
      <c r="H123" s="2">
        <v>319.13562741893793</v>
      </c>
      <c r="I123" s="2">
        <v>0</v>
      </c>
      <c r="J123" s="2">
        <v>0</v>
      </c>
    </row>
    <row r="124" spans="1:10" x14ac:dyDescent="0.25">
      <c r="A124" t="s">
        <v>850</v>
      </c>
      <c r="B124" t="str">
        <f t="shared" si="1"/>
        <v>01295</v>
      </c>
      <c r="E124" t="s">
        <v>863</v>
      </c>
      <c r="F124" t="s">
        <v>856</v>
      </c>
      <c r="G124" t="s">
        <v>16</v>
      </c>
      <c r="H124" s="2">
        <v>256.02782590727139</v>
      </c>
      <c r="I124" s="2">
        <v>69.82233642690349</v>
      </c>
      <c r="J124" s="2">
        <v>0</v>
      </c>
    </row>
    <row r="125" spans="1:10" x14ac:dyDescent="0.25">
      <c r="A125" t="s">
        <v>850</v>
      </c>
      <c r="B125" t="str">
        <f t="shared" si="1"/>
        <v>01295</v>
      </c>
      <c r="E125" t="s">
        <v>863</v>
      </c>
      <c r="F125" t="s">
        <v>856</v>
      </c>
      <c r="G125" t="s">
        <v>853</v>
      </c>
      <c r="H125" s="2">
        <v>256.02782590727139</v>
      </c>
      <c r="I125" s="2">
        <v>69.82233642690349</v>
      </c>
      <c r="J125" s="2">
        <v>0</v>
      </c>
    </row>
    <row r="126" spans="1:10" x14ac:dyDescent="0.25">
      <c r="A126" t="s">
        <v>850</v>
      </c>
      <c r="B126" t="str">
        <f t="shared" si="1"/>
        <v>01295</v>
      </c>
      <c r="E126" t="s">
        <v>863</v>
      </c>
      <c r="F126" t="s">
        <v>856</v>
      </c>
      <c r="G126" t="s">
        <v>854</v>
      </c>
      <c r="H126" s="2">
        <v>323.26592560277476</v>
      </c>
      <c r="I126" s="2">
        <v>0</v>
      </c>
      <c r="J126" s="2">
        <v>0</v>
      </c>
    </row>
    <row r="127" spans="1:10" x14ac:dyDescent="0.25">
      <c r="A127" t="s">
        <v>850</v>
      </c>
      <c r="B127" t="str">
        <f t="shared" si="1"/>
        <v>01295</v>
      </c>
      <c r="E127" t="s">
        <v>863</v>
      </c>
      <c r="F127" t="s">
        <v>856</v>
      </c>
      <c r="G127" t="s">
        <v>855</v>
      </c>
      <c r="H127" s="2">
        <v>312.85094814538792</v>
      </c>
      <c r="I127" s="2">
        <v>0</v>
      </c>
      <c r="J127" s="2">
        <v>0</v>
      </c>
    </row>
    <row r="128" spans="1:10" x14ac:dyDescent="0.25">
      <c r="A128" t="s">
        <v>850</v>
      </c>
      <c r="B128" t="str">
        <f t="shared" si="1"/>
        <v>01295</v>
      </c>
      <c r="E128" t="s">
        <v>863</v>
      </c>
      <c r="F128" t="s">
        <v>62</v>
      </c>
      <c r="G128" t="s">
        <v>16</v>
      </c>
      <c r="H128" s="2">
        <v>77.501000000000005</v>
      </c>
      <c r="I128" s="2">
        <v>21</v>
      </c>
      <c r="J128" s="2">
        <v>0</v>
      </c>
    </row>
    <row r="129" spans="1:10" x14ac:dyDescent="0.25">
      <c r="A129" t="s">
        <v>850</v>
      </c>
      <c r="B129" t="str">
        <f t="shared" si="1"/>
        <v>01295</v>
      </c>
      <c r="E129" t="s">
        <v>863</v>
      </c>
      <c r="F129" t="s">
        <v>62</v>
      </c>
      <c r="G129" t="s">
        <v>853</v>
      </c>
      <c r="H129" s="2">
        <v>77.501000000000005</v>
      </c>
      <c r="I129" s="2">
        <v>21</v>
      </c>
      <c r="J129" s="2">
        <v>0</v>
      </c>
    </row>
    <row r="130" spans="1:10" x14ac:dyDescent="0.25">
      <c r="A130" t="s">
        <v>850</v>
      </c>
      <c r="B130" t="str">
        <f t="shared" si="1"/>
        <v>01295</v>
      </c>
      <c r="E130" t="s">
        <v>863</v>
      </c>
      <c r="F130" t="s">
        <v>62</v>
      </c>
      <c r="G130" t="s">
        <v>854</v>
      </c>
      <c r="H130" s="2">
        <v>98.501000000000005</v>
      </c>
      <c r="I130" s="2">
        <v>0</v>
      </c>
      <c r="J130" s="2">
        <v>0</v>
      </c>
    </row>
    <row r="131" spans="1:10" x14ac:dyDescent="0.25">
      <c r="A131" t="s">
        <v>850</v>
      </c>
      <c r="B131" t="str">
        <f t="shared" si="1"/>
        <v>01295</v>
      </c>
      <c r="E131" t="s">
        <v>863</v>
      </c>
      <c r="F131" t="s">
        <v>62</v>
      </c>
      <c r="G131" t="s">
        <v>855</v>
      </c>
      <c r="H131" s="2">
        <v>98.5</v>
      </c>
      <c r="I131" s="2">
        <v>0</v>
      </c>
      <c r="J131" s="2">
        <v>0</v>
      </c>
    </row>
    <row r="132" spans="1:10" x14ac:dyDescent="0.25">
      <c r="A132" t="s">
        <v>850</v>
      </c>
      <c r="B132" t="str">
        <f t="shared" si="1"/>
        <v>06247</v>
      </c>
      <c r="E132" t="s">
        <v>864</v>
      </c>
      <c r="F132" t="s">
        <v>852</v>
      </c>
      <c r="G132" t="s">
        <v>16</v>
      </c>
      <c r="H132" s="2">
        <v>17.638825863856017</v>
      </c>
      <c r="I132" s="2">
        <v>0</v>
      </c>
      <c r="J132" s="2">
        <v>1121.8097112857913</v>
      </c>
    </row>
    <row r="133" spans="1:10" x14ac:dyDescent="0.25">
      <c r="A133" t="s">
        <v>850</v>
      </c>
      <c r="B133" t="str">
        <f t="shared" si="1"/>
        <v>06247</v>
      </c>
      <c r="E133" t="s">
        <v>864</v>
      </c>
      <c r="F133" t="s">
        <v>852</v>
      </c>
      <c r="G133" t="s">
        <v>853</v>
      </c>
      <c r="H133" s="2">
        <v>17.638825863856017</v>
      </c>
      <c r="I133" s="2">
        <v>0</v>
      </c>
      <c r="J133" s="2">
        <v>1121.8097112857913</v>
      </c>
    </row>
    <row r="134" spans="1:10" x14ac:dyDescent="0.25">
      <c r="A134" t="s">
        <v>850</v>
      </c>
      <c r="B134" t="str">
        <f t="shared" si="1"/>
        <v>06247</v>
      </c>
      <c r="E134" t="s">
        <v>864</v>
      </c>
      <c r="F134" t="s">
        <v>852</v>
      </c>
      <c r="G134" t="s">
        <v>854</v>
      </c>
      <c r="H134" s="2">
        <v>17.455369999999998</v>
      </c>
      <c r="I134" s="2">
        <v>1015.0166568518006</v>
      </c>
      <c r="J134" s="2">
        <v>1119.003963182791</v>
      </c>
    </row>
    <row r="135" spans="1:10" x14ac:dyDescent="0.25">
      <c r="A135" t="s">
        <v>850</v>
      </c>
      <c r="B135" t="str">
        <f t="shared" si="1"/>
        <v>06247</v>
      </c>
      <c r="E135" t="s">
        <v>864</v>
      </c>
      <c r="F135" t="s">
        <v>852</v>
      </c>
      <c r="G135" t="s">
        <v>855</v>
      </c>
      <c r="H135" s="2">
        <v>17.261370004236952</v>
      </c>
      <c r="I135" s="2">
        <v>997.33189039007527</v>
      </c>
      <c r="J135" s="2">
        <v>1098.7901629536809</v>
      </c>
    </row>
    <row r="136" spans="1:10" x14ac:dyDescent="0.25">
      <c r="A136" t="s">
        <v>850</v>
      </c>
      <c r="B136" t="str">
        <f t="shared" si="1"/>
        <v>06247</v>
      </c>
      <c r="E136" t="s">
        <v>864</v>
      </c>
      <c r="F136" t="s">
        <v>856</v>
      </c>
      <c r="G136" t="s">
        <v>16</v>
      </c>
      <c r="H136" s="2">
        <v>16.500365863856029</v>
      </c>
      <c r="I136" s="2">
        <v>0</v>
      </c>
      <c r="J136" s="2">
        <v>1121.8097112857913</v>
      </c>
    </row>
    <row r="137" spans="1:10" x14ac:dyDescent="0.25">
      <c r="A137" t="s">
        <v>850</v>
      </c>
      <c r="B137" t="str">
        <f t="shared" si="1"/>
        <v>06247</v>
      </c>
      <c r="E137" t="s">
        <v>864</v>
      </c>
      <c r="F137" t="s">
        <v>856</v>
      </c>
      <c r="G137" t="s">
        <v>853</v>
      </c>
      <c r="H137" s="2">
        <v>16.500365863856029</v>
      </c>
      <c r="I137" s="2">
        <v>0</v>
      </c>
      <c r="J137" s="2">
        <v>1121.8097112857913</v>
      </c>
    </row>
    <row r="138" spans="1:10" x14ac:dyDescent="0.25">
      <c r="A138" t="s">
        <v>850</v>
      </c>
      <c r="B138" t="str">
        <f t="shared" si="1"/>
        <v>06247</v>
      </c>
      <c r="E138" t="s">
        <v>864</v>
      </c>
      <c r="F138" t="s">
        <v>856</v>
      </c>
      <c r="G138" t="s">
        <v>854</v>
      </c>
      <c r="H138" s="2">
        <v>16.500000000000007</v>
      </c>
      <c r="I138" s="2">
        <v>1015.0166568518006</v>
      </c>
      <c r="J138" s="2">
        <v>1119.003963182791</v>
      </c>
    </row>
    <row r="139" spans="1:10" x14ac:dyDescent="0.25">
      <c r="A139" t="s">
        <v>850</v>
      </c>
      <c r="B139" t="str">
        <f t="shared" si="1"/>
        <v>06247</v>
      </c>
      <c r="E139" t="s">
        <v>864</v>
      </c>
      <c r="F139" t="s">
        <v>856</v>
      </c>
      <c r="G139" t="s">
        <v>855</v>
      </c>
      <c r="H139" s="2">
        <v>16.500000004236966</v>
      </c>
      <c r="I139" s="2">
        <v>997.33189039007527</v>
      </c>
      <c r="J139" s="2">
        <v>1098.7901629536809</v>
      </c>
    </row>
    <row r="140" spans="1:10" x14ac:dyDescent="0.25">
      <c r="A140" t="s">
        <v>850</v>
      </c>
      <c r="B140" t="str">
        <f t="shared" si="1"/>
        <v>06247</v>
      </c>
      <c r="E140" t="s">
        <v>864</v>
      </c>
      <c r="F140" t="s">
        <v>62</v>
      </c>
      <c r="G140" t="s">
        <v>16</v>
      </c>
      <c r="H140" s="2">
        <v>5.6060799999999986</v>
      </c>
      <c r="I140" s="2">
        <v>0</v>
      </c>
      <c r="J140" s="2">
        <v>509.92699999999962</v>
      </c>
    </row>
    <row r="141" spans="1:10" x14ac:dyDescent="0.25">
      <c r="A141" t="s">
        <v>850</v>
      </c>
      <c r="B141" t="str">
        <f t="shared" ref="B141:B204" si="2">LEFT(E141,5)</f>
        <v>06247</v>
      </c>
      <c r="E141" t="s">
        <v>864</v>
      </c>
      <c r="F141" t="s">
        <v>62</v>
      </c>
      <c r="G141" t="s">
        <v>853</v>
      </c>
      <c r="H141" s="2">
        <v>5.6060799999999986</v>
      </c>
      <c r="I141" s="2">
        <v>0</v>
      </c>
      <c r="J141" s="2">
        <v>509.92699999999962</v>
      </c>
    </row>
    <row r="142" spans="1:10" x14ac:dyDescent="0.25">
      <c r="A142" t="s">
        <v>850</v>
      </c>
      <c r="B142" t="str">
        <f t="shared" si="2"/>
        <v>06247</v>
      </c>
      <c r="E142" t="s">
        <v>864</v>
      </c>
      <c r="F142" t="s">
        <v>62</v>
      </c>
      <c r="G142" t="s">
        <v>854</v>
      </c>
      <c r="H142" s="2">
        <v>6.5524811380680008</v>
      </c>
      <c r="I142" s="2">
        <v>466.92215000000004</v>
      </c>
      <c r="J142" s="2">
        <v>509.92699999999962</v>
      </c>
    </row>
    <row r="143" spans="1:10" x14ac:dyDescent="0.25">
      <c r="A143" t="s">
        <v>850</v>
      </c>
      <c r="B143" t="str">
        <f t="shared" si="2"/>
        <v>06247</v>
      </c>
      <c r="E143" t="s">
        <v>864</v>
      </c>
      <c r="F143" t="s">
        <v>62</v>
      </c>
      <c r="G143" t="s">
        <v>855</v>
      </c>
      <c r="H143" s="2">
        <v>5.6154185499999985</v>
      </c>
      <c r="I143" s="2">
        <v>466.92215000000004</v>
      </c>
      <c r="J143" s="2">
        <v>509.92699999999962</v>
      </c>
    </row>
    <row r="144" spans="1:10" x14ac:dyDescent="0.25">
      <c r="A144" t="s">
        <v>850</v>
      </c>
      <c r="B144" t="str">
        <f t="shared" si="2"/>
        <v>06254</v>
      </c>
      <c r="E144" t="s">
        <v>865</v>
      </c>
      <c r="F144" t="s">
        <v>852</v>
      </c>
      <c r="G144" t="s">
        <v>16</v>
      </c>
      <c r="H144" s="2">
        <v>991.40787615383886</v>
      </c>
      <c r="I144" s="2">
        <v>2484.4571115215381</v>
      </c>
      <c r="J144" s="2">
        <v>1085.9030415237232</v>
      </c>
    </row>
    <row r="145" spans="1:10" x14ac:dyDescent="0.25">
      <c r="A145" t="s">
        <v>850</v>
      </c>
      <c r="B145" t="str">
        <f t="shared" si="2"/>
        <v>06254</v>
      </c>
      <c r="E145" t="s">
        <v>865</v>
      </c>
      <c r="F145" t="s">
        <v>852</v>
      </c>
      <c r="G145" t="s">
        <v>853</v>
      </c>
      <c r="H145" s="2">
        <v>991.40787615383886</v>
      </c>
      <c r="I145" s="2">
        <v>2484.4571115215381</v>
      </c>
      <c r="J145" s="2">
        <v>1085.9030415237232</v>
      </c>
    </row>
    <row r="146" spans="1:10" x14ac:dyDescent="0.25">
      <c r="A146" t="s">
        <v>850</v>
      </c>
      <c r="B146" t="str">
        <f t="shared" si="2"/>
        <v>06254</v>
      </c>
      <c r="E146" t="s">
        <v>865</v>
      </c>
      <c r="F146" t="s">
        <v>852</v>
      </c>
      <c r="G146" t="s">
        <v>854</v>
      </c>
      <c r="H146" s="2">
        <v>972.0919122942347</v>
      </c>
      <c r="I146" s="2">
        <v>3746.1522286298436</v>
      </c>
      <c r="J146" s="2">
        <v>745.006752428906</v>
      </c>
    </row>
    <row r="147" spans="1:10" x14ac:dyDescent="0.25">
      <c r="A147" t="s">
        <v>850</v>
      </c>
      <c r="B147" t="str">
        <f t="shared" si="2"/>
        <v>06254</v>
      </c>
      <c r="E147" t="s">
        <v>865</v>
      </c>
      <c r="F147" t="s">
        <v>852</v>
      </c>
      <c r="G147" t="s">
        <v>855</v>
      </c>
      <c r="H147" s="2">
        <v>1161.0727507729302</v>
      </c>
      <c r="I147" s="2">
        <v>3745.0256216803809</v>
      </c>
      <c r="J147" s="2">
        <v>744.84384218024036</v>
      </c>
    </row>
    <row r="148" spans="1:10" x14ac:dyDescent="0.25">
      <c r="A148" t="s">
        <v>850</v>
      </c>
      <c r="B148" t="str">
        <f t="shared" si="2"/>
        <v>06254</v>
      </c>
      <c r="E148" t="s">
        <v>865</v>
      </c>
      <c r="F148" t="s">
        <v>856</v>
      </c>
      <c r="G148" t="s">
        <v>16</v>
      </c>
      <c r="H148" s="2">
        <v>945.21703418054335</v>
      </c>
      <c r="I148" s="2">
        <v>2389.4060079218875</v>
      </c>
      <c r="J148" s="2">
        <v>1041.2547762925021</v>
      </c>
    </row>
    <row r="149" spans="1:10" x14ac:dyDescent="0.25">
      <c r="A149" t="s">
        <v>850</v>
      </c>
      <c r="B149" t="str">
        <f t="shared" si="2"/>
        <v>06254</v>
      </c>
      <c r="E149" t="s">
        <v>865</v>
      </c>
      <c r="F149" t="s">
        <v>856</v>
      </c>
      <c r="G149" t="s">
        <v>853</v>
      </c>
      <c r="H149" s="2">
        <v>945.21703418054335</v>
      </c>
      <c r="I149" s="2">
        <v>2389.4060079218875</v>
      </c>
      <c r="J149" s="2">
        <v>1041.2547762925021</v>
      </c>
    </row>
    <row r="150" spans="1:10" x14ac:dyDescent="0.25">
      <c r="A150" t="s">
        <v>850</v>
      </c>
      <c r="B150" t="str">
        <f t="shared" si="2"/>
        <v>06254</v>
      </c>
      <c r="E150" t="s">
        <v>865</v>
      </c>
      <c r="F150" t="s">
        <v>856</v>
      </c>
      <c r="G150" t="s">
        <v>854</v>
      </c>
      <c r="H150" s="2">
        <v>930.33163925357701</v>
      </c>
      <c r="I150" s="2">
        <v>3593.0889612094988</v>
      </c>
      <c r="J150" s="2">
        <v>720.88045655244866</v>
      </c>
    </row>
    <row r="151" spans="1:10" x14ac:dyDescent="0.25">
      <c r="A151" t="s">
        <v>850</v>
      </c>
      <c r="B151" t="str">
        <f t="shared" si="2"/>
        <v>06254</v>
      </c>
      <c r="E151" t="s">
        <v>865</v>
      </c>
      <c r="F151" t="s">
        <v>856</v>
      </c>
      <c r="G151" t="s">
        <v>855</v>
      </c>
      <c r="H151" s="2">
        <v>1117.977189889102</v>
      </c>
      <c r="I151" s="2">
        <v>3592.009013315107</v>
      </c>
      <c r="J151" s="2">
        <v>720.72282198866435</v>
      </c>
    </row>
    <row r="152" spans="1:10" x14ac:dyDescent="0.25">
      <c r="A152" t="s">
        <v>850</v>
      </c>
      <c r="B152" t="str">
        <f t="shared" si="2"/>
        <v>06254</v>
      </c>
      <c r="E152" t="s">
        <v>865</v>
      </c>
      <c r="F152" t="s">
        <v>62</v>
      </c>
      <c r="G152" t="s">
        <v>16</v>
      </c>
      <c r="H152" s="2">
        <v>827.44208999999989</v>
      </c>
      <c r="I152" s="2">
        <v>2105</v>
      </c>
      <c r="J152" s="2">
        <v>809.92</v>
      </c>
    </row>
    <row r="153" spans="1:10" x14ac:dyDescent="0.25">
      <c r="A153" t="s">
        <v>850</v>
      </c>
      <c r="B153" t="str">
        <f t="shared" si="2"/>
        <v>06254</v>
      </c>
      <c r="E153" t="s">
        <v>865</v>
      </c>
      <c r="F153" t="s">
        <v>62</v>
      </c>
      <c r="G153" t="s">
        <v>853</v>
      </c>
      <c r="H153" s="2">
        <v>827.44208999999989</v>
      </c>
      <c r="I153" s="2">
        <v>2105</v>
      </c>
      <c r="J153" s="2">
        <v>809.92</v>
      </c>
    </row>
    <row r="154" spans="1:10" x14ac:dyDescent="0.25">
      <c r="A154" t="s">
        <v>850</v>
      </c>
      <c r="B154" t="str">
        <f t="shared" si="2"/>
        <v>06254</v>
      </c>
      <c r="E154" t="s">
        <v>865</v>
      </c>
      <c r="F154" t="s">
        <v>62</v>
      </c>
      <c r="G154" t="s">
        <v>854</v>
      </c>
      <c r="H154" s="2">
        <v>817.44873000000007</v>
      </c>
      <c r="I154" s="2">
        <v>3067.02</v>
      </c>
      <c r="J154" s="2">
        <v>529.91477592000001</v>
      </c>
    </row>
    <row r="155" spans="1:10" x14ac:dyDescent="0.25">
      <c r="A155" t="s">
        <v>850</v>
      </c>
      <c r="B155" t="str">
        <f t="shared" si="2"/>
        <v>06254</v>
      </c>
      <c r="E155" t="s">
        <v>865</v>
      </c>
      <c r="F155" t="s">
        <v>62</v>
      </c>
      <c r="G155" t="s">
        <v>855</v>
      </c>
      <c r="H155" s="2">
        <v>985.37309000000005</v>
      </c>
      <c r="I155" s="2">
        <v>3067.02</v>
      </c>
      <c r="J155" s="2">
        <v>529.91477592000001</v>
      </c>
    </row>
    <row r="156" spans="1:10" x14ac:dyDescent="0.25">
      <c r="A156" t="s">
        <v>850</v>
      </c>
      <c r="B156" t="str">
        <f t="shared" si="2"/>
        <v>08253</v>
      </c>
      <c r="E156" t="s">
        <v>866</v>
      </c>
      <c r="F156" t="s">
        <v>852</v>
      </c>
      <c r="G156" t="s">
        <v>16</v>
      </c>
      <c r="H156" s="2">
        <v>931.05564669968214</v>
      </c>
      <c r="I156" s="2">
        <v>2557.2194307613004</v>
      </c>
      <c r="J156" s="2">
        <v>4557.0823766217054</v>
      </c>
    </row>
    <row r="157" spans="1:10" x14ac:dyDescent="0.25">
      <c r="A157" t="s">
        <v>850</v>
      </c>
      <c r="B157" t="str">
        <f t="shared" si="2"/>
        <v>08253</v>
      </c>
      <c r="E157" t="s">
        <v>866</v>
      </c>
      <c r="F157" t="s">
        <v>852</v>
      </c>
      <c r="G157" t="s">
        <v>853</v>
      </c>
      <c r="H157" s="2">
        <v>931.05564669968214</v>
      </c>
      <c r="I157" s="2">
        <v>2557.2194307613004</v>
      </c>
      <c r="J157" s="2">
        <v>4557.0823766217054</v>
      </c>
    </row>
    <row r="158" spans="1:10" x14ac:dyDescent="0.25">
      <c r="A158" t="s">
        <v>850</v>
      </c>
      <c r="B158" t="str">
        <f t="shared" si="2"/>
        <v>08253</v>
      </c>
      <c r="E158" t="s">
        <v>866</v>
      </c>
      <c r="F158" t="s">
        <v>852</v>
      </c>
      <c r="G158" t="s">
        <v>854</v>
      </c>
      <c r="H158" s="2">
        <v>955.35400472224546</v>
      </c>
      <c r="I158" s="2">
        <v>6455.8949744211195</v>
      </c>
      <c r="J158" s="2">
        <v>2342.252933820726</v>
      </c>
    </row>
    <row r="159" spans="1:10" x14ac:dyDescent="0.25">
      <c r="A159" t="s">
        <v>850</v>
      </c>
      <c r="B159" t="str">
        <f t="shared" si="2"/>
        <v>08253</v>
      </c>
      <c r="E159" t="s">
        <v>866</v>
      </c>
      <c r="F159" t="s">
        <v>852</v>
      </c>
      <c r="G159" t="s">
        <v>855</v>
      </c>
      <c r="H159" s="2">
        <v>867.63470660382791</v>
      </c>
      <c r="I159" s="2">
        <v>6454.5503850299592</v>
      </c>
      <c r="J159" s="2">
        <v>2341.8809203717456</v>
      </c>
    </row>
    <row r="160" spans="1:10" x14ac:dyDescent="0.25">
      <c r="A160" t="s">
        <v>850</v>
      </c>
      <c r="B160" t="str">
        <f t="shared" si="2"/>
        <v>08253</v>
      </c>
      <c r="E160" t="s">
        <v>866</v>
      </c>
      <c r="F160" t="s">
        <v>856</v>
      </c>
      <c r="G160" t="s">
        <v>16</v>
      </c>
      <c r="H160" s="2">
        <v>775.43837586683446</v>
      </c>
      <c r="I160" s="2">
        <v>2473.0690039283236</v>
      </c>
      <c r="J160" s="2">
        <v>4393.0834991787206</v>
      </c>
    </row>
    <row r="161" spans="1:10" x14ac:dyDescent="0.25">
      <c r="A161" t="s">
        <v>850</v>
      </c>
      <c r="B161" t="str">
        <f t="shared" si="2"/>
        <v>08253</v>
      </c>
      <c r="E161" t="s">
        <v>866</v>
      </c>
      <c r="F161" t="s">
        <v>856</v>
      </c>
      <c r="G161" t="s">
        <v>853</v>
      </c>
      <c r="H161" s="2">
        <v>775.43837586683446</v>
      </c>
      <c r="I161" s="2">
        <v>2473.0690039283236</v>
      </c>
      <c r="J161" s="2">
        <v>4393.0834991787206</v>
      </c>
    </row>
    <row r="162" spans="1:10" x14ac:dyDescent="0.25">
      <c r="A162" t="s">
        <v>850</v>
      </c>
      <c r="B162" t="str">
        <f t="shared" si="2"/>
        <v>08253</v>
      </c>
      <c r="E162" t="s">
        <v>866</v>
      </c>
      <c r="F162" t="s">
        <v>856</v>
      </c>
      <c r="G162" t="s">
        <v>854</v>
      </c>
      <c r="H162" s="2">
        <v>821.25441094802022</v>
      </c>
      <c r="I162" s="2">
        <v>6189.6450279205301</v>
      </c>
      <c r="J162" s="2">
        <v>2266.4014235966588</v>
      </c>
    </row>
    <row r="163" spans="1:10" x14ac:dyDescent="0.25">
      <c r="A163" t="s">
        <v>850</v>
      </c>
      <c r="B163" t="str">
        <f t="shared" si="2"/>
        <v>08253</v>
      </c>
      <c r="E163" t="s">
        <v>866</v>
      </c>
      <c r="F163" t="s">
        <v>856</v>
      </c>
      <c r="G163" t="s">
        <v>855</v>
      </c>
      <c r="H163" s="2">
        <v>756.00707294913786</v>
      </c>
      <c r="I163" s="2">
        <v>6188.3600879965807</v>
      </c>
      <c r="J163" s="2">
        <v>2266.0414574298152</v>
      </c>
    </row>
    <row r="164" spans="1:10" x14ac:dyDescent="0.25">
      <c r="A164" t="s">
        <v>850</v>
      </c>
      <c r="B164" t="str">
        <f t="shared" si="2"/>
        <v>08253</v>
      </c>
      <c r="E164" t="s">
        <v>866</v>
      </c>
      <c r="F164" t="s">
        <v>62</v>
      </c>
      <c r="G164" t="s">
        <v>16</v>
      </c>
      <c r="H164" s="2">
        <v>500.63195999999988</v>
      </c>
      <c r="I164" s="2">
        <v>2172.0549999999998</v>
      </c>
      <c r="J164" s="2">
        <v>2684.2980000000007</v>
      </c>
    </row>
    <row r="165" spans="1:10" x14ac:dyDescent="0.25">
      <c r="A165" t="s">
        <v>850</v>
      </c>
      <c r="B165" t="str">
        <f t="shared" si="2"/>
        <v>08253</v>
      </c>
      <c r="E165" t="s">
        <v>866</v>
      </c>
      <c r="F165" t="s">
        <v>62</v>
      </c>
      <c r="G165" t="s">
        <v>853</v>
      </c>
      <c r="H165" s="2">
        <v>500.63195999999988</v>
      </c>
      <c r="I165" s="2">
        <v>2172.0549999999998</v>
      </c>
      <c r="J165" s="2">
        <v>2684.2980000000007</v>
      </c>
    </row>
    <row r="166" spans="1:10" x14ac:dyDescent="0.25">
      <c r="A166" t="s">
        <v>850</v>
      </c>
      <c r="B166" t="str">
        <f t="shared" si="2"/>
        <v>08253</v>
      </c>
      <c r="E166" t="s">
        <v>866</v>
      </c>
      <c r="F166" t="s">
        <v>62</v>
      </c>
      <c r="G166" t="s">
        <v>854</v>
      </c>
      <c r="H166" s="2">
        <v>536.24199999999985</v>
      </c>
      <c r="I166" s="2">
        <v>4360.728000000001</v>
      </c>
      <c r="J166" s="2">
        <v>1449.972</v>
      </c>
    </row>
    <row r="167" spans="1:10" x14ac:dyDescent="0.25">
      <c r="A167" t="s">
        <v>850</v>
      </c>
      <c r="B167" t="str">
        <f t="shared" si="2"/>
        <v>08253</v>
      </c>
      <c r="E167" t="s">
        <v>866</v>
      </c>
      <c r="F167" t="s">
        <v>62</v>
      </c>
      <c r="G167" t="s">
        <v>855</v>
      </c>
      <c r="H167" s="2">
        <v>496.71795999999995</v>
      </c>
      <c r="I167" s="2">
        <v>4360.728000000001</v>
      </c>
      <c r="J167" s="2">
        <v>1449.972</v>
      </c>
    </row>
    <row r="168" spans="1:10" x14ac:dyDescent="0.25">
      <c r="A168" t="s">
        <v>850</v>
      </c>
      <c r="B168" t="str">
        <f t="shared" si="2"/>
        <v>10265</v>
      </c>
      <c r="E168" t="s">
        <v>867</v>
      </c>
      <c r="F168" t="s">
        <v>852</v>
      </c>
      <c r="G168" t="s">
        <v>16</v>
      </c>
      <c r="H168" s="2">
        <v>22.129939999999991</v>
      </c>
      <c r="I168" s="2">
        <v>0</v>
      </c>
      <c r="J168" s="2">
        <v>230.63798000388388</v>
      </c>
    </row>
    <row r="169" spans="1:10" x14ac:dyDescent="0.25">
      <c r="A169" t="s">
        <v>850</v>
      </c>
      <c r="B169" t="str">
        <f t="shared" si="2"/>
        <v>10265</v>
      </c>
      <c r="E169" t="s">
        <v>867</v>
      </c>
      <c r="F169" t="s">
        <v>852</v>
      </c>
      <c r="G169" t="s">
        <v>853</v>
      </c>
      <c r="H169" s="2">
        <v>22.129939999999991</v>
      </c>
      <c r="I169" s="2">
        <v>0</v>
      </c>
      <c r="J169" s="2">
        <v>242.67063507502877</v>
      </c>
    </row>
    <row r="170" spans="1:10" x14ac:dyDescent="0.25">
      <c r="A170" t="s">
        <v>850</v>
      </c>
      <c r="B170" t="str">
        <f t="shared" si="2"/>
        <v>10265</v>
      </c>
      <c r="E170" t="s">
        <v>867</v>
      </c>
      <c r="F170" t="s">
        <v>852</v>
      </c>
      <c r="G170" t="s">
        <v>854</v>
      </c>
      <c r="H170" s="2">
        <v>22.13</v>
      </c>
      <c r="I170" s="2">
        <v>242.30031571233002</v>
      </c>
      <c r="J170" s="2">
        <v>242.08031571233002</v>
      </c>
    </row>
    <row r="171" spans="1:10" x14ac:dyDescent="0.25">
      <c r="A171" t="s">
        <v>850</v>
      </c>
      <c r="B171" t="str">
        <f t="shared" si="2"/>
        <v>10265</v>
      </c>
      <c r="E171" t="s">
        <v>867</v>
      </c>
      <c r="F171" t="s">
        <v>852</v>
      </c>
      <c r="G171" t="s">
        <v>855</v>
      </c>
      <c r="H171" s="2">
        <v>22.178100106036421</v>
      </c>
      <c r="I171" s="2">
        <v>240.25212695506096</v>
      </c>
      <c r="J171" s="2">
        <v>240.03212695506096</v>
      </c>
    </row>
    <row r="172" spans="1:10" x14ac:dyDescent="0.25">
      <c r="A172" t="s">
        <v>850</v>
      </c>
      <c r="B172" t="str">
        <f t="shared" si="2"/>
        <v>10265</v>
      </c>
      <c r="E172" t="s">
        <v>867</v>
      </c>
      <c r="F172" t="s">
        <v>856</v>
      </c>
      <c r="G172" t="s">
        <v>16</v>
      </c>
      <c r="H172" s="2">
        <v>22.124629999999993</v>
      </c>
      <c r="I172" s="2">
        <v>0</v>
      </c>
      <c r="J172" s="2">
        <v>229.29686542427282</v>
      </c>
    </row>
    <row r="173" spans="1:10" x14ac:dyDescent="0.25">
      <c r="A173" t="s">
        <v>850</v>
      </c>
      <c r="B173" t="str">
        <f t="shared" si="2"/>
        <v>10265</v>
      </c>
      <c r="E173" t="s">
        <v>867</v>
      </c>
      <c r="F173" t="s">
        <v>856</v>
      </c>
      <c r="G173" t="s">
        <v>853</v>
      </c>
      <c r="H173" s="2">
        <v>22.124629999999993</v>
      </c>
      <c r="I173" s="2">
        <v>0</v>
      </c>
      <c r="J173" s="2">
        <v>241.2953983398738</v>
      </c>
    </row>
    <row r="174" spans="1:10" x14ac:dyDescent="0.25">
      <c r="A174" t="s">
        <v>850</v>
      </c>
      <c r="B174" t="str">
        <f t="shared" si="2"/>
        <v>10265</v>
      </c>
      <c r="E174" t="s">
        <v>867</v>
      </c>
      <c r="F174" t="s">
        <v>856</v>
      </c>
      <c r="G174" t="s">
        <v>854</v>
      </c>
      <c r="H174" s="2">
        <v>22.125400000000003</v>
      </c>
      <c r="I174" s="2">
        <v>240.92842134100385</v>
      </c>
      <c r="J174" s="2">
        <v>240.70842134100386</v>
      </c>
    </row>
    <row r="175" spans="1:10" x14ac:dyDescent="0.25">
      <c r="A175" t="s">
        <v>850</v>
      </c>
      <c r="B175" t="str">
        <f t="shared" si="2"/>
        <v>10265</v>
      </c>
      <c r="E175" t="s">
        <v>867</v>
      </c>
      <c r="F175" t="s">
        <v>856</v>
      </c>
      <c r="G175" t="s">
        <v>855</v>
      </c>
      <c r="H175" s="2">
        <v>22.125101945202736</v>
      </c>
      <c r="I175" s="2">
        <v>238.89182934381026</v>
      </c>
      <c r="J175" s="2">
        <v>238.67182934381026</v>
      </c>
    </row>
    <row r="176" spans="1:10" x14ac:dyDescent="0.25">
      <c r="A176" t="s">
        <v>850</v>
      </c>
      <c r="B176" t="str">
        <f t="shared" si="2"/>
        <v>10265</v>
      </c>
      <c r="E176" t="s">
        <v>867</v>
      </c>
      <c r="F176" t="s">
        <v>62</v>
      </c>
      <c r="G176" t="s">
        <v>16</v>
      </c>
      <c r="H176" s="2">
        <v>6.2502800000000001</v>
      </c>
      <c r="I176" s="2">
        <v>0</v>
      </c>
      <c r="J176" s="2">
        <v>117.18</v>
      </c>
    </row>
    <row r="177" spans="1:10" x14ac:dyDescent="0.25">
      <c r="A177" t="s">
        <v>850</v>
      </c>
      <c r="B177" t="str">
        <f t="shared" si="2"/>
        <v>10265</v>
      </c>
      <c r="E177" t="s">
        <v>867</v>
      </c>
      <c r="F177" t="s">
        <v>62</v>
      </c>
      <c r="G177" t="s">
        <v>853</v>
      </c>
      <c r="H177" s="2">
        <v>6.2502800000000001</v>
      </c>
      <c r="I177" s="2">
        <v>0</v>
      </c>
      <c r="J177" s="2">
        <v>122.18</v>
      </c>
    </row>
    <row r="178" spans="1:10" x14ac:dyDescent="0.25">
      <c r="A178" t="s">
        <v>850</v>
      </c>
      <c r="B178" t="str">
        <f t="shared" si="2"/>
        <v>10265</v>
      </c>
      <c r="E178" t="s">
        <v>867</v>
      </c>
      <c r="F178" t="s">
        <v>62</v>
      </c>
      <c r="G178" t="s">
        <v>854</v>
      </c>
      <c r="H178" s="2">
        <v>7.1273899999999966</v>
      </c>
      <c r="I178" s="2">
        <v>122.4</v>
      </c>
      <c r="J178" s="2">
        <v>122.18</v>
      </c>
    </row>
    <row r="179" spans="1:10" x14ac:dyDescent="0.25">
      <c r="A179" t="s">
        <v>850</v>
      </c>
      <c r="B179" t="str">
        <f t="shared" si="2"/>
        <v>10265</v>
      </c>
      <c r="E179" t="s">
        <v>867</v>
      </c>
      <c r="F179" t="s">
        <v>62</v>
      </c>
      <c r="G179" t="s">
        <v>855</v>
      </c>
      <c r="H179" s="2">
        <v>11.15546</v>
      </c>
      <c r="I179" s="2">
        <v>122.4</v>
      </c>
      <c r="J179" s="2">
        <v>122.18</v>
      </c>
    </row>
    <row r="180" spans="1:10" x14ac:dyDescent="0.25">
      <c r="A180" t="s">
        <v>850</v>
      </c>
      <c r="B180" t="str">
        <f t="shared" si="2"/>
        <v>11249</v>
      </c>
      <c r="E180" t="s">
        <v>868</v>
      </c>
      <c r="F180" t="s">
        <v>852</v>
      </c>
      <c r="G180" t="s">
        <v>16</v>
      </c>
      <c r="H180" s="2">
        <v>566.84044427428762</v>
      </c>
      <c r="I180" s="2">
        <v>0</v>
      </c>
      <c r="J180" s="2">
        <v>2507.828763772834</v>
      </c>
    </row>
    <row r="181" spans="1:10" x14ac:dyDescent="0.25">
      <c r="A181" t="s">
        <v>850</v>
      </c>
      <c r="B181" t="str">
        <f t="shared" si="2"/>
        <v>11249</v>
      </c>
      <c r="E181" t="s">
        <v>868</v>
      </c>
      <c r="F181" t="s">
        <v>852</v>
      </c>
      <c r="G181" t="s">
        <v>853</v>
      </c>
      <c r="H181" s="2">
        <v>566.84044427428762</v>
      </c>
      <c r="I181" s="2">
        <v>0</v>
      </c>
      <c r="J181" s="2">
        <v>2507.828763772834</v>
      </c>
    </row>
    <row r="182" spans="1:10" x14ac:dyDescent="0.25">
      <c r="A182" t="s">
        <v>850</v>
      </c>
      <c r="B182" t="str">
        <f t="shared" si="2"/>
        <v>11249</v>
      </c>
      <c r="E182" t="s">
        <v>868</v>
      </c>
      <c r="F182" t="s">
        <v>852</v>
      </c>
      <c r="G182" t="s">
        <v>854</v>
      </c>
      <c r="H182" s="2">
        <v>591.96616569637206</v>
      </c>
      <c r="I182" s="2">
        <v>2308.4471957076275</v>
      </c>
      <c r="J182" s="2">
        <v>2500.3752282122182</v>
      </c>
    </row>
    <row r="183" spans="1:10" x14ac:dyDescent="0.25">
      <c r="A183" t="s">
        <v>850</v>
      </c>
      <c r="B183" t="str">
        <f t="shared" si="2"/>
        <v>11249</v>
      </c>
      <c r="E183" t="s">
        <v>868</v>
      </c>
      <c r="F183" t="s">
        <v>852</v>
      </c>
      <c r="G183" t="s">
        <v>855</v>
      </c>
      <c r="H183" s="2">
        <v>780.13686529521544</v>
      </c>
      <c r="I183" s="2">
        <v>2288.6203207386739</v>
      </c>
      <c r="J183" s="2">
        <v>2477.9893730182653</v>
      </c>
    </row>
    <row r="184" spans="1:10" x14ac:dyDescent="0.25">
      <c r="A184" t="s">
        <v>850</v>
      </c>
      <c r="B184" t="str">
        <f t="shared" si="2"/>
        <v>11249</v>
      </c>
      <c r="E184" t="s">
        <v>868</v>
      </c>
      <c r="F184" t="s">
        <v>856</v>
      </c>
      <c r="G184" t="s">
        <v>16</v>
      </c>
      <c r="H184" s="2">
        <v>555.56507709609059</v>
      </c>
      <c r="I184" s="2">
        <v>0</v>
      </c>
      <c r="J184" s="2">
        <v>2500.9075748932742</v>
      </c>
    </row>
    <row r="185" spans="1:10" x14ac:dyDescent="0.25">
      <c r="A185" t="s">
        <v>850</v>
      </c>
      <c r="B185" t="str">
        <f t="shared" si="2"/>
        <v>11249</v>
      </c>
      <c r="E185" t="s">
        <v>868</v>
      </c>
      <c r="F185" t="s">
        <v>856</v>
      </c>
      <c r="G185" t="s">
        <v>853</v>
      </c>
      <c r="H185" s="2">
        <v>555.56507709609059</v>
      </c>
      <c r="I185" s="2">
        <v>0</v>
      </c>
      <c r="J185" s="2">
        <v>2500.9075748932742</v>
      </c>
    </row>
    <row r="186" spans="1:10" x14ac:dyDescent="0.25">
      <c r="A186" t="s">
        <v>850</v>
      </c>
      <c r="B186" t="str">
        <f t="shared" si="2"/>
        <v>11249</v>
      </c>
      <c r="E186" t="s">
        <v>868</v>
      </c>
      <c r="F186" t="s">
        <v>856</v>
      </c>
      <c r="G186" t="s">
        <v>854</v>
      </c>
      <c r="H186" s="2">
        <v>582.25388275160913</v>
      </c>
      <c r="I186" s="2">
        <v>2302.0660038055171</v>
      </c>
      <c r="J186" s="2">
        <v>2493.4745680041192</v>
      </c>
    </row>
    <row r="187" spans="1:10" x14ac:dyDescent="0.25">
      <c r="A187" t="s">
        <v>850</v>
      </c>
      <c r="B187" t="str">
        <f t="shared" si="2"/>
        <v>11249</v>
      </c>
      <c r="E187" t="s">
        <v>868</v>
      </c>
      <c r="F187" t="s">
        <v>856</v>
      </c>
      <c r="G187" t="s">
        <v>855</v>
      </c>
      <c r="H187" s="2">
        <v>771.8138017998964</v>
      </c>
      <c r="I187" s="2">
        <v>2282.2985375683515</v>
      </c>
      <c r="J187" s="2">
        <v>2471.1499103738533</v>
      </c>
    </row>
    <row r="188" spans="1:10" x14ac:dyDescent="0.25">
      <c r="A188" t="s">
        <v>850</v>
      </c>
      <c r="B188" t="str">
        <f t="shared" si="2"/>
        <v>11249</v>
      </c>
      <c r="E188" t="s">
        <v>868</v>
      </c>
      <c r="F188" t="s">
        <v>62</v>
      </c>
      <c r="G188" t="s">
        <v>16</v>
      </c>
      <c r="H188" s="2">
        <v>269.82277200000004</v>
      </c>
      <c r="I188" s="2">
        <v>0</v>
      </c>
      <c r="J188" s="2">
        <v>1238.1910000000007</v>
      </c>
    </row>
    <row r="189" spans="1:10" x14ac:dyDescent="0.25">
      <c r="A189" t="s">
        <v>850</v>
      </c>
      <c r="B189" t="str">
        <f t="shared" si="2"/>
        <v>11249</v>
      </c>
      <c r="E189" t="s">
        <v>868</v>
      </c>
      <c r="F189" t="s">
        <v>62</v>
      </c>
      <c r="G189" t="s">
        <v>853</v>
      </c>
      <c r="H189" s="2">
        <v>269.82277200000004</v>
      </c>
      <c r="I189" s="2">
        <v>0</v>
      </c>
      <c r="J189" s="2">
        <v>1238.1910000000007</v>
      </c>
    </row>
    <row r="190" spans="1:10" x14ac:dyDescent="0.25">
      <c r="A190" t="s">
        <v>850</v>
      </c>
      <c r="B190" t="str">
        <f t="shared" si="2"/>
        <v>11249</v>
      </c>
      <c r="E190" t="s">
        <v>868</v>
      </c>
      <c r="F190" t="s">
        <v>62</v>
      </c>
      <c r="G190" t="s">
        <v>854</v>
      </c>
      <c r="H190" s="2">
        <v>282.16110200000003</v>
      </c>
      <c r="I190" s="2">
        <v>1148.4779999999996</v>
      </c>
      <c r="J190" s="2">
        <v>1238.1910000000007</v>
      </c>
    </row>
    <row r="191" spans="1:10" x14ac:dyDescent="0.25">
      <c r="A191" t="s">
        <v>850</v>
      </c>
      <c r="B191" t="str">
        <f t="shared" si="2"/>
        <v>11249</v>
      </c>
      <c r="E191" t="s">
        <v>868</v>
      </c>
      <c r="F191" t="s">
        <v>62</v>
      </c>
      <c r="G191" t="s">
        <v>855</v>
      </c>
      <c r="H191" s="2">
        <v>384.99955200000005</v>
      </c>
      <c r="I191" s="2">
        <v>1148.4779999999996</v>
      </c>
      <c r="J191" s="2">
        <v>1238.1910000000005</v>
      </c>
    </row>
    <row r="192" spans="1:10" x14ac:dyDescent="0.25">
      <c r="A192" t="s">
        <v>850</v>
      </c>
      <c r="B192" t="str">
        <f t="shared" si="2"/>
        <v>13244</v>
      </c>
      <c r="E192" t="s">
        <v>869</v>
      </c>
      <c r="F192" t="s">
        <v>852</v>
      </c>
      <c r="G192" t="s">
        <v>16</v>
      </c>
      <c r="H192" s="2">
        <v>4444.9053476431454</v>
      </c>
      <c r="I192" s="2">
        <v>18954.546391589189</v>
      </c>
      <c r="J192" s="2">
        <v>4505.273925585062</v>
      </c>
    </row>
    <row r="193" spans="1:10" x14ac:dyDescent="0.25">
      <c r="A193" t="s">
        <v>850</v>
      </c>
      <c r="B193" t="str">
        <f t="shared" si="2"/>
        <v>13244</v>
      </c>
      <c r="E193" t="s">
        <v>869</v>
      </c>
      <c r="F193" t="s">
        <v>852</v>
      </c>
      <c r="G193" t="s">
        <v>853</v>
      </c>
      <c r="H193" s="2">
        <v>4438.2152266048706</v>
      </c>
      <c r="I193" s="2">
        <v>18907.687437872679</v>
      </c>
      <c r="J193" s="2">
        <v>4504.4378615462201</v>
      </c>
    </row>
    <row r="194" spans="1:10" x14ac:dyDescent="0.25">
      <c r="A194" t="s">
        <v>850</v>
      </c>
      <c r="B194" t="str">
        <f t="shared" si="2"/>
        <v>13244</v>
      </c>
      <c r="E194" t="s">
        <v>869</v>
      </c>
      <c r="F194" t="s">
        <v>852</v>
      </c>
      <c r="G194" t="s">
        <v>854</v>
      </c>
      <c r="H194" s="2">
        <v>4450.9923939057799</v>
      </c>
      <c r="I194" s="2">
        <v>18985.987066060276</v>
      </c>
      <c r="J194" s="2">
        <v>4476.6742545548332</v>
      </c>
    </row>
    <row r="195" spans="1:10" x14ac:dyDescent="0.25">
      <c r="A195" t="s">
        <v>850</v>
      </c>
      <c r="B195" t="str">
        <f t="shared" si="2"/>
        <v>13244</v>
      </c>
      <c r="E195" t="s">
        <v>869</v>
      </c>
      <c r="F195" t="s">
        <v>852</v>
      </c>
      <c r="G195" t="s">
        <v>855</v>
      </c>
      <c r="H195" s="2">
        <v>4466.7823982092332</v>
      </c>
      <c r="I195" s="2">
        <v>18653.865213616446</v>
      </c>
      <c r="J195" s="2">
        <v>4474.7845222355172</v>
      </c>
    </row>
    <row r="196" spans="1:10" x14ac:dyDescent="0.25">
      <c r="A196" t="s">
        <v>850</v>
      </c>
      <c r="B196" t="str">
        <f t="shared" si="2"/>
        <v>13244</v>
      </c>
      <c r="E196" t="s">
        <v>869</v>
      </c>
      <c r="F196" t="s">
        <v>856</v>
      </c>
      <c r="G196" t="s">
        <v>16</v>
      </c>
      <c r="H196" s="2">
        <v>3942.4623304180886</v>
      </c>
      <c r="I196" s="2">
        <v>18334.274112423467</v>
      </c>
      <c r="J196" s="2">
        <v>4351.6938154308455</v>
      </c>
    </row>
    <row r="197" spans="1:10" x14ac:dyDescent="0.25">
      <c r="A197" t="s">
        <v>850</v>
      </c>
      <c r="B197" t="str">
        <f t="shared" si="2"/>
        <v>13244</v>
      </c>
      <c r="E197" t="s">
        <v>869</v>
      </c>
      <c r="F197" t="s">
        <v>856</v>
      </c>
      <c r="G197" t="s">
        <v>853</v>
      </c>
      <c r="H197" s="2">
        <v>3935.8910173249437</v>
      </c>
      <c r="I197" s="2">
        <v>18289.257003886825</v>
      </c>
      <c r="J197" s="2">
        <v>4351.5595155623623</v>
      </c>
    </row>
    <row r="198" spans="1:10" x14ac:dyDescent="0.25">
      <c r="A198" t="s">
        <v>850</v>
      </c>
      <c r="B198" t="str">
        <f t="shared" si="2"/>
        <v>13244</v>
      </c>
      <c r="E198" t="s">
        <v>869</v>
      </c>
      <c r="F198" t="s">
        <v>856</v>
      </c>
      <c r="G198" t="s">
        <v>854</v>
      </c>
      <c r="H198" s="2">
        <v>3922.7210923457901</v>
      </c>
      <c r="I198" s="2">
        <v>18358.246281250649</v>
      </c>
      <c r="J198" s="2">
        <v>4319.3487088523243</v>
      </c>
    </row>
    <row r="199" spans="1:10" x14ac:dyDescent="0.25">
      <c r="A199" t="s">
        <v>850</v>
      </c>
      <c r="B199" t="str">
        <f t="shared" si="2"/>
        <v>13244</v>
      </c>
      <c r="E199" t="s">
        <v>869</v>
      </c>
      <c r="F199" t="s">
        <v>856</v>
      </c>
      <c r="G199" t="s">
        <v>855</v>
      </c>
      <c r="H199" s="2">
        <v>3930.3837320218827</v>
      </c>
      <c r="I199" s="2">
        <v>18045.560854846204</v>
      </c>
      <c r="J199" s="2">
        <v>4317.4896835299596</v>
      </c>
    </row>
    <row r="200" spans="1:10" x14ac:dyDescent="0.25">
      <c r="A200" t="s">
        <v>850</v>
      </c>
      <c r="B200" t="str">
        <f t="shared" si="2"/>
        <v>13244</v>
      </c>
      <c r="E200" t="s">
        <v>869</v>
      </c>
      <c r="F200" t="s">
        <v>62</v>
      </c>
      <c r="G200" t="s">
        <v>16</v>
      </c>
      <c r="H200" s="2">
        <v>3259.0625455680001</v>
      </c>
      <c r="I200" s="2">
        <v>8567.323592157878</v>
      </c>
      <c r="J200" s="2">
        <v>2610.5284311991782</v>
      </c>
    </row>
    <row r="201" spans="1:10" x14ac:dyDescent="0.25">
      <c r="A201" t="s">
        <v>850</v>
      </c>
      <c r="B201" t="str">
        <f t="shared" si="2"/>
        <v>13244</v>
      </c>
      <c r="E201" t="s">
        <v>869</v>
      </c>
      <c r="F201" t="s">
        <v>62</v>
      </c>
      <c r="G201" t="s">
        <v>853</v>
      </c>
      <c r="H201" s="2">
        <v>3254.262545568</v>
      </c>
      <c r="I201" s="2">
        <v>8534.6035921578787</v>
      </c>
      <c r="J201" s="2">
        <v>2610.5284311991782</v>
      </c>
    </row>
    <row r="202" spans="1:10" x14ac:dyDescent="0.25">
      <c r="A202" t="s">
        <v>850</v>
      </c>
      <c r="B202" t="str">
        <f t="shared" si="2"/>
        <v>13244</v>
      </c>
      <c r="E202" t="s">
        <v>869</v>
      </c>
      <c r="F202" t="s">
        <v>62</v>
      </c>
      <c r="G202" t="s">
        <v>854</v>
      </c>
      <c r="H202" s="2">
        <v>3245.2879555679997</v>
      </c>
      <c r="I202" s="2">
        <v>8572.4035921578779</v>
      </c>
      <c r="J202" s="2">
        <v>2597.0284311991782</v>
      </c>
    </row>
    <row r="203" spans="1:10" x14ac:dyDescent="0.25">
      <c r="A203" t="s">
        <v>850</v>
      </c>
      <c r="B203" t="str">
        <f t="shared" si="2"/>
        <v>13244</v>
      </c>
      <c r="E203" t="s">
        <v>869</v>
      </c>
      <c r="F203" t="s">
        <v>62</v>
      </c>
      <c r="G203" t="s">
        <v>855</v>
      </c>
      <c r="H203" s="2">
        <v>3255.057193568</v>
      </c>
      <c r="I203" s="2">
        <v>8572.4035921578779</v>
      </c>
      <c r="J203" s="2">
        <v>2597.0284311991782</v>
      </c>
    </row>
    <row r="204" spans="1:10" x14ac:dyDescent="0.25">
      <c r="A204" t="s">
        <v>850</v>
      </c>
      <c r="B204" t="str">
        <f t="shared" si="2"/>
        <v>13264</v>
      </c>
      <c r="E204" t="s">
        <v>870</v>
      </c>
      <c r="F204" t="s">
        <v>852</v>
      </c>
      <c r="G204" t="s">
        <v>16</v>
      </c>
      <c r="H204" s="2">
        <v>-570.23895582362775</v>
      </c>
      <c r="I204" s="2">
        <v>0</v>
      </c>
      <c r="J204" s="2">
        <v>0</v>
      </c>
    </row>
    <row r="205" spans="1:10" x14ac:dyDescent="0.25">
      <c r="A205" t="s">
        <v>850</v>
      </c>
      <c r="B205" t="str">
        <f t="shared" ref="B205:B268" si="3">LEFT(E205,5)</f>
        <v>13264</v>
      </c>
      <c r="E205" t="s">
        <v>870</v>
      </c>
      <c r="F205" t="s">
        <v>852</v>
      </c>
      <c r="G205" t="s">
        <v>853</v>
      </c>
      <c r="H205" s="2">
        <v>-570.23895582362775</v>
      </c>
      <c r="I205" s="2">
        <v>0</v>
      </c>
      <c r="J205" s="2">
        <v>0</v>
      </c>
    </row>
    <row r="206" spans="1:10" x14ac:dyDescent="0.25">
      <c r="A206" t="s">
        <v>850</v>
      </c>
      <c r="B206" t="str">
        <f t="shared" si="3"/>
        <v>13264</v>
      </c>
      <c r="E206" t="s">
        <v>870</v>
      </c>
      <c r="F206" t="s">
        <v>852</v>
      </c>
      <c r="G206" t="s">
        <v>854</v>
      </c>
      <c r="H206" s="2">
        <v>-15.25415981560637</v>
      </c>
      <c r="I206" s="2">
        <v>0</v>
      </c>
      <c r="J206" s="2">
        <v>0</v>
      </c>
    </row>
    <row r="207" spans="1:10" x14ac:dyDescent="0.25">
      <c r="A207" t="s">
        <v>850</v>
      </c>
      <c r="B207" t="str">
        <f t="shared" si="3"/>
        <v>13264</v>
      </c>
      <c r="E207" t="s">
        <v>870</v>
      </c>
      <c r="F207" t="s">
        <v>852</v>
      </c>
      <c r="G207" t="s">
        <v>855</v>
      </c>
      <c r="H207" s="2">
        <v>1206.9822331338712</v>
      </c>
      <c r="I207" s="2">
        <v>0</v>
      </c>
      <c r="J207" s="2">
        <v>0</v>
      </c>
    </row>
    <row r="208" spans="1:10" x14ac:dyDescent="0.25">
      <c r="A208" t="s">
        <v>850</v>
      </c>
      <c r="B208" t="str">
        <f t="shared" si="3"/>
        <v>13264</v>
      </c>
      <c r="E208" t="s">
        <v>870</v>
      </c>
      <c r="F208" t="s">
        <v>856</v>
      </c>
      <c r="G208" t="s">
        <v>16</v>
      </c>
      <c r="H208" s="2">
        <v>-584.19853638956965</v>
      </c>
      <c r="I208" s="2">
        <v>0</v>
      </c>
      <c r="J208" s="2">
        <v>0</v>
      </c>
    </row>
    <row r="209" spans="1:10" x14ac:dyDescent="0.25">
      <c r="A209" t="s">
        <v>850</v>
      </c>
      <c r="B209" t="str">
        <f t="shared" si="3"/>
        <v>13264</v>
      </c>
      <c r="E209" t="s">
        <v>870</v>
      </c>
      <c r="F209" t="s">
        <v>856</v>
      </c>
      <c r="G209" t="s">
        <v>853</v>
      </c>
      <c r="H209" s="2">
        <v>-584.19853638956965</v>
      </c>
      <c r="I209" s="2">
        <v>0</v>
      </c>
      <c r="J209" s="2">
        <v>0</v>
      </c>
    </row>
    <row r="210" spans="1:10" x14ac:dyDescent="0.25">
      <c r="A210" t="s">
        <v>850</v>
      </c>
      <c r="B210" t="str">
        <f t="shared" si="3"/>
        <v>13264</v>
      </c>
      <c r="E210" t="s">
        <v>870</v>
      </c>
      <c r="F210" t="s">
        <v>856</v>
      </c>
      <c r="G210" t="s">
        <v>854</v>
      </c>
      <c r="H210" s="2">
        <v>-28.466239540569724</v>
      </c>
      <c r="I210" s="2">
        <v>0</v>
      </c>
      <c r="J210" s="2">
        <v>0</v>
      </c>
    </row>
    <row r="211" spans="1:10" x14ac:dyDescent="0.25">
      <c r="A211" t="s">
        <v>850</v>
      </c>
      <c r="B211" t="str">
        <f t="shared" si="3"/>
        <v>13264</v>
      </c>
      <c r="E211" t="s">
        <v>870</v>
      </c>
      <c r="F211" t="s">
        <v>856</v>
      </c>
      <c r="G211" t="s">
        <v>855</v>
      </c>
      <c r="H211" s="2">
        <v>1187.745052756841</v>
      </c>
      <c r="I211" s="2">
        <v>0</v>
      </c>
      <c r="J211" s="2">
        <v>0</v>
      </c>
    </row>
    <row r="212" spans="1:10" x14ac:dyDescent="0.25">
      <c r="A212" t="s">
        <v>850</v>
      </c>
      <c r="B212" t="str">
        <f t="shared" si="3"/>
        <v>13264</v>
      </c>
      <c r="E212" t="s">
        <v>870</v>
      </c>
      <c r="F212" t="s">
        <v>62</v>
      </c>
      <c r="G212" t="s">
        <v>16</v>
      </c>
      <c r="H212" s="2">
        <v>-8.8584000000110796E-2</v>
      </c>
      <c r="I212" s="2">
        <v>0</v>
      </c>
      <c r="J212" s="2">
        <v>0</v>
      </c>
    </row>
    <row r="213" spans="1:10" x14ac:dyDescent="0.25">
      <c r="A213" t="s">
        <v>850</v>
      </c>
      <c r="B213" t="str">
        <f t="shared" si="3"/>
        <v>13264</v>
      </c>
      <c r="E213" t="s">
        <v>870</v>
      </c>
      <c r="F213" t="s">
        <v>62</v>
      </c>
      <c r="G213" t="s">
        <v>853</v>
      </c>
      <c r="H213" s="2">
        <v>-8.8584000000110796E-2</v>
      </c>
      <c r="I213" s="2">
        <v>0</v>
      </c>
      <c r="J213" s="2">
        <v>0</v>
      </c>
    </row>
    <row r="214" spans="1:10" x14ac:dyDescent="0.25">
      <c r="A214" t="s">
        <v>850</v>
      </c>
      <c r="B214" t="str">
        <f t="shared" si="3"/>
        <v>13264</v>
      </c>
      <c r="E214" t="s">
        <v>870</v>
      </c>
      <c r="F214" t="s">
        <v>62</v>
      </c>
      <c r="G214" t="s">
        <v>854</v>
      </c>
      <c r="H214" s="2">
        <v>-1.0860000000893705E-3</v>
      </c>
      <c r="I214" s="2">
        <v>0</v>
      </c>
      <c r="J214" s="2">
        <v>0</v>
      </c>
    </row>
    <row r="215" spans="1:10" x14ac:dyDescent="0.25">
      <c r="A215" t="s">
        <v>850</v>
      </c>
      <c r="B215" t="str">
        <f t="shared" si="3"/>
        <v>13264</v>
      </c>
      <c r="E215" t="s">
        <v>870</v>
      </c>
      <c r="F215" t="s">
        <v>62</v>
      </c>
      <c r="G215" t="s">
        <v>855</v>
      </c>
      <c r="H215" s="2">
        <v>618.77427199999988</v>
      </c>
      <c r="I215" s="2">
        <v>0</v>
      </c>
      <c r="J215" s="2">
        <v>0</v>
      </c>
    </row>
    <row r="216" spans="1:10" x14ac:dyDescent="0.25">
      <c r="A216" t="s">
        <v>850</v>
      </c>
      <c r="B216" t="str">
        <f t="shared" si="3"/>
        <v>14249</v>
      </c>
      <c r="E216" t="s">
        <v>871</v>
      </c>
      <c r="F216" t="s">
        <v>852</v>
      </c>
      <c r="G216" t="s">
        <v>16</v>
      </c>
      <c r="H216" s="2">
        <v>134.37752379871836</v>
      </c>
      <c r="I216" s="2">
        <v>0</v>
      </c>
      <c r="J216" s="2">
        <v>11403.695249624505</v>
      </c>
    </row>
    <row r="217" spans="1:10" x14ac:dyDescent="0.25">
      <c r="A217" t="s">
        <v>850</v>
      </c>
      <c r="B217" t="str">
        <f t="shared" si="3"/>
        <v>14249</v>
      </c>
      <c r="E217" t="s">
        <v>871</v>
      </c>
      <c r="F217" t="s">
        <v>852</v>
      </c>
      <c r="G217" t="s">
        <v>853</v>
      </c>
      <c r="H217" s="2">
        <v>134.37752379871836</v>
      </c>
      <c r="I217" s="2">
        <v>0</v>
      </c>
      <c r="J217" s="2">
        <v>11403.695249624505</v>
      </c>
    </row>
    <row r="218" spans="1:10" x14ac:dyDescent="0.25">
      <c r="A218" t="s">
        <v>850</v>
      </c>
      <c r="B218" t="str">
        <f t="shared" si="3"/>
        <v>14249</v>
      </c>
      <c r="E218" t="s">
        <v>871</v>
      </c>
      <c r="F218" t="s">
        <v>852</v>
      </c>
      <c r="G218" t="s">
        <v>854</v>
      </c>
      <c r="H218" s="2">
        <v>134.26851827842643</v>
      </c>
      <c r="I218" s="2">
        <v>10659.65799158653</v>
      </c>
      <c r="J218" s="2">
        <v>11374.644016376917</v>
      </c>
    </row>
    <row r="219" spans="1:10" x14ac:dyDescent="0.25">
      <c r="A219" t="s">
        <v>850</v>
      </c>
      <c r="B219" t="str">
        <f t="shared" si="3"/>
        <v>14249</v>
      </c>
      <c r="E219" t="s">
        <v>871</v>
      </c>
      <c r="F219" t="s">
        <v>852</v>
      </c>
      <c r="G219" t="s">
        <v>855</v>
      </c>
      <c r="H219" s="2">
        <v>133.87575890890128</v>
      </c>
      <c r="I219" s="2">
        <v>10676.174801071171</v>
      </c>
      <c r="J219" s="2">
        <v>11402.549984993484</v>
      </c>
    </row>
    <row r="220" spans="1:10" x14ac:dyDescent="0.25">
      <c r="A220" t="s">
        <v>850</v>
      </c>
      <c r="B220" t="str">
        <f t="shared" si="3"/>
        <v>14249</v>
      </c>
      <c r="E220" t="s">
        <v>871</v>
      </c>
      <c r="F220" t="s">
        <v>856</v>
      </c>
      <c r="G220" t="s">
        <v>16</v>
      </c>
      <c r="H220" s="2">
        <v>131.99999999999505</v>
      </c>
      <c r="I220" s="2">
        <v>0</v>
      </c>
      <c r="J220" s="2">
        <v>10966.459690457688</v>
      </c>
    </row>
    <row r="221" spans="1:10" x14ac:dyDescent="0.25">
      <c r="A221" t="s">
        <v>850</v>
      </c>
      <c r="B221" t="str">
        <f t="shared" si="3"/>
        <v>14249</v>
      </c>
      <c r="E221" t="s">
        <v>871</v>
      </c>
      <c r="F221" t="s">
        <v>856</v>
      </c>
      <c r="G221" t="s">
        <v>853</v>
      </c>
      <c r="H221" s="2">
        <v>131.99999999999505</v>
      </c>
      <c r="I221" s="2">
        <v>0</v>
      </c>
      <c r="J221" s="2">
        <v>10966.459690457688</v>
      </c>
    </row>
    <row r="222" spans="1:10" x14ac:dyDescent="0.25">
      <c r="A222" t="s">
        <v>850</v>
      </c>
      <c r="B222" t="str">
        <f t="shared" si="3"/>
        <v>14249</v>
      </c>
      <c r="E222" t="s">
        <v>871</v>
      </c>
      <c r="F222" t="s">
        <v>856</v>
      </c>
      <c r="G222" t="s">
        <v>854</v>
      </c>
      <c r="H222" s="2">
        <v>131.99999999999494</v>
      </c>
      <c r="I222" s="2">
        <v>10362.690228316334</v>
      </c>
      <c r="J222" s="2">
        <v>10938.5264393259</v>
      </c>
    </row>
    <row r="223" spans="1:10" x14ac:dyDescent="0.25">
      <c r="A223" t="s">
        <v>850</v>
      </c>
      <c r="B223" t="str">
        <f t="shared" si="3"/>
        <v>14249</v>
      </c>
      <c r="E223" t="s">
        <v>871</v>
      </c>
      <c r="F223" t="s">
        <v>856</v>
      </c>
      <c r="G223" t="s">
        <v>855</v>
      </c>
      <c r="H223" s="2">
        <v>132.00007186507349</v>
      </c>
      <c r="I223" s="2">
        <v>10378.835397715755</v>
      </c>
      <c r="J223" s="2">
        <v>10963.948650370916</v>
      </c>
    </row>
    <row r="224" spans="1:10" x14ac:dyDescent="0.25">
      <c r="A224" t="s">
        <v>850</v>
      </c>
      <c r="B224" t="str">
        <f t="shared" si="3"/>
        <v>14249</v>
      </c>
      <c r="E224" t="s">
        <v>871</v>
      </c>
      <c r="F224" t="s">
        <v>62</v>
      </c>
      <c r="G224" t="s">
        <v>16</v>
      </c>
      <c r="H224" s="2">
        <v>68.677367181482779</v>
      </c>
      <c r="I224" s="2">
        <v>0</v>
      </c>
      <c r="J224" s="2">
        <v>6198.3920000000035</v>
      </c>
    </row>
    <row r="225" spans="1:10" x14ac:dyDescent="0.25">
      <c r="A225" t="s">
        <v>850</v>
      </c>
      <c r="B225" t="str">
        <f t="shared" si="3"/>
        <v>14249</v>
      </c>
      <c r="E225" t="s">
        <v>871</v>
      </c>
      <c r="F225" t="s">
        <v>62</v>
      </c>
      <c r="G225" t="s">
        <v>853</v>
      </c>
      <c r="H225" s="2">
        <v>68.677367181482779</v>
      </c>
      <c r="I225" s="2">
        <v>0</v>
      </c>
      <c r="J225" s="2">
        <v>6198.3920000000035</v>
      </c>
    </row>
    <row r="226" spans="1:10" x14ac:dyDescent="0.25">
      <c r="A226" t="s">
        <v>850</v>
      </c>
      <c r="B226" t="str">
        <f t="shared" si="3"/>
        <v>14249</v>
      </c>
      <c r="E226" t="s">
        <v>871</v>
      </c>
      <c r="F226" t="s">
        <v>62</v>
      </c>
      <c r="G226" t="s">
        <v>854</v>
      </c>
      <c r="H226" s="2">
        <v>68.762414546752538</v>
      </c>
      <c r="I226" s="2">
        <v>5860.6320000999967</v>
      </c>
      <c r="J226" s="2">
        <v>6198.3920000000035</v>
      </c>
    </row>
    <row r="227" spans="1:10" x14ac:dyDescent="0.25">
      <c r="A227" t="s">
        <v>850</v>
      </c>
      <c r="B227" t="str">
        <f t="shared" si="3"/>
        <v>14249</v>
      </c>
      <c r="E227" t="s">
        <v>871</v>
      </c>
      <c r="F227" t="s">
        <v>62</v>
      </c>
      <c r="G227" t="s">
        <v>855</v>
      </c>
      <c r="H227" s="2">
        <v>68.842178000000004</v>
      </c>
      <c r="I227" s="2">
        <v>5860.6320000999967</v>
      </c>
      <c r="J227" s="2">
        <v>6198.3920000000035</v>
      </c>
    </row>
    <row r="228" spans="1:10" x14ac:dyDescent="0.25">
      <c r="A228" t="s">
        <v>850</v>
      </c>
      <c r="B228" t="str">
        <f t="shared" si="3"/>
        <v>15243</v>
      </c>
      <c r="E228" t="s">
        <v>872</v>
      </c>
      <c r="F228" t="s">
        <v>852</v>
      </c>
      <c r="G228" t="s">
        <v>16</v>
      </c>
      <c r="H228" s="2">
        <v>653.42012229212048</v>
      </c>
      <c r="I228" s="2">
        <v>1024.8196023677481</v>
      </c>
      <c r="J228" s="2">
        <v>1038.0026027520846</v>
      </c>
    </row>
    <row r="229" spans="1:10" x14ac:dyDescent="0.25">
      <c r="A229" t="s">
        <v>850</v>
      </c>
      <c r="B229" t="str">
        <f t="shared" si="3"/>
        <v>15243</v>
      </c>
      <c r="E229" t="s">
        <v>872</v>
      </c>
      <c r="F229" t="s">
        <v>852</v>
      </c>
      <c r="G229" t="s">
        <v>853</v>
      </c>
      <c r="H229" s="2">
        <v>653.42012229212048</v>
      </c>
      <c r="I229" s="2">
        <v>1024.8196023677481</v>
      </c>
      <c r="J229" s="2">
        <v>1038.0026027520848</v>
      </c>
    </row>
    <row r="230" spans="1:10" x14ac:dyDescent="0.25">
      <c r="A230" t="s">
        <v>850</v>
      </c>
      <c r="B230" t="str">
        <f t="shared" si="3"/>
        <v>15243</v>
      </c>
      <c r="E230" t="s">
        <v>872</v>
      </c>
      <c r="F230" t="s">
        <v>852</v>
      </c>
      <c r="G230" t="s">
        <v>854</v>
      </c>
      <c r="H230" s="2">
        <v>671.04676219129806</v>
      </c>
      <c r="I230" s="2">
        <v>3459.8510861093887</v>
      </c>
      <c r="J230" s="2">
        <v>2885.0571722687905</v>
      </c>
    </row>
    <row r="231" spans="1:10" x14ac:dyDescent="0.25">
      <c r="A231" t="s">
        <v>850</v>
      </c>
      <c r="B231" t="str">
        <f t="shared" si="3"/>
        <v>15243</v>
      </c>
      <c r="E231" t="s">
        <v>872</v>
      </c>
      <c r="F231" t="s">
        <v>852</v>
      </c>
      <c r="G231" t="s">
        <v>855</v>
      </c>
      <c r="H231" s="2">
        <v>1075.6231811917623</v>
      </c>
      <c r="I231" s="2">
        <v>3192.869282156425</v>
      </c>
      <c r="J231" s="2">
        <v>2884.3998428795926</v>
      </c>
    </row>
    <row r="232" spans="1:10" x14ac:dyDescent="0.25">
      <c r="A232" t="s">
        <v>850</v>
      </c>
      <c r="B232" t="str">
        <f t="shared" si="3"/>
        <v>15243</v>
      </c>
      <c r="E232" t="s">
        <v>872</v>
      </c>
      <c r="F232" t="s">
        <v>856</v>
      </c>
      <c r="G232" t="s">
        <v>16</v>
      </c>
      <c r="H232" s="2">
        <v>561.49924752167658</v>
      </c>
      <c r="I232" s="2">
        <v>998.62903951618864</v>
      </c>
      <c r="J232" s="2">
        <v>999.99999741807437</v>
      </c>
    </row>
    <row r="233" spans="1:10" x14ac:dyDescent="0.25">
      <c r="A233" t="s">
        <v>850</v>
      </c>
      <c r="B233" t="str">
        <f t="shared" si="3"/>
        <v>15243</v>
      </c>
      <c r="E233" t="s">
        <v>872</v>
      </c>
      <c r="F233" t="s">
        <v>856</v>
      </c>
      <c r="G233" t="s">
        <v>853</v>
      </c>
      <c r="H233" s="2">
        <v>561.49924752167658</v>
      </c>
      <c r="I233" s="2">
        <v>998.62903951618864</v>
      </c>
      <c r="J233" s="2">
        <v>999.99999741807449</v>
      </c>
    </row>
    <row r="234" spans="1:10" x14ac:dyDescent="0.25">
      <c r="A234" t="s">
        <v>850</v>
      </c>
      <c r="B234" t="str">
        <f t="shared" si="3"/>
        <v>15243</v>
      </c>
      <c r="E234" t="s">
        <v>872</v>
      </c>
      <c r="F234" t="s">
        <v>856</v>
      </c>
      <c r="G234" t="s">
        <v>854</v>
      </c>
      <c r="H234" s="2">
        <v>592.54763001724268</v>
      </c>
      <c r="I234" s="2">
        <v>3369.4620624985323</v>
      </c>
      <c r="J234" s="2">
        <v>2885.0571722687905</v>
      </c>
    </row>
    <row r="235" spans="1:10" x14ac:dyDescent="0.25">
      <c r="A235" t="s">
        <v>850</v>
      </c>
      <c r="B235" t="str">
        <f t="shared" si="3"/>
        <v>15243</v>
      </c>
      <c r="E235" t="s">
        <v>872</v>
      </c>
      <c r="F235" t="s">
        <v>856</v>
      </c>
      <c r="G235" t="s">
        <v>855</v>
      </c>
      <c r="H235" s="2">
        <v>1005.6019104188441</v>
      </c>
      <c r="I235" s="2">
        <v>3106.5772577926509</v>
      </c>
      <c r="J235" s="2">
        <v>2884.3998428795926</v>
      </c>
    </row>
    <row r="236" spans="1:10" x14ac:dyDescent="0.25">
      <c r="A236" t="s">
        <v>850</v>
      </c>
      <c r="B236" t="str">
        <f t="shared" si="3"/>
        <v>15243</v>
      </c>
      <c r="E236" t="s">
        <v>872</v>
      </c>
      <c r="F236" t="s">
        <v>62</v>
      </c>
      <c r="G236" t="s">
        <v>16</v>
      </c>
      <c r="H236" s="2">
        <v>336.03931999999998</v>
      </c>
      <c r="I236" s="2">
        <v>468.21065000000004</v>
      </c>
      <c r="J236" s="2">
        <v>424.43811999960025</v>
      </c>
    </row>
    <row r="237" spans="1:10" x14ac:dyDescent="0.25">
      <c r="A237" t="s">
        <v>850</v>
      </c>
      <c r="B237" t="str">
        <f t="shared" si="3"/>
        <v>15243</v>
      </c>
      <c r="E237" t="s">
        <v>872</v>
      </c>
      <c r="F237" t="s">
        <v>62</v>
      </c>
      <c r="G237" t="s">
        <v>853</v>
      </c>
      <c r="H237" s="2">
        <v>336.03931999999998</v>
      </c>
      <c r="I237" s="2">
        <v>468.21065000000004</v>
      </c>
      <c r="J237" s="2">
        <v>424.43811999960036</v>
      </c>
    </row>
    <row r="238" spans="1:10" x14ac:dyDescent="0.25">
      <c r="A238" t="s">
        <v>850</v>
      </c>
      <c r="B238" t="str">
        <f t="shared" si="3"/>
        <v>15243</v>
      </c>
      <c r="E238" t="s">
        <v>872</v>
      </c>
      <c r="F238" t="s">
        <v>62</v>
      </c>
      <c r="G238" t="s">
        <v>854</v>
      </c>
      <c r="H238" s="2">
        <v>430.79590000000007</v>
      </c>
      <c r="I238" s="2">
        <v>1992.3950000000002</v>
      </c>
      <c r="J238" s="2">
        <v>2085.66</v>
      </c>
    </row>
    <row r="239" spans="1:10" x14ac:dyDescent="0.25">
      <c r="A239" t="s">
        <v>850</v>
      </c>
      <c r="B239" t="str">
        <f t="shared" si="3"/>
        <v>15243</v>
      </c>
      <c r="E239" t="s">
        <v>872</v>
      </c>
      <c r="F239" t="s">
        <v>62</v>
      </c>
      <c r="G239" t="s">
        <v>855</v>
      </c>
      <c r="H239" s="2">
        <v>650.09230000000002</v>
      </c>
      <c r="I239" s="2">
        <v>1834.5450000000003</v>
      </c>
      <c r="J239" s="2">
        <v>2085.66</v>
      </c>
    </row>
    <row r="240" spans="1:10" x14ac:dyDescent="0.25">
      <c r="A240" t="s">
        <v>850</v>
      </c>
      <c r="B240" t="str">
        <f t="shared" si="3"/>
        <v>15258</v>
      </c>
      <c r="E240" t="s">
        <v>873</v>
      </c>
      <c r="F240" t="s">
        <v>852</v>
      </c>
      <c r="G240" t="s">
        <v>16</v>
      </c>
      <c r="H240" s="2">
        <v>1.6259099999999997</v>
      </c>
      <c r="I240" s="2">
        <v>0</v>
      </c>
      <c r="J240" s="2">
        <v>0</v>
      </c>
    </row>
    <row r="241" spans="1:10" x14ac:dyDescent="0.25">
      <c r="A241" t="s">
        <v>850</v>
      </c>
      <c r="B241" t="str">
        <f t="shared" si="3"/>
        <v>15258</v>
      </c>
      <c r="E241" t="s">
        <v>873</v>
      </c>
      <c r="F241" t="s">
        <v>852</v>
      </c>
      <c r="G241" t="s">
        <v>853</v>
      </c>
      <c r="H241" s="2">
        <v>1.6259099999999997</v>
      </c>
      <c r="I241" s="2">
        <v>0</v>
      </c>
      <c r="J241" s="2">
        <v>0</v>
      </c>
    </row>
    <row r="242" spans="1:10" x14ac:dyDescent="0.25">
      <c r="A242" t="s">
        <v>850</v>
      </c>
      <c r="B242" t="str">
        <f t="shared" si="3"/>
        <v>15258</v>
      </c>
      <c r="E242" t="s">
        <v>873</v>
      </c>
      <c r="F242" t="s">
        <v>852</v>
      </c>
      <c r="G242" t="s">
        <v>854</v>
      </c>
      <c r="H242" s="2">
        <v>1.6259099999999997</v>
      </c>
      <c r="I242" s="2">
        <v>0</v>
      </c>
      <c r="J242" s="2">
        <v>0</v>
      </c>
    </row>
    <row r="243" spans="1:10" x14ac:dyDescent="0.25">
      <c r="A243" t="s">
        <v>850</v>
      </c>
      <c r="B243" t="str">
        <f t="shared" si="3"/>
        <v>15258</v>
      </c>
      <c r="E243" t="s">
        <v>873</v>
      </c>
      <c r="F243" t="s">
        <v>852</v>
      </c>
      <c r="G243" t="s">
        <v>855</v>
      </c>
      <c r="H243" s="2">
        <v>1.6259099999999997</v>
      </c>
      <c r="I243" s="2">
        <v>0</v>
      </c>
      <c r="J243" s="2">
        <v>0</v>
      </c>
    </row>
    <row r="244" spans="1:10" x14ac:dyDescent="0.25">
      <c r="A244" t="s">
        <v>850</v>
      </c>
      <c r="B244" t="str">
        <f t="shared" si="3"/>
        <v>15258</v>
      </c>
      <c r="E244" t="s">
        <v>873</v>
      </c>
      <c r="F244" t="s">
        <v>856</v>
      </c>
      <c r="G244" t="s">
        <v>16</v>
      </c>
      <c r="H244" s="2">
        <v>1.6259099999999997</v>
      </c>
      <c r="I244" s="2">
        <v>0</v>
      </c>
      <c r="J244" s="2">
        <v>0</v>
      </c>
    </row>
    <row r="245" spans="1:10" x14ac:dyDescent="0.25">
      <c r="A245" t="s">
        <v>850</v>
      </c>
      <c r="B245" t="str">
        <f t="shared" si="3"/>
        <v>15258</v>
      </c>
      <c r="E245" t="s">
        <v>873</v>
      </c>
      <c r="F245" t="s">
        <v>856</v>
      </c>
      <c r="G245" t="s">
        <v>853</v>
      </c>
      <c r="H245" s="2">
        <v>1.6259099999999997</v>
      </c>
      <c r="I245" s="2">
        <v>0</v>
      </c>
      <c r="J245" s="2">
        <v>0</v>
      </c>
    </row>
    <row r="246" spans="1:10" x14ac:dyDescent="0.25">
      <c r="A246" t="s">
        <v>850</v>
      </c>
      <c r="B246" t="str">
        <f t="shared" si="3"/>
        <v>15258</v>
      </c>
      <c r="E246" t="s">
        <v>873</v>
      </c>
      <c r="F246" t="s">
        <v>856</v>
      </c>
      <c r="G246" t="s">
        <v>854</v>
      </c>
      <c r="H246" s="2">
        <v>1.6259099999999997</v>
      </c>
      <c r="I246" s="2">
        <v>0</v>
      </c>
      <c r="J246" s="2">
        <v>0</v>
      </c>
    </row>
    <row r="247" spans="1:10" x14ac:dyDescent="0.25">
      <c r="A247" t="s">
        <v>850</v>
      </c>
      <c r="B247" t="str">
        <f t="shared" si="3"/>
        <v>15258</v>
      </c>
      <c r="E247" t="s">
        <v>873</v>
      </c>
      <c r="F247" t="s">
        <v>856</v>
      </c>
      <c r="G247" t="s">
        <v>855</v>
      </c>
      <c r="H247" s="2">
        <v>1.6259099999999997</v>
      </c>
      <c r="I247" s="2">
        <v>0</v>
      </c>
      <c r="J247" s="2">
        <v>0</v>
      </c>
    </row>
    <row r="248" spans="1:10" x14ac:dyDescent="0.25">
      <c r="A248" t="s">
        <v>850</v>
      </c>
      <c r="B248" t="str">
        <f t="shared" si="3"/>
        <v>15258</v>
      </c>
      <c r="E248" t="s">
        <v>873</v>
      </c>
      <c r="F248" t="s">
        <v>62</v>
      </c>
      <c r="G248" t="s">
        <v>16</v>
      </c>
      <c r="H248" s="2">
        <v>1.1220100000000002</v>
      </c>
      <c r="I248" s="2">
        <v>0</v>
      </c>
      <c r="J248" s="2">
        <v>0</v>
      </c>
    </row>
    <row r="249" spans="1:10" x14ac:dyDescent="0.25">
      <c r="A249" t="s">
        <v>850</v>
      </c>
      <c r="B249" t="str">
        <f t="shared" si="3"/>
        <v>15258</v>
      </c>
      <c r="E249" t="s">
        <v>873</v>
      </c>
      <c r="F249" t="s">
        <v>62</v>
      </c>
      <c r="G249" t="s">
        <v>853</v>
      </c>
      <c r="H249" s="2">
        <v>1.1220100000000002</v>
      </c>
      <c r="I249" s="2">
        <v>0</v>
      </c>
      <c r="J249" s="2">
        <v>0</v>
      </c>
    </row>
    <row r="250" spans="1:10" x14ac:dyDescent="0.25">
      <c r="A250" t="s">
        <v>850</v>
      </c>
      <c r="B250" t="str">
        <f t="shared" si="3"/>
        <v>15258</v>
      </c>
      <c r="E250" t="s">
        <v>873</v>
      </c>
      <c r="F250" t="s">
        <v>62</v>
      </c>
      <c r="G250" t="s">
        <v>854</v>
      </c>
      <c r="H250" s="2">
        <v>1.1220100000000002</v>
      </c>
      <c r="I250" s="2">
        <v>0</v>
      </c>
      <c r="J250" s="2">
        <v>0</v>
      </c>
    </row>
    <row r="251" spans="1:10" x14ac:dyDescent="0.25">
      <c r="A251" t="s">
        <v>850</v>
      </c>
      <c r="B251" t="str">
        <f t="shared" si="3"/>
        <v>15258</v>
      </c>
      <c r="E251" t="s">
        <v>873</v>
      </c>
      <c r="F251" t="s">
        <v>62</v>
      </c>
      <c r="G251" t="s">
        <v>855</v>
      </c>
      <c r="H251" s="2">
        <v>1.1220100000000002</v>
      </c>
      <c r="I251" s="2">
        <v>0</v>
      </c>
      <c r="J251" s="2">
        <v>0</v>
      </c>
    </row>
    <row r="252" spans="1:10" x14ac:dyDescent="0.25">
      <c r="A252" t="s">
        <v>850</v>
      </c>
      <c r="B252" t="str">
        <f t="shared" si="3"/>
        <v>16276</v>
      </c>
      <c r="E252" t="s">
        <v>874</v>
      </c>
      <c r="F252" t="s">
        <v>852</v>
      </c>
      <c r="G252" t="s">
        <v>16</v>
      </c>
      <c r="H252" s="2">
        <v>377.70163066107108</v>
      </c>
      <c r="I252" s="2">
        <v>2934.1141227356561</v>
      </c>
      <c r="J252" s="2">
        <v>145.95512531649345</v>
      </c>
    </row>
    <row r="253" spans="1:10" x14ac:dyDescent="0.25">
      <c r="A253" t="s">
        <v>850</v>
      </c>
      <c r="B253" t="str">
        <f t="shared" si="3"/>
        <v>16276</v>
      </c>
      <c r="E253" t="s">
        <v>874</v>
      </c>
      <c r="F253" t="s">
        <v>852</v>
      </c>
      <c r="G253" t="s">
        <v>853</v>
      </c>
      <c r="H253" s="2">
        <v>377.70163066107108</v>
      </c>
      <c r="I253" s="2">
        <v>2934.1141227356561</v>
      </c>
      <c r="J253" s="2">
        <v>145.95512531649345</v>
      </c>
    </row>
    <row r="254" spans="1:10" x14ac:dyDescent="0.25">
      <c r="A254" t="s">
        <v>850</v>
      </c>
      <c r="B254" t="str">
        <f t="shared" si="3"/>
        <v>16276</v>
      </c>
      <c r="E254" t="s">
        <v>874</v>
      </c>
      <c r="F254" t="s">
        <v>852</v>
      </c>
      <c r="G254" t="s">
        <v>854</v>
      </c>
      <c r="H254" s="2">
        <v>391.97260200651039</v>
      </c>
      <c r="I254" s="2">
        <v>7372.9331405721377</v>
      </c>
      <c r="J254" s="2">
        <v>337.90740536383015</v>
      </c>
    </row>
    <row r="255" spans="1:10" x14ac:dyDescent="0.25">
      <c r="A255" t="s">
        <v>850</v>
      </c>
      <c r="B255" t="str">
        <f t="shared" si="3"/>
        <v>16276</v>
      </c>
      <c r="E255" t="s">
        <v>874</v>
      </c>
      <c r="F255" t="s">
        <v>852</v>
      </c>
      <c r="G255" t="s">
        <v>855</v>
      </c>
      <c r="H255" s="2">
        <v>405.82270972515528</v>
      </c>
      <c r="I255" s="2">
        <v>7068.0821996646919</v>
      </c>
      <c r="J255" s="2">
        <v>324.29369349683458</v>
      </c>
    </row>
    <row r="256" spans="1:10" x14ac:dyDescent="0.25">
      <c r="A256" t="s">
        <v>850</v>
      </c>
      <c r="B256" t="str">
        <f t="shared" si="3"/>
        <v>16276</v>
      </c>
      <c r="E256" t="s">
        <v>874</v>
      </c>
      <c r="F256" t="s">
        <v>856</v>
      </c>
      <c r="G256" t="s">
        <v>16</v>
      </c>
      <c r="H256" s="2">
        <v>372.47154198032143</v>
      </c>
      <c r="I256" s="2">
        <v>2806.0503075752081</v>
      </c>
      <c r="J256" s="2">
        <v>46.386930669417346</v>
      </c>
    </row>
    <row r="257" spans="1:10" x14ac:dyDescent="0.25">
      <c r="A257" t="s">
        <v>850</v>
      </c>
      <c r="B257" t="str">
        <f t="shared" si="3"/>
        <v>16276</v>
      </c>
      <c r="E257" t="s">
        <v>874</v>
      </c>
      <c r="F257" t="s">
        <v>856</v>
      </c>
      <c r="G257" t="s">
        <v>853</v>
      </c>
      <c r="H257" s="2">
        <v>372.47154198032143</v>
      </c>
      <c r="I257" s="2">
        <v>2806.0503075752081</v>
      </c>
      <c r="J257" s="2">
        <v>46.386930669417346</v>
      </c>
    </row>
    <row r="258" spans="1:10" x14ac:dyDescent="0.25">
      <c r="A258" t="s">
        <v>850</v>
      </c>
      <c r="B258" t="str">
        <f t="shared" si="3"/>
        <v>16276</v>
      </c>
      <c r="E258" t="s">
        <v>874</v>
      </c>
      <c r="F258" t="s">
        <v>856</v>
      </c>
      <c r="G258" t="s">
        <v>854</v>
      </c>
      <c r="H258" s="2">
        <v>384.91659112275511</v>
      </c>
      <c r="I258" s="2">
        <v>7095.2201220497009</v>
      </c>
      <c r="J258" s="2">
        <v>109.27621834032904</v>
      </c>
    </row>
    <row r="259" spans="1:10" x14ac:dyDescent="0.25">
      <c r="A259" t="s">
        <v>850</v>
      </c>
      <c r="B259" t="str">
        <f t="shared" si="3"/>
        <v>16276</v>
      </c>
      <c r="E259" t="s">
        <v>874</v>
      </c>
      <c r="F259" t="s">
        <v>856</v>
      </c>
      <c r="G259" t="s">
        <v>855</v>
      </c>
      <c r="H259" s="2">
        <v>397.84650563498246</v>
      </c>
      <c r="I259" s="2">
        <v>6801.0247119356318</v>
      </c>
      <c r="J259" s="2">
        <v>105.15559074115697</v>
      </c>
    </row>
    <row r="260" spans="1:10" x14ac:dyDescent="0.25">
      <c r="A260" t="s">
        <v>850</v>
      </c>
      <c r="B260" t="str">
        <f t="shared" si="3"/>
        <v>16276</v>
      </c>
      <c r="E260" t="s">
        <v>874</v>
      </c>
      <c r="F260" t="s">
        <v>62</v>
      </c>
      <c r="G260" t="s">
        <v>16</v>
      </c>
      <c r="H260" s="2">
        <v>303.15494668080004</v>
      </c>
      <c r="I260" s="2">
        <v>2499.9960000000001</v>
      </c>
      <c r="J260" s="2">
        <v>0</v>
      </c>
    </row>
    <row r="261" spans="1:10" x14ac:dyDescent="0.25">
      <c r="A261" t="s">
        <v>850</v>
      </c>
      <c r="B261" t="str">
        <f t="shared" si="3"/>
        <v>16276</v>
      </c>
      <c r="E261" t="s">
        <v>874</v>
      </c>
      <c r="F261" t="s">
        <v>62</v>
      </c>
      <c r="G261" t="s">
        <v>853</v>
      </c>
      <c r="H261" s="2">
        <v>303.15494668080004</v>
      </c>
      <c r="I261" s="2">
        <v>2499.9960000000001</v>
      </c>
      <c r="J261" s="2">
        <v>0</v>
      </c>
    </row>
    <row r="262" spans="1:10" x14ac:dyDescent="0.25">
      <c r="A262" t="s">
        <v>850</v>
      </c>
      <c r="B262" t="str">
        <f t="shared" si="3"/>
        <v>16276</v>
      </c>
      <c r="E262" t="s">
        <v>874</v>
      </c>
      <c r="F262" t="s">
        <v>62</v>
      </c>
      <c r="G262" t="s">
        <v>854</v>
      </c>
      <c r="H262" s="2">
        <v>146.64676961060002</v>
      </c>
      <c r="I262" s="2">
        <v>2802.5</v>
      </c>
      <c r="J262" s="2">
        <v>0</v>
      </c>
    </row>
    <row r="263" spans="1:10" x14ac:dyDescent="0.25">
      <c r="A263" t="s">
        <v>850</v>
      </c>
      <c r="B263" t="str">
        <f t="shared" si="3"/>
        <v>16276</v>
      </c>
      <c r="E263" t="s">
        <v>874</v>
      </c>
      <c r="F263" t="s">
        <v>62</v>
      </c>
      <c r="G263" t="s">
        <v>855</v>
      </c>
      <c r="H263" s="2">
        <v>154.64676961060002</v>
      </c>
      <c r="I263" s="2">
        <v>2802.5</v>
      </c>
      <c r="J263" s="2">
        <v>0</v>
      </c>
    </row>
    <row r="264" spans="1:10" x14ac:dyDescent="0.25">
      <c r="A264" t="s">
        <v>850</v>
      </c>
      <c r="B264" t="str">
        <f t="shared" si="3"/>
        <v>16277</v>
      </c>
      <c r="E264" t="s">
        <v>875</v>
      </c>
      <c r="F264" t="s">
        <v>852</v>
      </c>
      <c r="G264" t="s">
        <v>16</v>
      </c>
      <c r="H264" s="2">
        <v>905.33835026083557</v>
      </c>
      <c r="I264" s="2">
        <v>0.4832754599637048</v>
      </c>
      <c r="J264" s="2">
        <v>1136.8697906394777</v>
      </c>
    </row>
    <row r="265" spans="1:10" x14ac:dyDescent="0.25">
      <c r="A265" t="s">
        <v>850</v>
      </c>
      <c r="B265" t="str">
        <f t="shared" si="3"/>
        <v>16277</v>
      </c>
      <c r="E265" t="s">
        <v>875</v>
      </c>
      <c r="F265" t="s">
        <v>852</v>
      </c>
      <c r="G265" t="s">
        <v>853</v>
      </c>
      <c r="H265" s="2">
        <v>905.33835026083557</v>
      </c>
      <c r="I265" s="2">
        <v>0.4832754599637048</v>
      </c>
      <c r="J265" s="2">
        <v>1136.8697906394777</v>
      </c>
    </row>
    <row r="266" spans="1:10" x14ac:dyDescent="0.25">
      <c r="A266" t="s">
        <v>850</v>
      </c>
      <c r="B266" t="str">
        <f t="shared" si="3"/>
        <v>16277</v>
      </c>
      <c r="E266" t="s">
        <v>875</v>
      </c>
      <c r="F266" t="s">
        <v>852</v>
      </c>
      <c r="G266" t="s">
        <v>854</v>
      </c>
      <c r="H266" s="2">
        <v>937.0126154900895</v>
      </c>
      <c r="I266" s="2">
        <v>1064.9106997083677</v>
      </c>
      <c r="J266" s="2">
        <v>1197.8444029295144</v>
      </c>
    </row>
    <row r="267" spans="1:10" x14ac:dyDescent="0.25">
      <c r="A267" t="s">
        <v>850</v>
      </c>
      <c r="B267" t="str">
        <f t="shared" si="3"/>
        <v>16277</v>
      </c>
      <c r="E267" t="s">
        <v>875</v>
      </c>
      <c r="F267" t="s">
        <v>852</v>
      </c>
      <c r="G267" t="s">
        <v>855</v>
      </c>
      <c r="H267" s="2">
        <v>1027.6805140334682</v>
      </c>
      <c r="I267" s="2">
        <v>1081.3821689764222</v>
      </c>
      <c r="J267" s="2">
        <v>1233.9146099725963</v>
      </c>
    </row>
    <row r="268" spans="1:10" x14ac:dyDescent="0.25">
      <c r="A268" t="s">
        <v>850</v>
      </c>
      <c r="B268" t="str">
        <f t="shared" si="3"/>
        <v>16277</v>
      </c>
      <c r="E268" t="s">
        <v>875</v>
      </c>
      <c r="F268" t="s">
        <v>856</v>
      </c>
      <c r="G268" t="s">
        <v>16</v>
      </c>
      <c r="H268" s="2">
        <v>904.54261190149441</v>
      </c>
      <c r="I268" s="2">
        <v>0.34603629516021017</v>
      </c>
      <c r="J268" s="2">
        <v>1110.5537871792271</v>
      </c>
    </row>
    <row r="269" spans="1:10" x14ac:dyDescent="0.25">
      <c r="A269" t="s">
        <v>850</v>
      </c>
      <c r="B269" t="str">
        <f t="shared" ref="B269:B332" si="4">LEFT(E269,5)</f>
        <v>16277</v>
      </c>
      <c r="E269" t="s">
        <v>875</v>
      </c>
      <c r="F269" t="s">
        <v>856</v>
      </c>
      <c r="G269" t="s">
        <v>853</v>
      </c>
      <c r="H269" s="2">
        <v>904.54261190149441</v>
      </c>
      <c r="I269" s="2">
        <v>0.34603629516021017</v>
      </c>
      <c r="J269" s="2">
        <v>1110.5537871792271</v>
      </c>
    </row>
    <row r="270" spans="1:10" x14ac:dyDescent="0.25">
      <c r="A270" t="s">
        <v>850</v>
      </c>
      <c r="B270" t="str">
        <f t="shared" si="4"/>
        <v>16277</v>
      </c>
      <c r="E270" t="s">
        <v>875</v>
      </c>
      <c r="F270" t="s">
        <v>856</v>
      </c>
      <c r="G270" t="s">
        <v>854</v>
      </c>
      <c r="H270" s="2">
        <v>933.45686866509129</v>
      </c>
      <c r="I270" s="2">
        <v>1038.5962893812789</v>
      </c>
      <c r="J270" s="2">
        <v>1117.4347361744767</v>
      </c>
    </row>
    <row r="271" spans="1:10" x14ac:dyDescent="0.25">
      <c r="A271" t="s">
        <v>850</v>
      </c>
      <c r="B271" t="str">
        <f t="shared" si="4"/>
        <v>16277</v>
      </c>
      <c r="E271" t="s">
        <v>875</v>
      </c>
      <c r="F271" t="s">
        <v>856</v>
      </c>
      <c r="G271" t="s">
        <v>855</v>
      </c>
      <c r="H271" s="2">
        <v>1006.7192563287688</v>
      </c>
      <c r="I271" s="2">
        <v>1035.9407916430118</v>
      </c>
      <c r="J271" s="2">
        <v>1113.7182795527758</v>
      </c>
    </row>
    <row r="272" spans="1:10" x14ac:dyDescent="0.25">
      <c r="A272" t="s">
        <v>850</v>
      </c>
      <c r="B272" t="str">
        <f t="shared" si="4"/>
        <v>16277</v>
      </c>
      <c r="E272" t="s">
        <v>875</v>
      </c>
      <c r="F272" t="s">
        <v>62</v>
      </c>
      <c r="G272" t="s">
        <v>16</v>
      </c>
      <c r="H272" s="2">
        <v>775.43498</v>
      </c>
      <c r="I272" s="2">
        <v>0</v>
      </c>
      <c r="J272" s="2">
        <v>728.53605999999979</v>
      </c>
    </row>
    <row r="273" spans="1:10" x14ac:dyDescent="0.25">
      <c r="A273" t="s">
        <v>850</v>
      </c>
      <c r="B273" t="str">
        <f t="shared" si="4"/>
        <v>16277</v>
      </c>
      <c r="E273" t="s">
        <v>875</v>
      </c>
      <c r="F273" t="s">
        <v>62</v>
      </c>
      <c r="G273" t="s">
        <v>853</v>
      </c>
      <c r="H273" s="2">
        <v>775.43498</v>
      </c>
      <c r="I273" s="2">
        <v>0</v>
      </c>
      <c r="J273" s="2">
        <v>728.53605999999979</v>
      </c>
    </row>
    <row r="274" spans="1:10" x14ac:dyDescent="0.25">
      <c r="A274" t="s">
        <v>850</v>
      </c>
      <c r="B274" t="str">
        <f t="shared" si="4"/>
        <v>16277</v>
      </c>
      <c r="E274" t="s">
        <v>875</v>
      </c>
      <c r="F274" t="s">
        <v>62</v>
      </c>
      <c r="G274" t="s">
        <v>854</v>
      </c>
      <c r="H274" s="2">
        <v>792.36487600000009</v>
      </c>
      <c r="I274" s="2">
        <v>690.17600000000016</v>
      </c>
      <c r="J274" s="2">
        <v>728.53605999999979</v>
      </c>
    </row>
    <row r="275" spans="1:10" x14ac:dyDescent="0.25">
      <c r="A275" t="s">
        <v>850</v>
      </c>
      <c r="B275" t="str">
        <f t="shared" si="4"/>
        <v>16277</v>
      </c>
      <c r="E275" t="s">
        <v>875</v>
      </c>
      <c r="F275" t="s">
        <v>62</v>
      </c>
      <c r="G275" t="s">
        <v>855</v>
      </c>
      <c r="H275" s="2">
        <v>781.94298448699988</v>
      </c>
      <c r="I275" s="2">
        <v>690.17600000000016</v>
      </c>
      <c r="J275" s="2">
        <v>728.53605999999979</v>
      </c>
    </row>
    <row r="276" spans="1:10" x14ac:dyDescent="0.25">
      <c r="A276" t="s">
        <v>850</v>
      </c>
      <c r="B276" t="str">
        <f t="shared" si="4"/>
        <v>17243</v>
      </c>
      <c r="E276" t="s">
        <v>876</v>
      </c>
      <c r="F276" t="s">
        <v>852</v>
      </c>
      <c r="G276" t="s">
        <v>16</v>
      </c>
      <c r="H276" s="2">
        <v>49.534529999999975</v>
      </c>
      <c r="I276" s="2">
        <v>0</v>
      </c>
      <c r="J276" s="2">
        <v>0</v>
      </c>
    </row>
    <row r="277" spans="1:10" x14ac:dyDescent="0.25">
      <c r="A277" t="s">
        <v>850</v>
      </c>
      <c r="B277" t="str">
        <f t="shared" si="4"/>
        <v>17243</v>
      </c>
      <c r="E277" t="s">
        <v>876</v>
      </c>
      <c r="F277" t="s">
        <v>852</v>
      </c>
      <c r="G277" t="s">
        <v>853</v>
      </c>
      <c r="H277" s="2">
        <v>49.534529999999975</v>
      </c>
      <c r="I277" s="2">
        <v>0</v>
      </c>
      <c r="J277" s="2">
        <v>0</v>
      </c>
    </row>
    <row r="278" spans="1:10" x14ac:dyDescent="0.25">
      <c r="A278" t="s">
        <v>850</v>
      </c>
      <c r="B278" t="str">
        <f t="shared" si="4"/>
        <v>17243</v>
      </c>
      <c r="E278" t="s">
        <v>876</v>
      </c>
      <c r="F278" t="s">
        <v>852</v>
      </c>
      <c r="G278" t="s">
        <v>854</v>
      </c>
      <c r="H278" s="2">
        <v>61.422119999999985</v>
      </c>
      <c r="I278" s="2">
        <v>0</v>
      </c>
      <c r="J278" s="2">
        <v>0</v>
      </c>
    </row>
    <row r="279" spans="1:10" x14ac:dyDescent="0.25">
      <c r="A279" t="s">
        <v>850</v>
      </c>
      <c r="B279" t="str">
        <f t="shared" si="4"/>
        <v>17243</v>
      </c>
      <c r="E279" t="s">
        <v>876</v>
      </c>
      <c r="F279" t="s">
        <v>852</v>
      </c>
      <c r="G279" t="s">
        <v>855</v>
      </c>
      <c r="H279" s="2">
        <v>38.045490000000015</v>
      </c>
      <c r="I279" s="2">
        <v>0</v>
      </c>
      <c r="J279" s="2">
        <v>0</v>
      </c>
    </row>
    <row r="280" spans="1:10" x14ac:dyDescent="0.25">
      <c r="A280" t="s">
        <v>850</v>
      </c>
      <c r="B280" t="str">
        <f t="shared" si="4"/>
        <v>17243</v>
      </c>
      <c r="E280" t="s">
        <v>876</v>
      </c>
      <c r="F280" t="s">
        <v>856</v>
      </c>
      <c r="G280" t="s">
        <v>16</v>
      </c>
      <c r="H280" s="2">
        <v>49.534529999999975</v>
      </c>
      <c r="I280" s="2">
        <v>0</v>
      </c>
      <c r="J280" s="2">
        <v>0</v>
      </c>
    </row>
    <row r="281" spans="1:10" x14ac:dyDescent="0.25">
      <c r="A281" t="s">
        <v>850</v>
      </c>
      <c r="B281" t="str">
        <f t="shared" si="4"/>
        <v>17243</v>
      </c>
      <c r="E281" t="s">
        <v>876</v>
      </c>
      <c r="F281" t="s">
        <v>856</v>
      </c>
      <c r="G281" t="s">
        <v>853</v>
      </c>
      <c r="H281" s="2">
        <v>49.534529999999975</v>
      </c>
      <c r="I281" s="2">
        <v>0</v>
      </c>
      <c r="J281" s="2">
        <v>0</v>
      </c>
    </row>
    <row r="282" spans="1:10" x14ac:dyDescent="0.25">
      <c r="A282" t="s">
        <v>850</v>
      </c>
      <c r="B282" t="str">
        <f t="shared" si="4"/>
        <v>17243</v>
      </c>
      <c r="E282" t="s">
        <v>876</v>
      </c>
      <c r="F282" t="s">
        <v>856</v>
      </c>
      <c r="G282" t="s">
        <v>854</v>
      </c>
      <c r="H282" s="2">
        <v>61.422119999999985</v>
      </c>
      <c r="I282" s="2">
        <v>0</v>
      </c>
      <c r="J282" s="2">
        <v>0</v>
      </c>
    </row>
    <row r="283" spans="1:10" x14ac:dyDescent="0.25">
      <c r="A283" t="s">
        <v>850</v>
      </c>
      <c r="B283" t="str">
        <f t="shared" si="4"/>
        <v>17243</v>
      </c>
      <c r="E283" t="s">
        <v>876</v>
      </c>
      <c r="F283" t="s">
        <v>856</v>
      </c>
      <c r="G283" t="s">
        <v>855</v>
      </c>
      <c r="H283" s="2">
        <v>38.045490000000015</v>
      </c>
      <c r="I283" s="2">
        <v>0</v>
      </c>
      <c r="J283" s="2">
        <v>0</v>
      </c>
    </row>
    <row r="284" spans="1:10" x14ac:dyDescent="0.25">
      <c r="A284" t="s">
        <v>850</v>
      </c>
      <c r="B284" t="str">
        <f t="shared" si="4"/>
        <v>17243</v>
      </c>
      <c r="E284" t="s">
        <v>876</v>
      </c>
      <c r="F284" t="s">
        <v>62</v>
      </c>
      <c r="G284" t="s">
        <v>16</v>
      </c>
      <c r="H284" s="2">
        <v>31.078629999999997</v>
      </c>
      <c r="I284" s="2">
        <v>0</v>
      </c>
      <c r="J284" s="2">
        <v>0</v>
      </c>
    </row>
    <row r="285" spans="1:10" x14ac:dyDescent="0.25">
      <c r="A285" t="s">
        <v>850</v>
      </c>
      <c r="B285" t="str">
        <f t="shared" si="4"/>
        <v>17243</v>
      </c>
      <c r="E285" t="s">
        <v>876</v>
      </c>
      <c r="F285" t="s">
        <v>62</v>
      </c>
      <c r="G285" t="s">
        <v>853</v>
      </c>
      <c r="H285" s="2">
        <v>31.078629999999997</v>
      </c>
      <c r="I285" s="2">
        <v>0</v>
      </c>
      <c r="J285" s="2">
        <v>0</v>
      </c>
    </row>
    <row r="286" spans="1:10" x14ac:dyDescent="0.25">
      <c r="A286" t="s">
        <v>850</v>
      </c>
      <c r="B286" t="str">
        <f t="shared" si="4"/>
        <v>17243</v>
      </c>
      <c r="E286" t="s">
        <v>876</v>
      </c>
      <c r="F286" t="s">
        <v>62</v>
      </c>
      <c r="G286" t="s">
        <v>854</v>
      </c>
      <c r="H286" s="2">
        <v>41.773729999999993</v>
      </c>
      <c r="I286" s="2">
        <v>0</v>
      </c>
      <c r="J286" s="2">
        <v>0</v>
      </c>
    </row>
    <row r="287" spans="1:10" x14ac:dyDescent="0.25">
      <c r="A287" t="s">
        <v>850</v>
      </c>
      <c r="B287" t="str">
        <f t="shared" si="4"/>
        <v>17243</v>
      </c>
      <c r="E287" t="s">
        <v>876</v>
      </c>
      <c r="F287" t="s">
        <v>62</v>
      </c>
      <c r="G287" t="s">
        <v>855</v>
      </c>
      <c r="H287" s="2">
        <v>25.717389999999998</v>
      </c>
      <c r="I287" s="2">
        <v>0</v>
      </c>
      <c r="J287" s="2">
        <v>0</v>
      </c>
    </row>
    <row r="288" spans="1:10" x14ac:dyDescent="0.25">
      <c r="A288" t="s">
        <v>850</v>
      </c>
      <c r="B288" t="str">
        <f t="shared" si="4"/>
        <v>17246</v>
      </c>
      <c r="E288" t="s">
        <v>877</v>
      </c>
      <c r="F288" t="s">
        <v>852</v>
      </c>
      <c r="G288" t="s">
        <v>16</v>
      </c>
      <c r="H288" s="2">
        <v>1989.5853421968886</v>
      </c>
      <c r="I288" s="2">
        <v>0</v>
      </c>
      <c r="J288" s="2">
        <v>0</v>
      </c>
    </row>
    <row r="289" spans="1:10" x14ac:dyDescent="0.25">
      <c r="A289" t="s">
        <v>850</v>
      </c>
      <c r="B289" t="str">
        <f t="shared" si="4"/>
        <v>17246</v>
      </c>
      <c r="E289" t="s">
        <v>877</v>
      </c>
      <c r="F289" t="s">
        <v>852</v>
      </c>
      <c r="G289" t="s">
        <v>853</v>
      </c>
      <c r="H289" s="2">
        <v>1989.5853421968886</v>
      </c>
      <c r="I289" s="2">
        <v>0</v>
      </c>
      <c r="J289" s="2">
        <v>0</v>
      </c>
    </row>
    <row r="290" spans="1:10" x14ac:dyDescent="0.25">
      <c r="A290" t="s">
        <v>850</v>
      </c>
      <c r="B290" t="str">
        <f t="shared" si="4"/>
        <v>17246</v>
      </c>
      <c r="E290" t="s">
        <v>877</v>
      </c>
      <c r="F290" t="s">
        <v>852</v>
      </c>
      <c r="G290" t="s">
        <v>854</v>
      </c>
      <c r="H290" s="2">
        <v>1804.5600793484091</v>
      </c>
      <c r="I290" s="2">
        <v>0</v>
      </c>
      <c r="J290" s="2">
        <v>0</v>
      </c>
    </row>
    <row r="291" spans="1:10" x14ac:dyDescent="0.25">
      <c r="A291" t="s">
        <v>850</v>
      </c>
      <c r="B291" t="str">
        <f t="shared" si="4"/>
        <v>17246</v>
      </c>
      <c r="E291" t="s">
        <v>877</v>
      </c>
      <c r="F291" t="s">
        <v>852</v>
      </c>
      <c r="G291" t="s">
        <v>855</v>
      </c>
      <c r="H291" s="2">
        <v>1199.9506017954227</v>
      </c>
      <c r="I291" s="2">
        <v>0</v>
      </c>
      <c r="J291" s="2">
        <v>0</v>
      </c>
    </row>
    <row r="292" spans="1:10" x14ac:dyDescent="0.25">
      <c r="A292" t="s">
        <v>850</v>
      </c>
      <c r="B292" t="str">
        <f t="shared" si="4"/>
        <v>17246</v>
      </c>
      <c r="E292" t="s">
        <v>877</v>
      </c>
      <c r="F292" t="s">
        <v>856</v>
      </c>
      <c r="G292" t="s">
        <v>16</v>
      </c>
      <c r="H292" s="2">
        <v>1989.5853421968886</v>
      </c>
      <c r="I292" s="2">
        <v>0</v>
      </c>
      <c r="J292" s="2">
        <v>0</v>
      </c>
    </row>
    <row r="293" spans="1:10" x14ac:dyDescent="0.25">
      <c r="A293" t="s">
        <v>850</v>
      </c>
      <c r="B293" t="str">
        <f t="shared" si="4"/>
        <v>17246</v>
      </c>
      <c r="E293" t="s">
        <v>877</v>
      </c>
      <c r="F293" t="s">
        <v>856</v>
      </c>
      <c r="G293" t="s">
        <v>853</v>
      </c>
      <c r="H293" s="2">
        <v>1989.5853421968886</v>
      </c>
      <c r="I293" s="2">
        <v>0</v>
      </c>
      <c r="J293" s="2">
        <v>0</v>
      </c>
    </row>
    <row r="294" spans="1:10" x14ac:dyDescent="0.25">
      <c r="A294" t="s">
        <v>850</v>
      </c>
      <c r="B294" t="str">
        <f t="shared" si="4"/>
        <v>17246</v>
      </c>
      <c r="E294" t="s">
        <v>877</v>
      </c>
      <c r="F294" t="s">
        <v>856</v>
      </c>
      <c r="G294" t="s">
        <v>854</v>
      </c>
      <c r="H294" s="2">
        <v>1804.5600793484091</v>
      </c>
      <c r="I294" s="2">
        <v>0</v>
      </c>
      <c r="J294" s="2">
        <v>0</v>
      </c>
    </row>
    <row r="295" spans="1:10" x14ac:dyDescent="0.25">
      <c r="A295" t="s">
        <v>850</v>
      </c>
      <c r="B295" t="str">
        <f t="shared" si="4"/>
        <v>17246</v>
      </c>
      <c r="E295" t="s">
        <v>877</v>
      </c>
      <c r="F295" t="s">
        <v>856</v>
      </c>
      <c r="G295" t="s">
        <v>855</v>
      </c>
      <c r="H295" s="2">
        <v>1199.9506017954227</v>
      </c>
      <c r="I295" s="2">
        <v>0</v>
      </c>
      <c r="J295" s="2">
        <v>0</v>
      </c>
    </row>
    <row r="296" spans="1:10" x14ac:dyDescent="0.25">
      <c r="A296" t="s">
        <v>850</v>
      </c>
      <c r="B296" t="str">
        <f t="shared" si="4"/>
        <v>17246</v>
      </c>
      <c r="E296" t="s">
        <v>877</v>
      </c>
      <c r="F296" t="s">
        <v>62</v>
      </c>
      <c r="G296" t="s">
        <v>16</v>
      </c>
      <c r="H296" s="2">
        <v>1153.1639319999999</v>
      </c>
      <c r="I296" s="2">
        <v>0</v>
      </c>
      <c r="J296" s="2">
        <v>0</v>
      </c>
    </row>
    <row r="297" spans="1:10" x14ac:dyDescent="0.25">
      <c r="A297" t="s">
        <v>850</v>
      </c>
      <c r="B297" t="str">
        <f t="shared" si="4"/>
        <v>17246</v>
      </c>
      <c r="E297" t="s">
        <v>877</v>
      </c>
      <c r="F297" t="s">
        <v>62</v>
      </c>
      <c r="G297" t="s">
        <v>853</v>
      </c>
      <c r="H297" s="2">
        <v>1153.1639319999999</v>
      </c>
      <c r="I297" s="2">
        <v>0</v>
      </c>
      <c r="J297" s="2">
        <v>0</v>
      </c>
    </row>
    <row r="298" spans="1:10" x14ac:dyDescent="0.25">
      <c r="A298" t="s">
        <v>850</v>
      </c>
      <c r="B298" t="str">
        <f t="shared" si="4"/>
        <v>17246</v>
      </c>
      <c r="E298" t="s">
        <v>877</v>
      </c>
      <c r="F298" t="s">
        <v>62</v>
      </c>
      <c r="G298" t="s">
        <v>854</v>
      </c>
      <c r="H298" s="2">
        <v>1112.7523830000007</v>
      </c>
      <c r="I298" s="2">
        <v>0</v>
      </c>
      <c r="J298" s="2">
        <v>0</v>
      </c>
    </row>
    <row r="299" spans="1:10" x14ac:dyDescent="0.25">
      <c r="A299" t="s">
        <v>850</v>
      </c>
      <c r="B299" t="str">
        <f t="shared" si="4"/>
        <v>17246</v>
      </c>
      <c r="E299" t="s">
        <v>877</v>
      </c>
      <c r="F299" t="s">
        <v>62</v>
      </c>
      <c r="G299" t="s">
        <v>855</v>
      </c>
      <c r="H299" s="2">
        <v>855.90624600000046</v>
      </c>
      <c r="I299" s="2">
        <v>0</v>
      </c>
      <c r="J299" s="2">
        <v>0</v>
      </c>
    </row>
    <row r="300" spans="1:10" x14ac:dyDescent="0.25">
      <c r="A300" t="s">
        <v>850</v>
      </c>
      <c r="B300" t="str">
        <f t="shared" si="4"/>
        <v>17255</v>
      </c>
      <c r="E300" t="s">
        <v>878</v>
      </c>
      <c r="F300" t="s">
        <v>852</v>
      </c>
      <c r="G300" t="s">
        <v>16</v>
      </c>
      <c r="H300" s="2">
        <v>10303.251815441894</v>
      </c>
      <c r="I300" s="2">
        <v>2863.8449578884674</v>
      </c>
      <c r="J300" s="2">
        <v>32703.172255127542</v>
      </c>
    </row>
    <row r="301" spans="1:10" x14ac:dyDescent="0.25">
      <c r="A301" t="s">
        <v>850</v>
      </c>
      <c r="B301" t="str">
        <f t="shared" si="4"/>
        <v>17255</v>
      </c>
      <c r="E301" t="s">
        <v>878</v>
      </c>
      <c r="F301" t="s">
        <v>852</v>
      </c>
      <c r="G301" t="s">
        <v>853</v>
      </c>
      <c r="H301" s="2">
        <v>10303.251815441903</v>
      </c>
      <c r="I301" s="2">
        <v>2863.8449578884693</v>
      </c>
      <c r="J301" s="2">
        <v>32703.172255127534</v>
      </c>
    </row>
    <row r="302" spans="1:10" x14ac:dyDescent="0.25">
      <c r="A302" t="s">
        <v>850</v>
      </c>
      <c r="B302" t="str">
        <f t="shared" si="4"/>
        <v>17255</v>
      </c>
      <c r="E302" t="s">
        <v>878</v>
      </c>
      <c r="F302" t="s">
        <v>852</v>
      </c>
      <c r="G302" t="s">
        <v>854</v>
      </c>
      <c r="H302" s="2">
        <v>12555.409398650396</v>
      </c>
      <c r="I302" s="2">
        <v>25469.071855430007</v>
      </c>
      <c r="J302" s="2">
        <v>34492.035261211051</v>
      </c>
    </row>
    <row r="303" spans="1:10" x14ac:dyDescent="0.25">
      <c r="A303" t="s">
        <v>850</v>
      </c>
      <c r="B303" t="str">
        <f t="shared" si="4"/>
        <v>17255</v>
      </c>
      <c r="E303" t="s">
        <v>878</v>
      </c>
      <c r="F303" t="s">
        <v>852</v>
      </c>
      <c r="G303" t="s">
        <v>855</v>
      </c>
      <c r="H303" s="2">
        <v>12551.760829885157</v>
      </c>
      <c r="I303" s="2">
        <v>25185.241857925277</v>
      </c>
      <c r="J303" s="2">
        <v>34089.82011847142</v>
      </c>
    </row>
    <row r="304" spans="1:10" x14ac:dyDescent="0.25">
      <c r="A304" t="s">
        <v>850</v>
      </c>
      <c r="B304" t="str">
        <f t="shared" si="4"/>
        <v>17255</v>
      </c>
      <c r="E304" t="s">
        <v>878</v>
      </c>
      <c r="F304" t="s">
        <v>856</v>
      </c>
      <c r="G304" t="s">
        <v>16</v>
      </c>
      <c r="H304" s="2">
        <v>10200.000499932714</v>
      </c>
      <c r="I304" s="2">
        <v>2749.9997041397255</v>
      </c>
      <c r="J304" s="2">
        <v>31353.302437966064</v>
      </c>
    </row>
    <row r="305" spans="1:10" x14ac:dyDescent="0.25">
      <c r="A305" t="s">
        <v>850</v>
      </c>
      <c r="B305" t="str">
        <f t="shared" si="4"/>
        <v>17255</v>
      </c>
      <c r="E305" t="s">
        <v>878</v>
      </c>
      <c r="F305" t="s">
        <v>856</v>
      </c>
      <c r="G305" t="s">
        <v>853</v>
      </c>
      <c r="H305" s="2">
        <v>10200.000499932719</v>
      </c>
      <c r="I305" s="2">
        <v>2749.9997041397273</v>
      </c>
      <c r="J305" s="2">
        <v>31353.302437966056</v>
      </c>
    </row>
    <row r="306" spans="1:10" x14ac:dyDescent="0.25">
      <c r="A306" t="s">
        <v>850</v>
      </c>
      <c r="B306" t="str">
        <f t="shared" si="4"/>
        <v>17255</v>
      </c>
      <c r="E306" t="s">
        <v>878</v>
      </c>
      <c r="F306" t="s">
        <v>856</v>
      </c>
      <c r="G306" t="s">
        <v>854</v>
      </c>
      <c r="H306" s="2">
        <v>12420.000361081909</v>
      </c>
      <c r="I306" s="2">
        <v>24499.569917225457</v>
      </c>
      <c r="J306" s="2">
        <v>31559.284944326741</v>
      </c>
    </row>
    <row r="307" spans="1:10" x14ac:dyDescent="0.25">
      <c r="A307" t="s">
        <v>850</v>
      </c>
      <c r="B307" t="str">
        <f t="shared" si="4"/>
        <v>17255</v>
      </c>
      <c r="E307" t="s">
        <v>878</v>
      </c>
      <c r="F307" t="s">
        <v>856</v>
      </c>
      <c r="G307" t="s">
        <v>855</v>
      </c>
      <c r="H307" s="2">
        <v>12420.00030148983</v>
      </c>
      <c r="I307" s="2">
        <v>24132.725328062545</v>
      </c>
      <c r="J307" s="2">
        <v>31082.633621908761</v>
      </c>
    </row>
    <row r="308" spans="1:10" x14ac:dyDescent="0.25">
      <c r="A308" t="s">
        <v>850</v>
      </c>
      <c r="B308" t="str">
        <f t="shared" si="4"/>
        <v>17255</v>
      </c>
      <c r="E308" t="s">
        <v>878</v>
      </c>
      <c r="F308" t="s">
        <v>62</v>
      </c>
      <c r="G308" t="s">
        <v>16</v>
      </c>
      <c r="H308" s="2">
        <v>4904.4865000000009</v>
      </c>
      <c r="I308" s="2">
        <v>1187.6590000000001</v>
      </c>
      <c r="J308" s="2">
        <v>13587.011999999997</v>
      </c>
    </row>
    <row r="309" spans="1:10" x14ac:dyDescent="0.25">
      <c r="A309" t="s">
        <v>850</v>
      </c>
      <c r="B309" t="str">
        <f t="shared" si="4"/>
        <v>17255</v>
      </c>
      <c r="E309" t="s">
        <v>878</v>
      </c>
      <c r="F309" t="s">
        <v>62</v>
      </c>
      <c r="G309" t="s">
        <v>853</v>
      </c>
      <c r="H309" s="2">
        <v>4904.4865000000009</v>
      </c>
      <c r="I309" s="2">
        <v>1187.6590000000001</v>
      </c>
      <c r="J309" s="2">
        <v>13587.012000000001</v>
      </c>
    </row>
    <row r="310" spans="1:10" x14ac:dyDescent="0.25">
      <c r="A310" t="s">
        <v>850</v>
      </c>
      <c r="B310" t="str">
        <f t="shared" si="4"/>
        <v>17255</v>
      </c>
      <c r="E310" t="s">
        <v>878</v>
      </c>
      <c r="F310" t="s">
        <v>62</v>
      </c>
      <c r="G310" t="s">
        <v>854</v>
      </c>
      <c r="H310" s="2">
        <v>5957.4092400000027</v>
      </c>
      <c r="I310" s="2">
        <v>10698.802000000007</v>
      </c>
      <c r="J310" s="2">
        <v>13587.011999999997</v>
      </c>
    </row>
    <row r="311" spans="1:10" x14ac:dyDescent="0.25">
      <c r="A311" t="s">
        <v>850</v>
      </c>
      <c r="B311" t="str">
        <f t="shared" si="4"/>
        <v>17255</v>
      </c>
      <c r="E311" t="s">
        <v>878</v>
      </c>
      <c r="F311" t="s">
        <v>62</v>
      </c>
      <c r="G311" t="s">
        <v>855</v>
      </c>
      <c r="H311" s="2">
        <v>6400.5422400000007</v>
      </c>
      <c r="I311" s="2">
        <v>10698.802000000007</v>
      </c>
      <c r="J311" s="2">
        <v>13587.011999999997</v>
      </c>
    </row>
    <row r="312" spans="1:10" x14ac:dyDescent="0.25">
      <c r="A312" t="s">
        <v>850</v>
      </c>
      <c r="B312" t="str">
        <f t="shared" si="4"/>
        <v>17259</v>
      </c>
      <c r="E312" t="s">
        <v>879</v>
      </c>
      <c r="F312" t="s">
        <v>852</v>
      </c>
      <c r="G312" t="s">
        <v>16</v>
      </c>
      <c r="H312" s="2">
        <v>113.34297666821789</v>
      </c>
      <c r="I312" s="2">
        <v>32.964230261910402</v>
      </c>
      <c r="J312" s="2">
        <v>1473.3997797378372</v>
      </c>
    </row>
    <row r="313" spans="1:10" x14ac:dyDescent="0.25">
      <c r="A313" t="s">
        <v>850</v>
      </c>
      <c r="B313" t="str">
        <f t="shared" si="4"/>
        <v>17259</v>
      </c>
      <c r="E313" t="s">
        <v>879</v>
      </c>
      <c r="F313" t="s">
        <v>852</v>
      </c>
      <c r="G313" t="s">
        <v>853</v>
      </c>
      <c r="H313" s="2">
        <v>113.34297666821789</v>
      </c>
      <c r="I313" s="2">
        <v>32.964230261910402</v>
      </c>
      <c r="J313" s="2">
        <v>1473.3997797378372</v>
      </c>
    </row>
    <row r="314" spans="1:10" x14ac:dyDescent="0.25">
      <c r="A314" t="s">
        <v>850</v>
      </c>
      <c r="B314" t="str">
        <f t="shared" si="4"/>
        <v>17259</v>
      </c>
      <c r="E314" t="s">
        <v>879</v>
      </c>
      <c r="F314" t="s">
        <v>852</v>
      </c>
      <c r="G314" t="s">
        <v>854</v>
      </c>
      <c r="H314" s="2">
        <v>112.93623120671563</v>
      </c>
      <c r="I314" s="2">
        <v>1459.120160860339</v>
      </c>
      <c r="J314" s="2">
        <v>0</v>
      </c>
    </row>
    <row r="315" spans="1:10" x14ac:dyDescent="0.25">
      <c r="A315" t="s">
        <v>850</v>
      </c>
      <c r="B315" t="str">
        <f t="shared" si="4"/>
        <v>17259</v>
      </c>
      <c r="E315" t="s">
        <v>879</v>
      </c>
      <c r="F315" t="s">
        <v>852</v>
      </c>
      <c r="G315" t="s">
        <v>855</v>
      </c>
      <c r="H315" s="2">
        <v>68.920581141668492</v>
      </c>
      <c r="I315" s="2">
        <v>1417.8647950580594</v>
      </c>
      <c r="J315" s="2">
        <v>0</v>
      </c>
    </row>
    <row r="316" spans="1:10" x14ac:dyDescent="0.25">
      <c r="A316" t="s">
        <v>850</v>
      </c>
      <c r="B316" t="str">
        <f t="shared" si="4"/>
        <v>17259</v>
      </c>
      <c r="E316" t="s">
        <v>879</v>
      </c>
      <c r="F316" t="s">
        <v>856</v>
      </c>
      <c r="G316" t="s">
        <v>16</v>
      </c>
      <c r="H316" s="2">
        <v>87.175540369353769</v>
      </c>
      <c r="I316" s="2">
        <v>5.6075564811307901</v>
      </c>
      <c r="J316" s="2">
        <v>1396.74204993854</v>
      </c>
    </row>
    <row r="317" spans="1:10" x14ac:dyDescent="0.25">
      <c r="A317" t="s">
        <v>850</v>
      </c>
      <c r="B317" t="str">
        <f t="shared" si="4"/>
        <v>17259</v>
      </c>
      <c r="E317" t="s">
        <v>879</v>
      </c>
      <c r="F317" t="s">
        <v>856</v>
      </c>
      <c r="G317" t="s">
        <v>853</v>
      </c>
      <c r="H317" s="2">
        <v>87.175540369353769</v>
      </c>
      <c r="I317" s="2">
        <v>5.6075564811307901</v>
      </c>
      <c r="J317" s="2">
        <v>1396.74204993854</v>
      </c>
    </row>
    <row r="318" spans="1:10" x14ac:dyDescent="0.25">
      <c r="A318" t="s">
        <v>850</v>
      </c>
      <c r="B318" t="str">
        <f t="shared" si="4"/>
        <v>17259</v>
      </c>
      <c r="E318" t="s">
        <v>879</v>
      </c>
      <c r="F318" t="s">
        <v>856</v>
      </c>
      <c r="G318" t="s">
        <v>854</v>
      </c>
      <c r="H318" s="2">
        <v>86.880575571829752</v>
      </c>
      <c r="I318" s="2">
        <v>1380.9424887522664</v>
      </c>
      <c r="J318" s="2">
        <v>0</v>
      </c>
    </row>
    <row r="319" spans="1:10" x14ac:dyDescent="0.25">
      <c r="A319" t="s">
        <v>850</v>
      </c>
      <c r="B319" t="str">
        <f t="shared" si="4"/>
        <v>17259</v>
      </c>
      <c r="E319" t="s">
        <v>879</v>
      </c>
      <c r="F319" t="s">
        <v>856</v>
      </c>
      <c r="G319" t="s">
        <v>855</v>
      </c>
      <c r="H319" s="2">
        <v>49.080310424652978</v>
      </c>
      <c r="I319" s="2">
        <v>1348.9444463143323</v>
      </c>
      <c r="J319" s="2">
        <v>0</v>
      </c>
    </row>
    <row r="320" spans="1:10" x14ac:dyDescent="0.25">
      <c r="A320" t="s">
        <v>850</v>
      </c>
      <c r="B320" t="str">
        <f t="shared" si="4"/>
        <v>17259</v>
      </c>
      <c r="E320" t="s">
        <v>879</v>
      </c>
      <c r="F320" t="s">
        <v>62</v>
      </c>
      <c r="G320" t="s">
        <v>16</v>
      </c>
      <c r="H320" s="2">
        <v>74.484290000000001</v>
      </c>
      <c r="I320" s="2">
        <v>0</v>
      </c>
      <c r="J320" s="2">
        <v>1022.594024803</v>
      </c>
    </row>
    <row r="321" spans="1:10" x14ac:dyDescent="0.25">
      <c r="A321" t="s">
        <v>850</v>
      </c>
      <c r="B321" t="str">
        <f t="shared" si="4"/>
        <v>17259</v>
      </c>
      <c r="E321" t="s">
        <v>879</v>
      </c>
      <c r="F321" t="s">
        <v>62</v>
      </c>
      <c r="G321" t="s">
        <v>853</v>
      </c>
      <c r="H321" s="2">
        <v>74.484290000000001</v>
      </c>
      <c r="I321" s="2">
        <v>0</v>
      </c>
      <c r="J321" s="2">
        <v>1022.594024803</v>
      </c>
    </row>
    <row r="322" spans="1:10" x14ac:dyDescent="0.25">
      <c r="A322" t="s">
        <v>850</v>
      </c>
      <c r="B322" t="str">
        <f t="shared" si="4"/>
        <v>17259</v>
      </c>
      <c r="E322" t="s">
        <v>879</v>
      </c>
      <c r="F322" t="s">
        <v>62</v>
      </c>
      <c r="G322" t="s">
        <v>854</v>
      </c>
      <c r="H322" s="2">
        <v>74.483899999999991</v>
      </c>
      <c r="I322" s="2">
        <v>591.47403999999995</v>
      </c>
      <c r="J322" s="2">
        <v>0</v>
      </c>
    </row>
    <row r="323" spans="1:10" x14ac:dyDescent="0.25">
      <c r="A323" t="s">
        <v>850</v>
      </c>
      <c r="B323" t="str">
        <f t="shared" si="4"/>
        <v>17259</v>
      </c>
      <c r="E323" t="s">
        <v>879</v>
      </c>
      <c r="F323" t="s">
        <v>62</v>
      </c>
      <c r="G323" t="s">
        <v>855</v>
      </c>
      <c r="H323" s="2">
        <v>41.413040000000002</v>
      </c>
      <c r="I323" s="2">
        <v>591.47403999999995</v>
      </c>
      <c r="J323" s="2">
        <v>0</v>
      </c>
    </row>
    <row r="324" spans="1:10" x14ac:dyDescent="0.25">
      <c r="A324" t="s">
        <v>850</v>
      </c>
      <c r="B324" t="str">
        <f t="shared" si="4"/>
        <v>17261</v>
      </c>
      <c r="E324" t="s">
        <v>880</v>
      </c>
      <c r="F324" t="s">
        <v>852</v>
      </c>
      <c r="G324" t="s">
        <v>16</v>
      </c>
      <c r="H324" s="2">
        <v>751.61971351496118</v>
      </c>
      <c r="I324" s="2">
        <v>3.250504642525176</v>
      </c>
      <c r="J324" s="2">
        <v>2556.7415323789637</v>
      </c>
    </row>
    <row r="325" spans="1:10" x14ac:dyDescent="0.25">
      <c r="A325" t="s">
        <v>850</v>
      </c>
      <c r="B325" t="str">
        <f t="shared" si="4"/>
        <v>17261</v>
      </c>
      <c r="E325" t="s">
        <v>880</v>
      </c>
      <c r="F325" t="s">
        <v>852</v>
      </c>
      <c r="G325" t="s">
        <v>853</v>
      </c>
      <c r="H325" s="2">
        <v>751.61971351496118</v>
      </c>
      <c r="I325" s="2">
        <v>3.250504642525176</v>
      </c>
      <c r="J325" s="2">
        <v>2556.7415323789633</v>
      </c>
    </row>
    <row r="326" spans="1:10" x14ac:dyDescent="0.25">
      <c r="A326" t="s">
        <v>850</v>
      </c>
      <c r="B326" t="str">
        <f t="shared" si="4"/>
        <v>17261</v>
      </c>
      <c r="E326" t="s">
        <v>880</v>
      </c>
      <c r="F326" t="s">
        <v>852</v>
      </c>
      <c r="G326" t="s">
        <v>854</v>
      </c>
      <c r="H326" s="2">
        <v>976.91134645371437</v>
      </c>
      <c r="I326" s="2">
        <v>2415.0009347933883</v>
      </c>
      <c r="J326" s="2">
        <v>2760.9374581867905</v>
      </c>
    </row>
    <row r="327" spans="1:10" x14ac:dyDescent="0.25">
      <c r="A327" t="s">
        <v>850</v>
      </c>
      <c r="B327" t="str">
        <f t="shared" si="4"/>
        <v>17261</v>
      </c>
      <c r="E327" t="s">
        <v>880</v>
      </c>
      <c r="F327" t="s">
        <v>852</v>
      </c>
      <c r="G327" t="s">
        <v>855</v>
      </c>
      <c r="H327" s="2">
        <v>1347.8368618283707</v>
      </c>
      <c r="I327" s="2">
        <v>2413.6062488150906</v>
      </c>
      <c r="J327" s="2">
        <v>2756.016787332871</v>
      </c>
    </row>
    <row r="328" spans="1:10" x14ac:dyDescent="0.25">
      <c r="A328" t="s">
        <v>850</v>
      </c>
      <c r="B328" t="str">
        <f t="shared" si="4"/>
        <v>17261</v>
      </c>
      <c r="E328" t="s">
        <v>880</v>
      </c>
      <c r="F328" t="s">
        <v>856</v>
      </c>
      <c r="G328" t="s">
        <v>16</v>
      </c>
      <c r="H328" s="2">
        <v>745.45583085869976</v>
      </c>
      <c r="I328" s="2">
        <v>1.0624927167443607</v>
      </c>
      <c r="J328" s="2">
        <v>2461.618263915891</v>
      </c>
    </row>
    <row r="329" spans="1:10" x14ac:dyDescent="0.25">
      <c r="A329" t="s">
        <v>850</v>
      </c>
      <c r="B329" t="str">
        <f t="shared" si="4"/>
        <v>17261</v>
      </c>
      <c r="E329" t="s">
        <v>880</v>
      </c>
      <c r="F329" t="s">
        <v>856</v>
      </c>
      <c r="G329" t="s">
        <v>853</v>
      </c>
      <c r="H329" s="2">
        <v>745.45583085869976</v>
      </c>
      <c r="I329" s="2">
        <v>1.0624927167443607</v>
      </c>
      <c r="J329" s="2">
        <v>2461.618263915891</v>
      </c>
    </row>
    <row r="330" spans="1:10" x14ac:dyDescent="0.25">
      <c r="A330" t="s">
        <v>850</v>
      </c>
      <c r="B330" t="str">
        <f t="shared" si="4"/>
        <v>17261</v>
      </c>
      <c r="E330" t="s">
        <v>880</v>
      </c>
      <c r="F330" t="s">
        <v>856</v>
      </c>
      <c r="G330" t="s">
        <v>854</v>
      </c>
      <c r="H330" s="2">
        <v>964.13635545672139</v>
      </c>
      <c r="I330" s="2">
        <v>2316.0837122857447</v>
      </c>
      <c r="J330" s="2">
        <v>2487.1690838217382</v>
      </c>
    </row>
    <row r="331" spans="1:10" x14ac:dyDescent="0.25">
      <c r="A331" t="s">
        <v>850</v>
      </c>
      <c r="B331" t="str">
        <f t="shared" si="4"/>
        <v>17261</v>
      </c>
      <c r="E331" t="s">
        <v>880</v>
      </c>
      <c r="F331" t="s">
        <v>856</v>
      </c>
      <c r="G331" t="s">
        <v>855</v>
      </c>
      <c r="H331" s="2">
        <v>1324.3714520937224</v>
      </c>
      <c r="I331" s="2">
        <v>2287.4083562005585</v>
      </c>
      <c r="J331" s="2">
        <v>2455.2166054642271</v>
      </c>
    </row>
    <row r="332" spans="1:10" x14ac:dyDescent="0.25">
      <c r="A332" t="s">
        <v>850</v>
      </c>
      <c r="B332" t="str">
        <f t="shared" si="4"/>
        <v>17261</v>
      </c>
      <c r="E332" t="s">
        <v>880</v>
      </c>
      <c r="F332" t="s">
        <v>62</v>
      </c>
      <c r="G332" t="s">
        <v>16</v>
      </c>
      <c r="H332" s="2">
        <v>355.46780999999993</v>
      </c>
      <c r="I332" s="2">
        <v>0</v>
      </c>
      <c r="J332" s="2">
        <v>1145.840111065</v>
      </c>
    </row>
    <row r="333" spans="1:10" x14ac:dyDescent="0.25">
      <c r="A333" t="s">
        <v>850</v>
      </c>
      <c r="B333" t="str">
        <f t="shared" ref="B333:B396" si="5">LEFT(E333,5)</f>
        <v>17261</v>
      </c>
      <c r="E333" t="s">
        <v>880</v>
      </c>
      <c r="F333" t="s">
        <v>62</v>
      </c>
      <c r="G333" t="s">
        <v>853</v>
      </c>
      <c r="H333" s="2">
        <v>355.46780999999993</v>
      </c>
      <c r="I333" s="2">
        <v>0</v>
      </c>
      <c r="J333" s="2">
        <v>1145.8401110649997</v>
      </c>
    </row>
    <row r="334" spans="1:10" x14ac:dyDescent="0.25">
      <c r="A334" t="s">
        <v>850</v>
      </c>
      <c r="B334" t="str">
        <f t="shared" si="5"/>
        <v>17261</v>
      </c>
      <c r="E334" t="s">
        <v>880</v>
      </c>
      <c r="F334" t="s">
        <v>62</v>
      </c>
      <c r="G334" t="s">
        <v>854</v>
      </c>
      <c r="H334" s="2">
        <v>463.65345999999988</v>
      </c>
      <c r="I334" s="2">
        <v>1071.4792110649998</v>
      </c>
      <c r="J334" s="2">
        <v>1145.8401110649997</v>
      </c>
    </row>
    <row r="335" spans="1:10" x14ac:dyDescent="0.25">
      <c r="A335" t="s">
        <v>850</v>
      </c>
      <c r="B335" t="str">
        <f t="shared" si="5"/>
        <v>17261</v>
      </c>
      <c r="E335" t="s">
        <v>880</v>
      </c>
      <c r="F335" t="s">
        <v>62</v>
      </c>
      <c r="G335" t="s">
        <v>855</v>
      </c>
      <c r="H335" s="2">
        <v>595.14578600000016</v>
      </c>
      <c r="I335" s="2">
        <v>1071.4792110649998</v>
      </c>
      <c r="J335" s="2">
        <v>1145.8401110649997</v>
      </c>
    </row>
    <row r="336" spans="1:10" x14ac:dyDescent="0.25">
      <c r="A336" t="s">
        <v>850</v>
      </c>
      <c r="B336" t="str">
        <f t="shared" si="5"/>
        <v>17262</v>
      </c>
      <c r="E336" t="s">
        <v>881</v>
      </c>
      <c r="F336" t="s">
        <v>852</v>
      </c>
      <c r="G336" t="s">
        <v>16</v>
      </c>
      <c r="H336" s="2">
        <v>1765.0799196184562</v>
      </c>
      <c r="I336" s="2">
        <v>33.909498972486197</v>
      </c>
      <c r="J336" s="2">
        <v>2023.0091970110429</v>
      </c>
    </row>
    <row r="337" spans="1:10" x14ac:dyDescent="0.25">
      <c r="A337" t="s">
        <v>850</v>
      </c>
      <c r="B337" t="str">
        <f t="shared" si="5"/>
        <v>17262</v>
      </c>
      <c r="E337" t="s">
        <v>881</v>
      </c>
      <c r="F337" t="s">
        <v>852</v>
      </c>
      <c r="G337" t="s">
        <v>853</v>
      </c>
      <c r="H337" s="2">
        <v>1765.0799196184562</v>
      </c>
      <c r="I337" s="2">
        <v>33.909498972486197</v>
      </c>
      <c r="J337" s="2">
        <v>2023.0091970110429</v>
      </c>
    </row>
    <row r="338" spans="1:10" x14ac:dyDescent="0.25">
      <c r="A338" t="s">
        <v>850</v>
      </c>
      <c r="B338" t="str">
        <f t="shared" si="5"/>
        <v>17262</v>
      </c>
      <c r="E338" t="s">
        <v>881</v>
      </c>
      <c r="F338" t="s">
        <v>852</v>
      </c>
      <c r="G338" t="s">
        <v>854</v>
      </c>
      <c r="H338" s="2">
        <v>1767.9578592904438</v>
      </c>
      <c r="I338" s="2">
        <v>41.009343768503676</v>
      </c>
      <c r="J338" s="2">
        <v>0</v>
      </c>
    </row>
    <row r="339" spans="1:10" x14ac:dyDescent="0.25">
      <c r="A339" t="s">
        <v>850</v>
      </c>
      <c r="B339" t="str">
        <f t="shared" si="5"/>
        <v>17262</v>
      </c>
      <c r="E339" t="s">
        <v>881</v>
      </c>
      <c r="F339" t="s">
        <v>852</v>
      </c>
      <c r="G339" t="s">
        <v>855</v>
      </c>
      <c r="H339" s="2">
        <v>1815.0610811092222</v>
      </c>
      <c r="I339" s="2">
        <v>49.360949531100161</v>
      </c>
      <c r="J339" s="2">
        <v>0</v>
      </c>
    </row>
    <row r="340" spans="1:10" x14ac:dyDescent="0.25">
      <c r="A340" t="s">
        <v>850</v>
      </c>
      <c r="B340" t="str">
        <f t="shared" si="5"/>
        <v>17262</v>
      </c>
      <c r="E340" t="s">
        <v>881</v>
      </c>
      <c r="F340" t="s">
        <v>856</v>
      </c>
      <c r="G340" t="s">
        <v>16</v>
      </c>
      <c r="H340" s="2">
        <v>1749.3656531928327</v>
      </c>
      <c r="I340" s="2">
        <v>10.778803391351445</v>
      </c>
      <c r="J340" s="2">
        <v>1894.1248933635818</v>
      </c>
    </row>
    <row r="341" spans="1:10" x14ac:dyDescent="0.25">
      <c r="A341" t="s">
        <v>850</v>
      </c>
      <c r="B341" t="str">
        <f t="shared" si="5"/>
        <v>17262</v>
      </c>
      <c r="E341" t="s">
        <v>881</v>
      </c>
      <c r="F341" t="s">
        <v>856</v>
      </c>
      <c r="G341" t="s">
        <v>853</v>
      </c>
      <c r="H341" s="2">
        <v>1749.3656531928327</v>
      </c>
      <c r="I341" s="2">
        <v>10.778803391351445</v>
      </c>
      <c r="J341" s="2">
        <v>1894.1248933635818</v>
      </c>
    </row>
    <row r="342" spans="1:10" x14ac:dyDescent="0.25">
      <c r="A342" t="s">
        <v>850</v>
      </c>
      <c r="B342" t="str">
        <f t="shared" si="5"/>
        <v>17262</v>
      </c>
      <c r="E342" t="s">
        <v>881</v>
      </c>
      <c r="F342" t="s">
        <v>856</v>
      </c>
      <c r="G342" t="s">
        <v>854</v>
      </c>
      <c r="H342" s="2">
        <v>1746.1687210343373</v>
      </c>
      <c r="I342" s="2">
        <v>13.035629162427451</v>
      </c>
      <c r="J342" s="2">
        <v>0</v>
      </c>
    </row>
    <row r="343" spans="1:10" x14ac:dyDescent="0.25">
      <c r="A343" t="s">
        <v>850</v>
      </c>
      <c r="B343" t="str">
        <f t="shared" si="5"/>
        <v>17262</v>
      </c>
      <c r="E343" t="s">
        <v>881</v>
      </c>
      <c r="F343" t="s">
        <v>856</v>
      </c>
      <c r="G343" t="s">
        <v>855</v>
      </c>
      <c r="H343" s="2">
        <v>1785.1978047663322</v>
      </c>
      <c r="I343" s="2">
        <v>15.690351857980891</v>
      </c>
      <c r="J343" s="2">
        <v>0</v>
      </c>
    </row>
    <row r="344" spans="1:10" x14ac:dyDescent="0.25">
      <c r="A344" t="s">
        <v>850</v>
      </c>
      <c r="B344" t="str">
        <f t="shared" si="5"/>
        <v>17262</v>
      </c>
      <c r="E344" t="s">
        <v>881</v>
      </c>
      <c r="F344" t="s">
        <v>62</v>
      </c>
      <c r="G344" t="s">
        <v>16</v>
      </c>
      <c r="H344" s="2">
        <v>1073.4728500000001</v>
      </c>
      <c r="I344" s="2">
        <v>0</v>
      </c>
      <c r="J344" s="2">
        <v>1479.48678</v>
      </c>
    </row>
    <row r="345" spans="1:10" x14ac:dyDescent="0.25">
      <c r="A345" t="s">
        <v>850</v>
      </c>
      <c r="B345" t="str">
        <f t="shared" si="5"/>
        <v>17262</v>
      </c>
      <c r="E345" t="s">
        <v>881</v>
      </c>
      <c r="F345" t="s">
        <v>62</v>
      </c>
      <c r="G345" t="s">
        <v>853</v>
      </c>
      <c r="H345" s="2">
        <v>1073.4728500000001</v>
      </c>
      <c r="I345" s="2">
        <v>0</v>
      </c>
      <c r="J345" s="2">
        <v>1479.48678</v>
      </c>
    </row>
    <row r="346" spans="1:10" x14ac:dyDescent="0.25">
      <c r="A346" t="s">
        <v>850</v>
      </c>
      <c r="B346" t="str">
        <f t="shared" si="5"/>
        <v>17262</v>
      </c>
      <c r="E346" t="s">
        <v>881</v>
      </c>
      <c r="F346" t="s">
        <v>62</v>
      </c>
      <c r="G346" t="s">
        <v>854</v>
      </c>
      <c r="H346" s="2">
        <v>1122.81934</v>
      </c>
      <c r="I346" s="2">
        <v>0</v>
      </c>
      <c r="J346" s="2">
        <v>0</v>
      </c>
    </row>
    <row r="347" spans="1:10" x14ac:dyDescent="0.25">
      <c r="A347" t="s">
        <v>850</v>
      </c>
      <c r="B347" t="str">
        <f t="shared" si="5"/>
        <v>17262</v>
      </c>
      <c r="E347" t="s">
        <v>881</v>
      </c>
      <c r="F347" t="s">
        <v>62</v>
      </c>
      <c r="G347" t="s">
        <v>855</v>
      </c>
      <c r="H347" s="2">
        <v>1171.6326800000002</v>
      </c>
      <c r="I347" s="2">
        <v>0</v>
      </c>
      <c r="J347" s="2">
        <v>0</v>
      </c>
    </row>
    <row r="348" spans="1:10" x14ac:dyDescent="0.25">
      <c r="A348" t="s">
        <v>850</v>
      </c>
      <c r="B348" t="str">
        <f t="shared" si="5"/>
        <v>17264</v>
      </c>
      <c r="E348" t="s">
        <v>882</v>
      </c>
      <c r="F348" t="s">
        <v>852</v>
      </c>
      <c r="G348" t="s">
        <v>854</v>
      </c>
      <c r="H348" s="2">
        <v>0</v>
      </c>
      <c r="I348" s="2">
        <v>13570.770911644824</v>
      </c>
      <c r="J348" s="2">
        <v>10473.765667974611</v>
      </c>
    </row>
    <row r="349" spans="1:10" x14ac:dyDescent="0.25">
      <c r="A349" t="s">
        <v>850</v>
      </c>
      <c r="B349" t="str">
        <f t="shared" si="5"/>
        <v>17264</v>
      </c>
      <c r="E349" t="s">
        <v>882</v>
      </c>
      <c r="F349" t="s">
        <v>852</v>
      </c>
      <c r="G349" t="s">
        <v>855</v>
      </c>
      <c r="H349" s="2">
        <v>0</v>
      </c>
      <c r="I349" s="2">
        <v>13673.327700180987</v>
      </c>
      <c r="J349" s="2">
        <v>10465.569420949614</v>
      </c>
    </row>
    <row r="350" spans="1:10" x14ac:dyDescent="0.25">
      <c r="A350" t="s">
        <v>850</v>
      </c>
      <c r="B350" t="str">
        <f t="shared" si="5"/>
        <v>17264</v>
      </c>
      <c r="E350" t="s">
        <v>882</v>
      </c>
      <c r="F350" t="s">
        <v>856</v>
      </c>
      <c r="G350" t="s">
        <v>854</v>
      </c>
      <c r="H350" s="2">
        <v>0</v>
      </c>
      <c r="I350" s="2">
        <v>13461.200589631442</v>
      </c>
      <c r="J350" s="2">
        <v>10429.433522777237</v>
      </c>
    </row>
    <row r="351" spans="1:10" x14ac:dyDescent="0.25">
      <c r="A351" t="s">
        <v>850</v>
      </c>
      <c r="B351" t="str">
        <f t="shared" si="5"/>
        <v>17264</v>
      </c>
      <c r="E351" t="s">
        <v>882</v>
      </c>
      <c r="F351" t="s">
        <v>856</v>
      </c>
      <c r="G351" t="s">
        <v>855</v>
      </c>
      <c r="H351" s="2">
        <v>0</v>
      </c>
      <c r="I351" s="2">
        <v>13560.410192903972</v>
      </c>
      <c r="J351" s="2">
        <v>10421.852758009511</v>
      </c>
    </row>
    <row r="352" spans="1:10" x14ac:dyDescent="0.25">
      <c r="A352" t="s">
        <v>850</v>
      </c>
      <c r="B352" t="str">
        <f t="shared" si="5"/>
        <v>17264</v>
      </c>
      <c r="E352" t="s">
        <v>882</v>
      </c>
      <c r="F352" t="s">
        <v>62</v>
      </c>
      <c r="G352" t="s">
        <v>854</v>
      </c>
      <c r="H352" s="2">
        <v>0</v>
      </c>
      <c r="I352" s="2">
        <v>12642.451070999996</v>
      </c>
      <c r="J352" s="2">
        <v>10203.531070999999</v>
      </c>
    </row>
    <row r="353" spans="1:10" x14ac:dyDescent="0.25">
      <c r="A353" t="s">
        <v>850</v>
      </c>
      <c r="B353" t="str">
        <f t="shared" si="5"/>
        <v>17264</v>
      </c>
      <c r="E353" t="s">
        <v>882</v>
      </c>
      <c r="F353" t="s">
        <v>62</v>
      </c>
      <c r="G353" t="s">
        <v>855</v>
      </c>
      <c r="H353" s="2">
        <v>0</v>
      </c>
      <c r="I353" s="2">
        <v>12642.451070999996</v>
      </c>
      <c r="J353" s="2">
        <v>10203.531070999999</v>
      </c>
    </row>
    <row r="354" spans="1:10" x14ac:dyDescent="0.25">
      <c r="A354" t="s">
        <v>850</v>
      </c>
      <c r="B354" t="str">
        <f t="shared" si="5"/>
        <v>17269</v>
      </c>
      <c r="E354" t="s">
        <v>883</v>
      </c>
      <c r="F354" t="s">
        <v>852</v>
      </c>
      <c r="G354" t="s">
        <v>16</v>
      </c>
      <c r="H354" s="2">
        <v>635.08419935453867</v>
      </c>
      <c r="I354" s="2">
        <v>4.5073310888249996</v>
      </c>
      <c r="J354" s="2">
        <v>15680.323896567552</v>
      </c>
    </row>
    <row r="355" spans="1:10" x14ac:dyDescent="0.25">
      <c r="A355" t="s">
        <v>850</v>
      </c>
      <c r="B355" t="str">
        <f t="shared" si="5"/>
        <v>17269</v>
      </c>
      <c r="E355" t="s">
        <v>883</v>
      </c>
      <c r="F355" t="s">
        <v>852</v>
      </c>
      <c r="G355" t="s">
        <v>853</v>
      </c>
      <c r="H355" s="2">
        <v>635.08419935453867</v>
      </c>
      <c r="I355" s="2">
        <v>4.5073310888249996</v>
      </c>
      <c r="J355" s="2">
        <v>15680.32389656755</v>
      </c>
    </row>
    <row r="356" spans="1:10" x14ac:dyDescent="0.25">
      <c r="A356" t="s">
        <v>850</v>
      </c>
      <c r="B356" t="str">
        <f t="shared" si="5"/>
        <v>17269</v>
      </c>
      <c r="E356" t="s">
        <v>883</v>
      </c>
      <c r="F356" t="s">
        <v>852</v>
      </c>
      <c r="G356" t="s">
        <v>854</v>
      </c>
      <c r="H356" s="2">
        <v>635.39478611250308</v>
      </c>
      <c r="I356" s="2">
        <v>14379.409892829919</v>
      </c>
      <c r="J356" s="2">
        <v>16779.818731043462</v>
      </c>
    </row>
    <row r="357" spans="1:10" x14ac:dyDescent="0.25">
      <c r="A357" t="s">
        <v>850</v>
      </c>
      <c r="B357" t="str">
        <f t="shared" si="5"/>
        <v>17269</v>
      </c>
      <c r="E357" t="s">
        <v>883</v>
      </c>
      <c r="F357" t="s">
        <v>852</v>
      </c>
      <c r="G357" t="s">
        <v>855</v>
      </c>
      <c r="H357" s="2">
        <v>635.70085618652604</v>
      </c>
      <c r="I357" s="2">
        <v>14036.951135823741</v>
      </c>
      <c r="J357" s="2">
        <v>16437.52013998355</v>
      </c>
    </row>
    <row r="358" spans="1:10" x14ac:dyDescent="0.25">
      <c r="A358" t="s">
        <v>850</v>
      </c>
      <c r="B358" t="str">
        <f t="shared" si="5"/>
        <v>17269</v>
      </c>
      <c r="E358" t="s">
        <v>883</v>
      </c>
      <c r="F358" t="s">
        <v>856</v>
      </c>
      <c r="G358" t="s">
        <v>16</v>
      </c>
      <c r="H358" s="2">
        <v>633.19099999999582</v>
      </c>
      <c r="I358" s="2">
        <v>1.4327441306517366</v>
      </c>
      <c r="J358" s="2">
        <v>15135.359248443039</v>
      </c>
    </row>
    <row r="359" spans="1:10" x14ac:dyDescent="0.25">
      <c r="A359" t="s">
        <v>850</v>
      </c>
      <c r="B359" t="str">
        <f t="shared" si="5"/>
        <v>17269</v>
      </c>
      <c r="E359" t="s">
        <v>883</v>
      </c>
      <c r="F359" t="s">
        <v>856</v>
      </c>
      <c r="G359" t="s">
        <v>853</v>
      </c>
      <c r="H359" s="2">
        <v>633.19099999999582</v>
      </c>
      <c r="I359" s="2">
        <v>1.4327441306517366</v>
      </c>
      <c r="J359" s="2">
        <v>15135.359248443037</v>
      </c>
    </row>
    <row r="360" spans="1:10" x14ac:dyDescent="0.25">
      <c r="A360" t="s">
        <v>850</v>
      </c>
      <c r="B360" t="str">
        <f t="shared" si="5"/>
        <v>17269</v>
      </c>
      <c r="E360" t="s">
        <v>883</v>
      </c>
      <c r="F360" t="s">
        <v>856</v>
      </c>
      <c r="G360" t="s">
        <v>854</v>
      </c>
      <c r="H360" s="2">
        <v>633.1909999999956</v>
      </c>
      <c r="I360" s="2">
        <v>13957.574331493408</v>
      </c>
      <c r="J360" s="2">
        <v>15267.268398809232</v>
      </c>
    </row>
    <row r="361" spans="1:10" x14ac:dyDescent="0.25">
      <c r="A361" t="s">
        <v>850</v>
      </c>
      <c r="B361" t="str">
        <f t="shared" si="5"/>
        <v>17269</v>
      </c>
      <c r="E361" t="s">
        <v>883</v>
      </c>
      <c r="F361" t="s">
        <v>856</v>
      </c>
      <c r="G361" t="s">
        <v>855</v>
      </c>
      <c r="H361" s="2">
        <v>633.19080892637805</v>
      </c>
      <c r="I361" s="2">
        <v>13624.960448493015</v>
      </c>
      <c r="J361" s="2">
        <v>14958.750748108312</v>
      </c>
    </row>
    <row r="362" spans="1:10" x14ac:dyDescent="0.25">
      <c r="A362" t="s">
        <v>850</v>
      </c>
      <c r="B362" t="str">
        <f t="shared" si="5"/>
        <v>17269</v>
      </c>
      <c r="E362" t="s">
        <v>883</v>
      </c>
      <c r="F362" t="s">
        <v>62</v>
      </c>
      <c r="G362" t="s">
        <v>16</v>
      </c>
      <c r="H362" s="2">
        <v>267.35557886251098</v>
      </c>
      <c r="I362" s="2">
        <v>0</v>
      </c>
      <c r="J362" s="2">
        <v>6899.54</v>
      </c>
    </row>
    <row r="363" spans="1:10" x14ac:dyDescent="0.25">
      <c r="A363" t="s">
        <v>850</v>
      </c>
      <c r="B363" t="str">
        <f t="shared" si="5"/>
        <v>17269</v>
      </c>
      <c r="E363" t="s">
        <v>883</v>
      </c>
      <c r="F363" t="s">
        <v>62</v>
      </c>
      <c r="G363" t="s">
        <v>853</v>
      </c>
      <c r="H363" s="2">
        <v>267.35557886251098</v>
      </c>
      <c r="I363" s="2">
        <v>0</v>
      </c>
      <c r="J363" s="2">
        <v>6899.54</v>
      </c>
    </row>
    <row r="364" spans="1:10" x14ac:dyDescent="0.25">
      <c r="A364" t="s">
        <v>850</v>
      </c>
      <c r="B364" t="str">
        <f t="shared" si="5"/>
        <v>17269</v>
      </c>
      <c r="E364" t="s">
        <v>883</v>
      </c>
      <c r="F364" t="s">
        <v>62</v>
      </c>
      <c r="G364" t="s">
        <v>854</v>
      </c>
      <c r="H364" s="2">
        <v>267.54541413748262</v>
      </c>
      <c r="I364" s="2">
        <v>6464.0136000000011</v>
      </c>
      <c r="J364" s="2">
        <v>6899.54</v>
      </c>
    </row>
    <row r="365" spans="1:10" x14ac:dyDescent="0.25">
      <c r="A365" t="s">
        <v>850</v>
      </c>
      <c r="B365" t="str">
        <f t="shared" si="5"/>
        <v>17269</v>
      </c>
      <c r="E365" t="s">
        <v>883</v>
      </c>
      <c r="F365" t="s">
        <v>62</v>
      </c>
      <c r="G365" t="s">
        <v>855</v>
      </c>
      <c r="H365" s="2">
        <v>268.93214499999999</v>
      </c>
      <c r="I365" s="2">
        <v>6464.0136000000011</v>
      </c>
      <c r="J365" s="2">
        <v>6899.54</v>
      </c>
    </row>
    <row r="366" spans="1:10" x14ac:dyDescent="0.25">
      <c r="A366" t="s">
        <v>850</v>
      </c>
      <c r="B366" t="str">
        <f t="shared" si="5"/>
        <v>18251</v>
      </c>
      <c r="E366" t="s">
        <v>79</v>
      </c>
      <c r="F366" t="s">
        <v>852</v>
      </c>
      <c r="G366" t="s">
        <v>16</v>
      </c>
      <c r="H366" s="2">
        <v>82.709920052196651</v>
      </c>
      <c r="I366" s="2">
        <v>769.37037806224885</v>
      </c>
      <c r="J366" s="2">
        <v>11980.316870629209</v>
      </c>
    </row>
    <row r="367" spans="1:10" x14ac:dyDescent="0.25">
      <c r="A367" t="s">
        <v>850</v>
      </c>
      <c r="B367" t="str">
        <f t="shared" si="5"/>
        <v>18251</v>
      </c>
      <c r="E367" t="s">
        <v>79</v>
      </c>
      <c r="F367" t="s">
        <v>852</v>
      </c>
      <c r="G367" t="s">
        <v>853</v>
      </c>
      <c r="H367" s="2">
        <v>82.709920052196651</v>
      </c>
      <c r="I367" s="2">
        <v>769.37037806224885</v>
      </c>
      <c r="J367" s="2">
        <v>11980.316870629209</v>
      </c>
    </row>
    <row r="368" spans="1:10" x14ac:dyDescent="0.25">
      <c r="A368" t="s">
        <v>850</v>
      </c>
      <c r="B368" t="str">
        <f t="shared" si="5"/>
        <v>18251</v>
      </c>
      <c r="E368" t="s">
        <v>79</v>
      </c>
      <c r="F368" t="s">
        <v>852</v>
      </c>
      <c r="G368" t="s">
        <v>854</v>
      </c>
      <c r="H368" s="2">
        <v>88.321670527202969</v>
      </c>
      <c r="I368" s="2">
        <v>448.08101008179324</v>
      </c>
      <c r="J368" s="2">
        <v>289.88212049126724</v>
      </c>
    </row>
    <row r="369" spans="1:10" x14ac:dyDescent="0.25">
      <c r="A369" t="s">
        <v>850</v>
      </c>
      <c r="B369" t="str">
        <f t="shared" si="5"/>
        <v>18251</v>
      </c>
      <c r="E369" t="s">
        <v>79</v>
      </c>
      <c r="F369" t="s">
        <v>852</v>
      </c>
      <c r="G369" t="s">
        <v>855</v>
      </c>
      <c r="H369" s="2">
        <v>62.952584163532457</v>
      </c>
      <c r="I369" s="2">
        <v>489.81456693820348</v>
      </c>
      <c r="J369" s="2">
        <v>285.927003068011</v>
      </c>
    </row>
    <row r="370" spans="1:10" x14ac:dyDescent="0.25">
      <c r="A370" t="s">
        <v>850</v>
      </c>
      <c r="B370" t="str">
        <f t="shared" si="5"/>
        <v>18251</v>
      </c>
      <c r="E370" t="s">
        <v>79</v>
      </c>
      <c r="F370" t="s">
        <v>856</v>
      </c>
      <c r="G370" t="s">
        <v>16</v>
      </c>
      <c r="H370" s="2">
        <v>81.591848992930622</v>
      </c>
      <c r="I370" s="2">
        <v>737.21932956965668</v>
      </c>
      <c r="J370" s="2">
        <v>11497.595762336276</v>
      </c>
    </row>
    <row r="371" spans="1:10" x14ac:dyDescent="0.25">
      <c r="A371" t="s">
        <v>850</v>
      </c>
      <c r="B371" t="str">
        <f t="shared" si="5"/>
        <v>18251</v>
      </c>
      <c r="E371" t="s">
        <v>79</v>
      </c>
      <c r="F371" t="s">
        <v>856</v>
      </c>
      <c r="G371" t="s">
        <v>853</v>
      </c>
      <c r="H371" s="2">
        <v>81.591848992930622</v>
      </c>
      <c r="I371" s="2">
        <v>737.21932956965668</v>
      </c>
      <c r="J371" s="2">
        <v>11497.595762336276</v>
      </c>
    </row>
    <row r="372" spans="1:10" x14ac:dyDescent="0.25">
      <c r="A372" t="s">
        <v>850</v>
      </c>
      <c r="B372" t="str">
        <f t="shared" si="5"/>
        <v>18251</v>
      </c>
      <c r="E372" t="s">
        <v>79</v>
      </c>
      <c r="F372" t="s">
        <v>856</v>
      </c>
      <c r="G372" t="s">
        <v>854</v>
      </c>
      <c r="H372" s="2">
        <v>86.948536739429187</v>
      </c>
      <c r="I372" s="2">
        <v>423.68229381210358</v>
      </c>
      <c r="J372" s="2">
        <v>240.64816763253393</v>
      </c>
    </row>
    <row r="373" spans="1:10" x14ac:dyDescent="0.25">
      <c r="A373" t="s">
        <v>850</v>
      </c>
      <c r="B373" t="str">
        <f t="shared" si="5"/>
        <v>18251</v>
      </c>
      <c r="E373" t="s">
        <v>79</v>
      </c>
      <c r="F373" t="s">
        <v>856</v>
      </c>
      <c r="G373" t="s">
        <v>855</v>
      </c>
      <c r="H373" s="2">
        <v>61.918953481027081</v>
      </c>
      <c r="I373" s="2">
        <v>465.5246089861439</v>
      </c>
      <c r="J373" s="2">
        <v>235.34420099643313</v>
      </c>
    </row>
    <row r="374" spans="1:10" x14ac:dyDescent="0.25">
      <c r="A374" t="s">
        <v>850</v>
      </c>
      <c r="B374" t="str">
        <f t="shared" si="5"/>
        <v>18251</v>
      </c>
      <c r="E374" t="s">
        <v>79</v>
      </c>
      <c r="F374" t="s">
        <v>62</v>
      </c>
      <c r="G374" t="s">
        <v>16</v>
      </c>
      <c r="H374" s="2">
        <v>35.788629999999998</v>
      </c>
      <c r="I374" s="2">
        <v>275.10000000000002</v>
      </c>
      <c r="J374" s="2">
        <v>4615.3227275999989</v>
      </c>
    </row>
    <row r="375" spans="1:10" x14ac:dyDescent="0.25">
      <c r="A375" t="s">
        <v>850</v>
      </c>
      <c r="B375" t="str">
        <f t="shared" si="5"/>
        <v>18251</v>
      </c>
      <c r="E375" t="s">
        <v>79</v>
      </c>
      <c r="F375" t="s">
        <v>62</v>
      </c>
      <c r="G375" t="s">
        <v>853</v>
      </c>
      <c r="H375" s="2">
        <v>35.788629999999998</v>
      </c>
      <c r="I375" s="2">
        <v>275.10000000000002</v>
      </c>
      <c r="J375" s="2">
        <v>4615.3227275999989</v>
      </c>
    </row>
    <row r="376" spans="1:10" x14ac:dyDescent="0.25">
      <c r="A376" t="s">
        <v>850</v>
      </c>
      <c r="B376" t="str">
        <f t="shared" si="5"/>
        <v>18251</v>
      </c>
      <c r="E376" t="s">
        <v>79</v>
      </c>
      <c r="F376" t="s">
        <v>62</v>
      </c>
      <c r="G376" t="s">
        <v>854</v>
      </c>
      <c r="H376" s="2">
        <v>37.949289999999998</v>
      </c>
      <c r="I376" s="2">
        <v>222.70169999999987</v>
      </c>
      <c r="J376" s="2">
        <v>133.00800000000001</v>
      </c>
    </row>
    <row r="377" spans="1:10" x14ac:dyDescent="0.25">
      <c r="A377" t="s">
        <v>850</v>
      </c>
      <c r="B377" t="str">
        <f t="shared" si="5"/>
        <v>18251</v>
      </c>
      <c r="E377" t="s">
        <v>79</v>
      </c>
      <c r="F377" t="s">
        <v>62</v>
      </c>
      <c r="G377" t="s">
        <v>855</v>
      </c>
      <c r="H377" s="2">
        <v>33.428429999999999</v>
      </c>
      <c r="I377" s="2">
        <v>274.72169999999983</v>
      </c>
      <c r="J377" s="2">
        <v>133.00800000000001</v>
      </c>
    </row>
    <row r="378" spans="1:10" x14ac:dyDescent="0.25">
      <c r="A378" t="s">
        <v>850</v>
      </c>
      <c r="B378" t="str">
        <f t="shared" si="5"/>
        <v>19241</v>
      </c>
      <c r="E378" t="s">
        <v>884</v>
      </c>
      <c r="F378" t="s">
        <v>852</v>
      </c>
      <c r="G378" t="s">
        <v>16</v>
      </c>
      <c r="H378" s="2">
        <v>133.74258999999992</v>
      </c>
      <c r="I378" s="2">
        <v>0</v>
      </c>
      <c r="J378" s="2">
        <v>2945.5672940318341</v>
      </c>
    </row>
    <row r="379" spans="1:10" x14ac:dyDescent="0.25">
      <c r="A379" t="s">
        <v>850</v>
      </c>
      <c r="B379" t="str">
        <f t="shared" si="5"/>
        <v>19241</v>
      </c>
      <c r="E379" t="s">
        <v>884</v>
      </c>
      <c r="F379" t="s">
        <v>852</v>
      </c>
      <c r="G379" t="s">
        <v>853</v>
      </c>
      <c r="H379" s="2">
        <v>133.74258999999992</v>
      </c>
      <c r="I379" s="2">
        <v>0</v>
      </c>
      <c r="J379" s="2">
        <v>2945.5672940318336</v>
      </c>
    </row>
    <row r="380" spans="1:10" x14ac:dyDescent="0.25">
      <c r="A380" t="s">
        <v>850</v>
      </c>
      <c r="B380" t="str">
        <f t="shared" si="5"/>
        <v>19241</v>
      </c>
      <c r="E380" t="s">
        <v>884</v>
      </c>
      <c r="F380" t="s">
        <v>852</v>
      </c>
      <c r="G380" t="s">
        <v>854</v>
      </c>
      <c r="H380" s="2">
        <v>133.60975999999991</v>
      </c>
      <c r="I380" s="2">
        <v>2716.8403736537584</v>
      </c>
      <c r="J380" s="2">
        <v>3157.1334178741258</v>
      </c>
    </row>
    <row r="381" spans="1:10" x14ac:dyDescent="0.25">
      <c r="A381" t="s">
        <v>850</v>
      </c>
      <c r="B381" t="str">
        <f t="shared" si="5"/>
        <v>19241</v>
      </c>
      <c r="E381" t="s">
        <v>884</v>
      </c>
      <c r="F381" t="s">
        <v>852</v>
      </c>
      <c r="G381" t="s">
        <v>855</v>
      </c>
      <c r="H381" s="2">
        <v>150.94287117184453</v>
      </c>
      <c r="I381" s="2">
        <v>2676.8642144231894</v>
      </c>
      <c r="J381" s="2">
        <v>3108.9962613885245</v>
      </c>
    </row>
    <row r="382" spans="1:10" x14ac:dyDescent="0.25">
      <c r="A382" t="s">
        <v>850</v>
      </c>
      <c r="B382" t="str">
        <f t="shared" si="5"/>
        <v>19241</v>
      </c>
      <c r="E382" t="s">
        <v>884</v>
      </c>
      <c r="F382" t="s">
        <v>856</v>
      </c>
      <c r="G382" t="s">
        <v>16</v>
      </c>
      <c r="H382" s="2">
        <v>133.08207999999993</v>
      </c>
      <c r="I382" s="2">
        <v>0</v>
      </c>
      <c r="J382" s="2">
        <v>2819.3443525927682</v>
      </c>
    </row>
    <row r="383" spans="1:10" x14ac:dyDescent="0.25">
      <c r="A383" t="s">
        <v>850</v>
      </c>
      <c r="B383" t="str">
        <f t="shared" si="5"/>
        <v>19241</v>
      </c>
      <c r="E383" t="s">
        <v>884</v>
      </c>
      <c r="F383" t="s">
        <v>856</v>
      </c>
      <c r="G383" t="s">
        <v>853</v>
      </c>
      <c r="H383" s="2">
        <v>133.08207999999993</v>
      </c>
      <c r="I383" s="2">
        <v>0</v>
      </c>
      <c r="J383" s="2">
        <v>2819.3443525927678</v>
      </c>
    </row>
    <row r="384" spans="1:10" x14ac:dyDescent="0.25">
      <c r="A384" t="s">
        <v>850</v>
      </c>
      <c r="B384" t="str">
        <f t="shared" si="5"/>
        <v>19241</v>
      </c>
      <c r="E384" t="s">
        <v>884</v>
      </c>
      <c r="F384" t="s">
        <v>856</v>
      </c>
      <c r="G384" t="s">
        <v>854</v>
      </c>
      <c r="H384" s="2">
        <v>133.06124999999994</v>
      </c>
      <c r="I384" s="2">
        <v>2599.865725414134</v>
      </c>
      <c r="J384" s="2">
        <v>2847.4318704179382</v>
      </c>
    </row>
    <row r="385" spans="1:10" x14ac:dyDescent="0.25">
      <c r="A385" t="s">
        <v>850</v>
      </c>
      <c r="B385" t="str">
        <f t="shared" si="5"/>
        <v>19241</v>
      </c>
      <c r="E385" t="s">
        <v>884</v>
      </c>
      <c r="F385" t="s">
        <v>856</v>
      </c>
      <c r="G385" t="s">
        <v>855</v>
      </c>
      <c r="H385" s="2">
        <v>150.00034822891152</v>
      </c>
      <c r="I385" s="2">
        <v>2560.4209061583133</v>
      </c>
      <c r="J385" s="2">
        <v>2802.7139404487939</v>
      </c>
    </row>
    <row r="386" spans="1:10" x14ac:dyDescent="0.25">
      <c r="A386" t="s">
        <v>850</v>
      </c>
      <c r="B386" t="str">
        <f t="shared" si="5"/>
        <v>19241</v>
      </c>
      <c r="E386" t="s">
        <v>884</v>
      </c>
      <c r="F386" t="s">
        <v>62</v>
      </c>
      <c r="G386" t="s">
        <v>16</v>
      </c>
      <c r="H386" s="2">
        <v>55.019420000000004</v>
      </c>
      <c r="I386" s="2">
        <v>0</v>
      </c>
      <c r="J386" s="2">
        <v>1284.6149999999996</v>
      </c>
    </row>
    <row r="387" spans="1:10" x14ac:dyDescent="0.25">
      <c r="A387" t="s">
        <v>850</v>
      </c>
      <c r="B387" t="str">
        <f t="shared" si="5"/>
        <v>19241</v>
      </c>
      <c r="E387" t="s">
        <v>884</v>
      </c>
      <c r="F387" t="s">
        <v>62</v>
      </c>
      <c r="G387" t="s">
        <v>853</v>
      </c>
      <c r="H387" s="2">
        <v>55.019420000000004</v>
      </c>
      <c r="I387" s="2">
        <v>0</v>
      </c>
      <c r="J387" s="2">
        <v>1284.6149999999993</v>
      </c>
    </row>
    <row r="388" spans="1:10" x14ac:dyDescent="0.25">
      <c r="A388" t="s">
        <v>850</v>
      </c>
      <c r="B388" t="str">
        <f t="shared" si="5"/>
        <v>19241</v>
      </c>
      <c r="E388" t="s">
        <v>884</v>
      </c>
      <c r="F388" t="s">
        <v>62</v>
      </c>
      <c r="G388" t="s">
        <v>854</v>
      </c>
      <c r="H388" s="2">
        <v>55.019420000000004</v>
      </c>
      <c r="I388" s="2">
        <v>1193.6379999999995</v>
      </c>
      <c r="J388" s="2">
        <v>1284.6149999999993</v>
      </c>
    </row>
    <row r="389" spans="1:10" x14ac:dyDescent="0.25">
      <c r="A389" t="s">
        <v>850</v>
      </c>
      <c r="B389" t="str">
        <f t="shared" si="5"/>
        <v>19241</v>
      </c>
      <c r="E389" t="s">
        <v>884</v>
      </c>
      <c r="F389" t="s">
        <v>62</v>
      </c>
      <c r="G389" t="s">
        <v>855</v>
      </c>
      <c r="H389" s="2">
        <v>62.262060000000005</v>
      </c>
      <c r="I389" s="2">
        <v>1193.6379999999995</v>
      </c>
      <c r="J389" s="2">
        <v>1284.6149999999993</v>
      </c>
    </row>
    <row r="390" spans="1:10" x14ac:dyDescent="0.25">
      <c r="A390" t="s">
        <v>850</v>
      </c>
      <c r="B390" t="str">
        <f t="shared" si="5"/>
        <v>19252</v>
      </c>
      <c r="E390" t="s">
        <v>885</v>
      </c>
      <c r="F390" t="s">
        <v>852</v>
      </c>
      <c r="G390" t="s">
        <v>16</v>
      </c>
      <c r="H390" s="2">
        <v>1543.2815462214817</v>
      </c>
      <c r="I390" s="2">
        <v>9225.7853463296997</v>
      </c>
      <c r="J390" s="2">
        <v>13842.505978100527</v>
      </c>
    </row>
    <row r="391" spans="1:10" x14ac:dyDescent="0.25">
      <c r="A391" t="s">
        <v>850</v>
      </c>
      <c r="B391" t="str">
        <f t="shared" si="5"/>
        <v>19252</v>
      </c>
      <c r="E391" t="s">
        <v>885</v>
      </c>
      <c r="F391" t="s">
        <v>852</v>
      </c>
      <c r="G391" t="s">
        <v>853</v>
      </c>
      <c r="H391" s="2">
        <v>1543.2815462214817</v>
      </c>
      <c r="I391" s="2">
        <v>9225.7853463296997</v>
      </c>
      <c r="J391" s="2">
        <v>13842.505978100527</v>
      </c>
    </row>
    <row r="392" spans="1:10" x14ac:dyDescent="0.25">
      <c r="A392" t="s">
        <v>850</v>
      </c>
      <c r="B392" t="str">
        <f t="shared" si="5"/>
        <v>19252</v>
      </c>
      <c r="E392" t="s">
        <v>885</v>
      </c>
      <c r="F392" t="s">
        <v>852</v>
      </c>
      <c r="G392" t="s">
        <v>854</v>
      </c>
      <c r="H392" s="2">
        <v>1489.8139974251451</v>
      </c>
      <c r="I392" s="2">
        <v>9122.4283260019947</v>
      </c>
      <c r="J392" s="2">
        <v>13741.175874931056</v>
      </c>
    </row>
    <row r="393" spans="1:10" x14ac:dyDescent="0.25">
      <c r="A393" t="s">
        <v>850</v>
      </c>
      <c r="B393" t="str">
        <f t="shared" si="5"/>
        <v>19252</v>
      </c>
      <c r="E393" t="s">
        <v>885</v>
      </c>
      <c r="F393" t="s">
        <v>852</v>
      </c>
      <c r="G393" t="s">
        <v>855</v>
      </c>
      <c r="H393" s="2">
        <v>1307.2213970218893</v>
      </c>
      <c r="I393" s="2">
        <v>9070.707020753247</v>
      </c>
      <c r="J393" s="2">
        <v>13685.116456334157</v>
      </c>
    </row>
    <row r="394" spans="1:10" x14ac:dyDescent="0.25">
      <c r="A394" t="s">
        <v>850</v>
      </c>
      <c r="B394" t="str">
        <f t="shared" si="5"/>
        <v>19252</v>
      </c>
      <c r="E394" t="s">
        <v>885</v>
      </c>
      <c r="F394" t="s">
        <v>856</v>
      </c>
      <c r="G394" t="s">
        <v>16</v>
      </c>
      <c r="H394" s="2">
        <v>818.40843361338591</v>
      </c>
      <c r="I394" s="2">
        <v>8211.8565591863717</v>
      </c>
      <c r="J394" s="2">
        <v>11761.703735945988</v>
      </c>
    </row>
    <row r="395" spans="1:10" x14ac:dyDescent="0.25">
      <c r="A395" t="s">
        <v>850</v>
      </c>
      <c r="B395" t="str">
        <f t="shared" si="5"/>
        <v>19252</v>
      </c>
      <c r="E395" t="s">
        <v>885</v>
      </c>
      <c r="F395" t="s">
        <v>856</v>
      </c>
      <c r="G395" t="s">
        <v>853</v>
      </c>
      <c r="H395" s="2">
        <v>818.40843361338591</v>
      </c>
      <c r="I395" s="2">
        <v>8211.8565591863717</v>
      </c>
      <c r="J395" s="2">
        <v>11761.703735945988</v>
      </c>
    </row>
    <row r="396" spans="1:10" x14ac:dyDescent="0.25">
      <c r="A396" t="s">
        <v>850</v>
      </c>
      <c r="B396" t="str">
        <f t="shared" si="5"/>
        <v>19252</v>
      </c>
      <c r="E396" t="s">
        <v>885</v>
      </c>
      <c r="F396" t="s">
        <v>856</v>
      </c>
      <c r="G396" t="s">
        <v>854</v>
      </c>
      <c r="H396" s="2">
        <v>759.31726434348866</v>
      </c>
      <c r="I396" s="2">
        <v>8118.1750194318947</v>
      </c>
      <c r="J396" s="2">
        <v>11679.223741419797</v>
      </c>
    </row>
    <row r="397" spans="1:10" x14ac:dyDescent="0.25">
      <c r="A397" t="s">
        <v>850</v>
      </c>
      <c r="B397" t="str">
        <f t="shared" ref="B397:B460" si="6">LEFT(E397,5)</f>
        <v>19252</v>
      </c>
      <c r="E397" t="s">
        <v>885</v>
      </c>
      <c r="F397" t="s">
        <v>856</v>
      </c>
      <c r="G397" t="s">
        <v>855</v>
      </c>
      <c r="H397" s="2">
        <v>592.37684647545257</v>
      </c>
      <c r="I397" s="2">
        <v>8108.764493106195</v>
      </c>
      <c r="J397" s="2">
        <v>11669.343208635748</v>
      </c>
    </row>
    <row r="398" spans="1:10" x14ac:dyDescent="0.25">
      <c r="A398" t="s">
        <v>850</v>
      </c>
      <c r="B398" t="str">
        <f t="shared" si="6"/>
        <v>19252</v>
      </c>
      <c r="E398" t="s">
        <v>885</v>
      </c>
      <c r="F398" t="s">
        <v>62</v>
      </c>
      <c r="G398" t="s">
        <v>16</v>
      </c>
      <c r="H398" s="2">
        <v>473.11826200000019</v>
      </c>
      <c r="I398" s="2">
        <v>5206.6597069999998</v>
      </c>
      <c r="J398" s="2">
        <v>6518.4970200000007</v>
      </c>
    </row>
    <row r="399" spans="1:10" x14ac:dyDescent="0.25">
      <c r="A399" t="s">
        <v>850</v>
      </c>
      <c r="B399" t="str">
        <f t="shared" si="6"/>
        <v>19252</v>
      </c>
      <c r="E399" t="s">
        <v>885</v>
      </c>
      <c r="F399" t="s">
        <v>62</v>
      </c>
      <c r="G399" t="s">
        <v>853</v>
      </c>
      <c r="H399" s="2">
        <v>473.11826200000019</v>
      </c>
      <c r="I399" s="2">
        <v>5206.6597070000007</v>
      </c>
      <c r="J399" s="2">
        <v>6518.4970200000007</v>
      </c>
    </row>
    <row r="400" spans="1:10" x14ac:dyDescent="0.25">
      <c r="A400" t="s">
        <v>850</v>
      </c>
      <c r="B400" t="str">
        <f t="shared" si="6"/>
        <v>19252</v>
      </c>
      <c r="E400" t="s">
        <v>885</v>
      </c>
      <c r="F400" t="s">
        <v>62</v>
      </c>
      <c r="G400" t="s">
        <v>854</v>
      </c>
      <c r="H400" s="2">
        <v>437.82865000000015</v>
      </c>
      <c r="I400" s="2">
        <v>5126.0332070000004</v>
      </c>
      <c r="J400" s="2">
        <v>6446.0565800000004</v>
      </c>
    </row>
    <row r="401" spans="1:10" x14ac:dyDescent="0.25">
      <c r="A401" t="s">
        <v>850</v>
      </c>
      <c r="B401" t="str">
        <f t="shared" si="6"/>
        <v>19252</v>
      </c>
      <c r="E401" t="s">
        <v>885</v>
      </c>
      <c r="F401" t="s">
        <v>62</v>
      </c>
      <c r="G401" t="s">
        <v>855</v>
      </c>
      <c r="H401" s="2">
        <v>336.596678</v>
      </c>
      <c r="I401" s="2">
        <v>5126.0332070000004</v>
      </c>
      <c r="J401" s="2">
        <v>6446.0565800000004</v>
      </c>
    </row>
    <row r="402" spans="1:10" x14ac:dyDescent="0.25">
      <c r="A402" t="s">
        <v>850</v>
      </c>
      <c r="B402" t="str">
        <f t="shared" si="6"/>
        <v>20241</v>
      </c>
      <c r="E402" t="s">
        <v>886</v>
      </c>
      <c r="F402" t="s">
        <v>852</v>
      </c>
      <c r="G402" t="s">
        <v>16</v>
      </c>
      <c r="H402" s="2">
        <v>984.0550167648089</v>
      </c>
      <c r="I402" s="2">
        <v>20.750955710320593</v>
      </c>
      <c r="J402" s="2">
        <v>16156.597188383428</v>
      </c>
    </row>
    <row r="403" spans="1:10" x14ac:dyDescent="0.25">
      <c r="A403" t="s">
        <v>850</v>
      </c>
      <c r="B403" t="str">
        <f t="shared" si="6"/>
        <v>20241</v>
      </c>
      <c r="E403" t="s">
        <v>886</v>
      </c>
      <c r="F403" t="s">
        <v>852</v>
      </c>
      <c r="G403" t="s">
        <v>853</v>
      </c>
      <c r="H403" s="2">
        <v>984.0550167648089</v>
      </c>
      <c r="I403" s="2">
        <v>20.750955710320596</v>
      </c>
      <c r="J403" s="2">
        <v>16156.597188383428</v>
      </c>
    </row>
    <row r="404" spans="1:10" x14ac:dyDescent="0.25">
      <c r="A404" t="s">
        <v>850</v>
      </c>
      <c r="B404" t="str">
        <f t="shared" si="6"/>
        <v>20241</v>
      </c>
      <c r="E404" t="s">
        <v>886</v>
      </c>
      <c r="F404" t="s">
        <v>852</v>
      </c>
      <c r="G404" t="s">
        <v>854</v>
      </c>
      <c r="H404" s="2">
        <v>665.42823380608399</v>
      </c>
      <c r="I404" s="2">
        <v>14836.065535908096</v>
      </c>
      <c r="J404" s="2">
        <v>17280.925687275256</v>
      </c>
    </row>
    <row r="405" spans="1:10" x14ac:dyDescent="0.25">
      <c r="A405" t="s">
        <v>850</v>
      </c>
      <c r="B405" t="str">
        <f t="shared" si="6"/>
        <v>20241</v>
      </c>
      <c r="E405" t="s">
        <v>886</v>
      </c>
      <c r="F405" t="s">
        <v>852</v>
      </c>
      <c r="G405" t="s">
        <v>855</v>
      </c>
      <c r="H405" s="2">
        <v>810.43048959740804</v>
      </c>
      <c r="I405" s="2">
        <v>14561.874900270064</v>
      </c>
      <c r="J405" s="2">
        <v>16952.340315574886</v>
      </c>
    </row>
    <row r="406" spans="1:10" x14ac:dyDescent="0.25">
      <c r="A406" t="s">
        <v>850</v>
      </c>
      <c r="B406" t="str">
        <f t="shared" si="6"/>
        <v>20241</v>
      </c>
      <c r="E406" t="s">
        <v>886</v>
      </c>
      <c r="F406" t="s">
        <v>856</v>
      </c>
      <c r="G406" t="s">
        <v>16</v>
      </c>
      <c r="H406" s="2">
        <v>920.0001160945535</v>
      </c>
      <c r="I406" s="2">
        <v>6.6938279640782019</v>
      </c>
      <c r="J406" s="2">
        <v>15467.262808134286</v>
      </c>
    </row>
    <row r="407" spans="1:10" x14ac:dyDescent="0.25">
      <c r="A407" t="s">
        <v>850</v>
      </c>
      <c r="B407" t="str">
        <f t="shared" si="6"/>
        <v>20241</v>
      </c>
      <c r="E407" t="s">
        <v>886</v>
      </c>
      <c r="F407" t="s">
        <v>856</v>
      </c>
      <c r="G407" t="s">
        <v>853</v>
      </c>
      <c r="H407" s="2">
        <v>920.0001160945535</v>
      </c>
      <c r="I407" s="2">
        <v>6.693827964078201</v>
      </c>
      <c r="J407" s="2">
        <v>15467.262808134285</v>
      </c>
    </row>
    <row r="408" spans="1:10" x14ac:dyDescent="0.25">
      <c r="A408" t="s">
        <v>850</v>
      </c>
      <c r="B408" t="str">
        <f t="shared" si="6"/>
        <v>20241</v>
      </c>
      <c r="E408" t="s">
        <v>886</v>
      </c>
      <c r="F408" t="s">
        <v>856</v>
      </c>
      <c r="G408" t="s">
        <v>854</v>
      </c>
      <c r="H408" s="2">
        <v>602.54862491155484</v>
      </c>
      <c r="I408" s="2">
        <v>14203.132742580314</v>
      </c>
      <c r="J408" s="2">
        <v>15602.740052135179</v>
      </c>
    </row>
    <row r="409" spans="1:10" x14ac:dyDescent="0.25">
      <c r="A409" t="s">
        <v>850</v>
      </c>
      <c r="B409" t="str">
        <f t="shared" si="6"/>
        <v>20241</v>
      </c>
      <c r="E409" t="s">
        <v>886</v>
      </c>
      <c r="F409" t="s">
        <v>856</v>
      </c>
      <c r="G409" t="s">
        <v>855</v>
      </c>
      <c r="H409" s="2">
        <v>750.00012140383956</v>
      </c>
      <c r="I409" s="2">
        <v>13927.603453988098</v>
      </c>
      <c r="J409" s="2">
        <v>15292.264806184168</v>
      </c>
    </row>
    <row r="410" spans="1:10" x14ac:dyDescent="0.25">
      <c r="A410" t="s">
        <v>850</v>
      </c>
      <c r="B410" t="str">
        <f t="shared" si="6"/>
        <v>20241</v>
      </c>
      <c r="E410" t="s">
        <v>886</v>
      </c>
      <c r="F410" t="s">
        <v>62</v>
      </c>
      <c r="G410" t="s">
        <v>16</v>
      </c>
      <c r="H410" s="2">
        <v>407.41861999999986</v>
      </c>
      <c r="I410" s="2">
        <v>0</v>
      </c>
      <c r="J410" s="2">
        <v>7073.4779999999992</v>
      </c>
    </row>
    <row r="411" spans="1:10" x14ac:dyDescent="0.25">
      <c r="A411" t="s">
        <v>850</v>
      </c>
      <c r="B411" t="str">
        <f t="shared" si="6"/>
        <v>20241</v>
      </c>
      <c r="E411" t="s">
        <v>886</v>
      </c>
      <c r="F411" t="s">
        <v>62</v>
      </c>
      <c r="G411" t="s">
        <v>853</v>
      </c>
      <c r="H411" s="2">
        <v>407.41861999999986</v>
      </c>
      <c r="I411" s="2">
        <v>0</v>
      </c>
      <c r="J411" s="2">
        <v>7073.4779999999992</v>
      </c>
    </row>
    <row r="412" spans="1:10" x14ac:dyDescent="0.25">
      <c r="A412" t="s">
        <v>850</v>
      </c>
      <c r="B412" t="str">
        <f t="shared" si="6"/>
        <v>20241</v>
      </c>
      <c r="E412" t="s">
        <v>886</v>
      </c>
      <c r="F412" t="s">
        <v>62</v>
      </c>
      <c r="G412" t="s">
        <v>854</v>
      </c>
      <c r="H412" s="2">
        <v>273.77017000000001</v>
      </c>
      <c r="I412" s="2">
        <v>6544.1570000000002</v>
      </c>
      <c r="J412" s="2">
        <v>7073.4779999999992</v>
      </c>
    </row>
    <row r="413" spans="1:10" x14ac:dyDescent="0.25">
      <c r="A413" t="s">
        <v>850</v>
      </c>
      <c r="B413" t="str">
        <f t="shared" si="6"/>
        <v>20241</v>
      </c>
      <c r="E413" t="s">
        <v>886</v>
      </c>
      <c r="F413" t="s">
        <v>62</v>
      </c>
      <c r="G413" t="s">
        <v>855</v>
      </c>
      <c r="H413" s="2">
        <v>343.15398000000005</v>
      </c>
      <c r="I413" s="2">
        <v>6544.1570000000002</v>
      </c>
      <c r="J413" s="2">
        <v>7073.4779999999992</v>
      </c>
    </row>
    <row r="414" spans="1:10" x14ac:dyDescent="0.25">
      <c r="A414" t="s">
        <v>850</v>
      </c>
      <c r="B414" t="str">
        <f t="shared" si="6"/>
        <v>20242</v>
      </c>
      <c r="E414" t="s">
        <v>887</v>
      </c>
      <c r="F414" t="s">
        <v>852</v>
      </c>
      <c r="G414" t="s">
        <v>16</v>
      </c>
      <c r="H414" s="2">
        <v>1390.2584144795649</v>
      </c>
      <c r="I414" s="2">
        <v>868.78897414722508</v>
      </c>
      <c r="J414" s="2">
        <v>0</v>
      </c>
    </row>
    <row r="415" spans="1:10" x14ac:dyDescent="0.25">
      <c r="A415" t="s">
        <v>850</v>
      </c>
      <c r="B415" t="str">
        <f t="shared" si="6"/>
        <v>20242</v>
      </c>
      <c r="E415" t="s">
        <v>887</v>
      </c>
      <c r="F415" t="s">
        <v>852</v>
      </c>
      <c r="G415" t="s">
        <v>853</v>
      </c>
      <c r="H415" s="2">
        <v>1390.2584144795649</v>
      </c>
      <c r="I415" s="2">
        <v>868.7889741472253</v>
      </c>
      <c r="J415" s="2">
        <v>0</v>
      </c>
    </row>
    <row r="416" spans="1:10" x14ac:dyDescent="0.25">
      <c r="A416" t="s">
        <v>850</v>
      </c>
      <c r="B416" t="str">
        <f t="shared" si="6"/>
        <v>20242</v>
      </c>
      <c r="E416" t="s">
        <v>887</v>
      </c>
      <c r="F416" t="s">
        <v>852</v>
      </c>
      <c r="G416" t="s">
        <v>854</v>
      </c>
      <c r="H416" s="2">
        <v>1376.2085163929614</v>
      </c>
      <c r="I416" s="2">
        <v>682.62466101831296</v>
      </c>
      <c r="J416" s="2">
        <v>0</v>
      </c>
    </row>
    <row r="417" spans="1:10" x14ac:dyDescent="0.25">
      <c r="A417" t="s">
        <v>850</v>
      </c>
      <c r="B417" t="str">
        <f t="shared" si="6"/>
        <v>20242</v>
      </c>
      <c r="E417" t="s">
        <v>887</v>
      </c>
      <c r="F417" t="s">
        <v>852</v>
      </c>
      <c r="G417" t="s">
        <v>855</v>
      </c>
      <c r="H417" s="2">
        <v>1832.7874375317094</v>
      </c>
      <c r="I417" s="2">
        <v>728.83303484851876</v>
      </c>
      <c r="J417" s="2">
        <v>0</v>
      </c>
    </row>
    <row r="418" spans="1:10" x14ac:dyDescent="0.25">
      <c r="A418" t="s">
        <v>850</v>
      </c>
      <c r="B418" t="str">
        <f t="shared" si="6"/>
        <v>20242</v>
      </c>
      <c r="E418" t="s">
        <v>887</v>
      </c>
      <c r="F418" t="s">
        <v>856</v>
      </c>
      <c r="G418" t="s">
        <v>16</v>
      </c>
      <c r="H418" s="2">
        <v>1132.262206398746</v>
      </c>
      <c r="I418" s="2">
        <v>641.19196750583262</v>
      </c>
      <c r="J418" s="2">
        <v>0</v>
      </c>
    </row>
    <row r="419" spans="1:10" x14ac:dyDescent="0.25">
      <c r="A419" t="s">
        <v>850</v>
      </c>
      <c r="B419" t="str">
        <f t="shared" si="6"/>
        <v>20242</v>
      </c>
      <c r="E419" t="s">
        <v>887</v>
      </c>
      <c r="F419" t="s">
        <v>856</v>
      </c>
      <c r="G419" t="s">
        <v>853</v>
      </c>
      <c r="H419" s="2">
        <v>1132.262206398746</v>
      </c>
      <c r="I419" s="2">
        <v>641.19196750583274</v>
      </c>
      <c r="J419" s="2">
        <v>0</v>
      </c>
    </row>
    <row r="420" spans="1:10" x14ac:dyDescent="0.25">
      <c r="A420" t="s">
        <v>850</v>
      </c>
      <c r="B420" t="str">
        <f t="shared" si="6"/>
        <v>20242</v>
      </c>
      <c r="E420" t="s">
        <v>887</v>
      </c>
      <c r="F420" t="s">
        <v>856</v>
      </c>
      <c r="G420" t="s">
        <v>854</v>
      </c>
      <c r="H420" s="2">
        <v>1097.7203366224176</v>
      </c>
      <c r="I420" s="2">
        <v>611.70912645181488</v>
      </c>
      <c r="J420" s="2">
        <v>0</v>
      </c>
    </row>
    <row r="421" spans="1:10" x14ac:dyDescent="0.25">
      <c r="A421" t="s">
        <v>850</v>
      </c>
      <c r="B421" t="str">
        <f t="shared" si="6"/>
        <v>20242</v>
      </c>
      <c r="E421" t="s">
        <v>887</v>
      </c>
      <c r="F421" t="s">
        <v>856</v>
      </c>
      <c r="G421" t="s">
        <v>855</v>
      </c>
      <c r="H421" s="2">
        <v>1537.2103398947249</v>
      </c>
      <c r="I421" s="2">
        <v>649.50053860010473</v>
      </c>
      <c r="J421" s="2">
        <v>0</v>
      </c>
    </row>
    <row r="422" spans="1:10" x14ac:dyDescent="0.25">
      <c r="A422" t="s">
        <v>850</v>
      </c>
      <c r="B422" t="str">
        <f t="shared" si="6"/>
        <v>20242</v>
      </c>
      <c r="E422" t="s">
        <v>887</v>
      </c>
      <c r="F422" t="s">
        <v>62</v>
      </c>
      <c r="G422" t="s">
        <v>16</v>
      </c>
      <c r="H422" s="2">
        <v>783.3426599999998</v>
      </c>
      <c r="I422" s="2">
        <v>286.61500000000007</v>
      </c>
      <c r="J422" s="2">
        <v>0</v>
      </c>
    </row>
    <row r="423" spans="1:10" x14ac:dyDescent="0.25">
      <c r="A423" t="s">
        <v>850</v>
      </c>
      <c r="B423" t="str">
        <f t="shared" si="6"/>
        <v>20242</v>
      </c>
      <c r="E423" t="s">
        <v>887</v>
      </c>
      <c r="F423" t="s">
        <v>62</v>
      </c>
      <c r="G423" t="s">
        <v>853</v>
      </c>
      <c r="H423" s="2">
        <v>783.3426599999998</v>
      </c>
      <c r="I423" s="2">
        <v>286.61500000000007</v>
      </c>
      <c r="J423" s="2">
        <v>0</v>
      </c>
    </row>
    <row r="424" spans="1:10" x14ac:dyDescent="0.25">
      <c r="A424" t="s">
        <v>850</v>
      </c>
      <c r="B424" t="str">
        <f t="shared" si="6"/>
        <v>20242</v>
      </c>
      <c r="E424" t="s">
        <v>887</v>
      </c>
      <c r="F424" t="s">
        <v>62</v>
      </c>
      <c r="G424" t="s">
        <v>854</v>
      </c>
      <c r="H424" s="2">
        <v>753.94613999999979</v>
      </c>
      <c r="I424" s="2">
        <v>286.61500000000007</v>
      </c>
      <c r="J424" s="2">
        <v>0</v>
      </c>
    </row>
    <row r="425" spans="1:10" x14ac:dyDescent="0.25">
      <c r="A425" t="s">
        <v>850</v>
      </c>
      <c r="B425" t="str">
        <f t="shared" si="6"/>
        <v>20242</v>
      </c>
      <c r="E425" t="s">
        <v>887</v>
      </c>
      <c r="F425" t="s">
        <v>62</v>
      </c>
      <c r="G425" t="s">
        <v>855</v>
      </c>
      <c r="H425" s="2">
        <v>1048.6254200000001</v>
      </c>
      <c r="I425" s="2">
        <v>326</v>
      </c>
      <c r="J425" s="2">
        <v>0</v>
      </c>
    </row>
    <row r="426" spans="1:10" x14ac:dyDescent="0.25">
      <c r="A426" t="s">
        <v>850</v>
      </c>
      <c r="B426" t="str">
        <f t="shared" si="6"/>
        <v>20244</v>
      </c>
      <c r="E426" t="s">
        <v>888</v>
      </c>
      <c r="F426" t="s">
        <v>852</v>
      </c>
      <c r="G426" t="s">
        <v>16</v>
      </c>
      <c r="H426" s="2">
        <v>2070.5786716268026</v>
      </c>
      <c r="I426" s="2">
        <v>4119.9247316029632</v>
      </c>
      <c r="J426" s="2">
        <v>3426.8882860954077</v>
      </c>
    </row>
    <row r="427" spans="1:10" x14ac:dyDescent="0.25">
      <c r="A427" t="s">
        <v>850</v>
      </c>
      <c r="B427" t="str">
        <f t="shared" si="6"/>
        <v>20244</v>
      </c>
      <c r="E427" t="s">
        <v>888</v>
      </c>
      <c r="F427" t="s">
        <v>852</v>
      </c>
      <c r="G427" t="s">
        <v>853</v>
      </c>
      <c r="H427" s="2">
        <v>2070.5786716268026</v>
      </c>
      <c r="I427" s="2">
        <v>4119.9247316029605</v>
      </c>
      <c r="J427" s="2">
        <v>3426.8882860954086</v>
      </c>
    </row>
    <row r="428" spans="1:10" x14ac:dyDescent="0.25">
      <c r="A428" t="s">
        <v>850</v>
      </c>
      <c r="B428" t="str">
        <f t="shared" si="6"/>
        <v>20244</v>
      </c>
      <c r="E428" t="s">
        <v>888</v>
      </c>
      <c r="F428" t="s">
        <v>852</v>
      </c>
      <c r="G428" t="s">
        <v>854</v>
      </c>
      <c r="H428" s="2">
        <v>2174.2460574267375</v>
      </c>
      <c r="I428" s="2">
        <v>3804.9988533612695</v>
      </c>
      <c r="J428" s="2">
        <v>3709.33586256837</v>
      </c>
    </row>
    <row r="429" spans="1:10" x14ac:dyDescent="0.25">
      <c r="A429" t="s">
        <v>850</v>
      </c>
      <c r="B429" t="str">
        <f t="shared" si="6"/>
        <v>20244</v>
      </c>
      <c r="E429" t="s">
        <v>888</v>
      </c>
      <c r="F429" t="s">
        <v>852</v>
      </c>
      <c r="G429" t="s">
        <v>855</v>
      </c>
      <c r="H429" s="2">
        <v>2136.7898389645111</v>
      </c>
      <c r="I429" s="2">
        <v>3782.6197524012236</v>
      </c>
      <c r="J429" s="2">
        <v>3666.4990397662768</v>
      </c>
    </row>
    <row r="430" spans="1:10" x14ac:dyDescent="0.25">
      <c r="A430" t="s">
        <v>850</v>
      </c>
      <c r="B430" t="str">
        <f t="shared" si="6"/>
        <v>20244</v>
      </c>
      <c r="E430" t="s">
        <v>888</v>
      </c>
      <c r="F430" t="s">
        <v>856</v>
      </c>
      <c r="G430" t="s">
        <v>16</v>
      </c>
      <c r="H430" s="2">
        <v>1604.572440836949</v>
      </c>
      <c r="I430" s="2">
        <v>3446.8608512821506</v>
      </c>
      <c r="J430" s="2">
        <v>2831.9084438245864</v>
      </c>
    </row>
    <row r="431" spans="1:10" x14ac:dyDescent="0.25">
      <c r="A431" t="s">
        <v>850</v>
      </c>
      <c r="B431" t="str">
        <f t="shared" si="6"/>
        <v>20244</v>
      </c>
      <c r="E431" t="s">
        <v>888</v>
      </c>
      <c r="F431" t="s">
        <v>856</v>
      </c>
      <c r="G431" t="s">
        <v>853</v>
      </c>
      <c r="H431" s="2">
        <v>1604.572440836949</v>
      </c>
      <c r="I431" s="2">
        <v>3446.8608512821479</v>
      </c>
      <c r="J431" s="2">
        <v>2831.9084438245882</v>
      </c>
    </row>
    <row r="432" spans="1:10" x14ac:dyDescent="0.25">
      <c r="A432" t="s">
        <v>850</v>
      </c>
      <c r="B432" t="str">
        <f t="shared" si="6"/>
        <v>20244</v>
      </c>
      <c r="E432" t="s">
        <v>888</v>
      </c>
      <c r="F432" t="s">
        <v>856</v>
      </c>
      <c r="G432" t="s">
        <v>854</v>
      </c>
      <c r="H432" s="2">
        <v>1705.3758903873231</v>
      </c>
      <c r="I432" s="2">
        <v>3161.2468891468761</v>
      </c>
      <c r="J432" s="2">
        <v>3066.6851749241082</v>
      </c>
    </row>
    <row r="433" spans="1:10" x14ac:dyDescent="0.25">
      <c r="A433" t="s">
        <v>850</v>
      </c>
      <c r="B433" t="str">
        <f t="shared" si="6"/>
        <v>20244</v>
      </c>
      <c r="E433" t="s">
        <v>888</v>
      </c>
      <c r="F433" t="s">
        <v>856</v>
      </c>
      <c r="G433" t="s">
        <v>855</v>
      </c>
      <c r="H433" s="2">
        <v>1663.6319250440381</v>
      </c>
      <c r="I433" s="2">
        <v>3142.0952000487514</v>
      </c>
      <c r="J433" s="2">
        <v>3028.0456067983446</v>
      </c>
    </row>
    <row r="434" spans="1:10" x14ac:dyDescent="0.25">
      <c r="A434" t="s">
        <v>850</v>
      </c>
      <c r="B434" t="str">
        <f t="shared" si="6"/>
        <v>20244</v>
      </c>
      <c r="E434" t="s">
        <v>888</v>
      </c>
      <c r="F434" t="s">
        <v>62</v>
      </c>
      <c r="G434" t="s">
        <v>16</v>
      </c>
      <c r="H434" s="2">
        <v>1260.9563420000002</v>
      </c>
      <c r="I434" s="2">
        <v>2484.3020000000001</v>
      </c>
      <c r="J434" s="2">
        <v>1333.6700000000003</v>
      </c>
    </row>
    <row r="435" spans="1:10" x14ac:dyDescent="0.25">
      <c r="A435" t="s">
        <v>850</v>
      </c>
      <c r="B435" t="str">
        <f t="shared" si="6"/>
        <v>20244</v>
      </c>
      <c r="E435" t="s">
        <v>888</v>
      </c>
      <c r="F435" t="s">
        <v>62</v>
      </c>
      <c r="G435" t="s">
        <v>853</v>
      </c>
      <c r="H435" s="2">
        <v>1260.9563420000002</v>
      </c>
      <c r="I435" s="2">
        <v>2484.3020000000001</v>
      </c>
      <c r="J435" s="2">
        <v>1333.6700000000003</v>
      </c>
    </row>
    <row r="436" spans="1:10" x14ac:dyDescent="0.25">
      <c r="A436" t="s">
        <v>850</v>
      </c>
      <c r="B436" t="str">
        <f t="shared" si="6"/>
        <v>20244</v>
      </c>
      <c r="E436" t="s">
        <v>888</v>
      </c>
      <c r="F436" t="s">
        <v>62</v>
      </c>
      <c r="G436" t="s">
        <v>854</v>
      </c>
      <c r="H436" s="2">
        <v>1305.0024880000001</v>
      </c>
      <c r="I436" s="2">
        <v>2228.6019999999994</v>
      </c>
      <c r="J436" s="2">
        <v>1543.6700000000003</v>
      </c>
    </row>
    <row r="437" spans="1:10" x14ac:dyDescent="0.25">
      <c r="A437" t="s">
        <v>850</v>
      </c>
      <c r="B437" t="str">
        <f t="shared" si="6"/>
        <v>20244</v>
      </c>
      <c r="E437" t="s">
        <v>888</v>
      </c>
      <c r="F437" t="s">
        <v>62</v>
      </c>
      <c r="G437" t="s">
        <v>855</v>
      </c>
      <c r="H437" s="2">
        <v>1273.60274</v>
      </c>
      <c r="I437" s="2">
        <v>2225.3539999999994</v>
      </c>
      <c r="J437" s="2">
        <v>1543.6700000000003</v>
      </c>
    </row>
    <row r="438" spans="1:10" x14ac:dyDescent="0.25">
      <c r="A438" t="s">
        <v>850</v>
      </c>
      <c r="B438" t="str">
        <f t="shared" si="6"/>
        <v>20245</v>
      </c>
      <c r="E438" t="s">
        <v>889</v>
      </c>
      <c r="F438" t="s">
        <v>852</v>
      </c>
      <c r="G438" t="s">
        <v>16</v>
      </c>
      <c r="H438" s="2">
        <v>3778.7582494460007</v>
      </c>
      <c r="I438" s="2">
        <v>0</v>
      </c>
      <c r="J438" s="2">
        <v>0</v>
      </c>
    </row>
    <row r="439" spans="1:10" x14ac:dyDescent="0.25">
      <c r="A439" t="s">
        <v>850</v>
      </c>
      <c r="B439" t="str">
        <f t="shared" si="6"/>
        <v>20245</v>
      </c>
      <c r="E439" t="s">
        <v>889</v>
      </c>
      <c r="F439" t="s">
        <v>852</v>
      </c>
      <c r="G439" t="s">
        <v>853</v>
      </c>
      <c r="H439" s="2">
        <v>3778.7582494460007</v>
      </c>
      <c r="I439" s="2">
        <v>0</v>
      </c>
      <c r="J439" s="2">
        <v>0</v>
      </c>
    </row>
    <row r="440" spans="1:10" x14ac:dyDescent="0.25">
      <c r="A440" t="s">
        <v>850</v>
      </c>
      <c r="B440" t="str">
        <f t="shared" si="6"/>
        <v>20245</v>
      </c>
      <c r="E440" t="s">
        <v>889</v>
      </c>
      <c r="F440" t="s">
        <v>852</v>
      </c>
      <c r="G440" t="s">
        <v>854</v>
      </c>
      <c r="H440" s="2">
        <v>3667.3082783698669</v>
      </c>
      <c r="I440" s="2">
        <v>0</v>
      </c>
      <c r="J440" s="2">
        <v>0</v>
      </c>
    </row>
    <row r="441" spans="1:10" x14ac:dyDescent="0.25">
      <c r="A441" t="s">
        <v>850</v>
      </c>
      <c r="B441" t="str">
        <f t="shared" si="6"/>
        <v>20245</v>
      </c>
      <c r="E441" t="s">
        <v>889</v>
      </c>
      <c r="F441" t="s">
        <v>852</v>
      </c>
      <c r="G441" t="s">
        <v>855</v>
      </c>
      <c r="H441" s="2">
        <v>3182.8287018377446</v>
      </c>
      <c r="I441" s="2">
        <v>0</v>
      </c>
      <c r="J441" s="2">
        <v>0</v>
      </c>
    </row>
    <row r="442" spans="1:10" x14ac:dyDescent="0.25">
      <c r="A442" t="s">
        <v>850</v>
      </c>
      <c r="B442" t="str">
        <f t="shared" si="6"/>
        <v>20245</v>
      </c>
      <c r="E442" t="s">
        <v>889</v>
      </c>
      <c r="F442" t="s">
        <v>856</v>
      </c>
      <c r="G442" t="s">
        <v>16</v>
      </c>
      <c r="H442" s="2">
        <v>3458.7254117541484</v>
      </c>
      <c r="I442" s="2">
        <v>0</v>
      </c>
      <c r="J442" s="2">
        <v>0</v>
      </c>
    </row>
    <row r="443" spans="1:10" x14ac:dyDescent="0.25">
      <c r="A443" t="s">
        <v>850</v>
      </c>
      <c r="B443" t="str">
        <f t="shared" si="6"/>
        <v>20245</v>
      </c>
      <c r="E443" t="s">
        <v>889</v>
      </c>
      <c r="F443" t="s">
        <v>856</v>
      </c>
      <c r="G443" t="s">
        <v>853</v>
      </c>
      <c r="H443" s="2">
        <v>3458.7254117541484</v>
      </c>
      <c r="I443" s="2">
        <v>0</v>
      </c>
      <c r="J443" s="2">
        <v>0</v>
      </c>
    </row>
    <row r="444" spans="1:10" x14ac:dyDescent="0.25">
      <c r="A444" t="s">
        <v>850</v>
      </c>
      <c r="B444" t="str">
        <f t="shared" si="6"/>
        <v>20245</v>
      </c>
      <c r="E444" t="s">
        <v>889</v>
      </c>
      <c r="F444" t="s">
        <v>856</v>
      </c>
      <c r="G444" t="s">
        <v>854</v>
      </c>
      <c r="H444" s="2">
        <v>3343.9571117851351</v>
      </c>
      <c r="I444" s="2">
        <v>0</v>
      </c>
      <c r="J444" s="2">
        <v>0</v>
      </c>
    </row>
    <row r="445" spans="1:10" x14ac:dyDescent="0.25">
      <c r="A445" t="s">
        <v>850</v>
      </c>
      <c r="B445" t="str">
        <f t="shared" si="6"/>
        <v>20245</v>
      </c>
      <c r="E445" t="s">
        <v>889</v>
      </c>
      <c r="F445" t="s">
        <v>856</v>
      </c>
      <c r="G445" t="s">
        <v>855</v>
      </c>
      <c r="H445" s="2">
        <v>2877.3282326973758</v>
      </c>
      <c r="I445" s="2">
        <v>0</v>
      </c>
      <c r="J445" s="2">
        <v>0</v>
      </c>
    </row>
    <row r="446" spans="1:10" x14ac:dyDescent="0.25">
      <c r="A446" t="s">
        <v>850</v>
      </c>
      <c r="B446" t="str">
        <f t="shared" si="6"/>
        <v>20245</v>
      </c>
      <c r="E446" t="s">
        <v>889</v>
      </c>
      <c r="F446" t="s">
        <v>62</v>
      </c>
      <c r="G446" t="s">
        <v>16</v>
      </c>
      <c r="H446" s="2">
        <v>2080.7005380000001</v>
      </c>
      <c r="I446" s="2">
        <v>0</v>
      </c>
      <c r="J446" s="2">
        <v>0</v>
      </c>
    </row>
    <row r="447" spans="1:10" x14ac:dyDescent="0.25">
      <c r="A447" t="s">
        <v>850</v>
      </c>
      <c r="B447" t="str">
        <f t="shared" si="6"/>
        <v>20245</v>
      </c>
      <c r="E447" t="s">
        <v>889</v>
      </c>
      <c r="F447" t="s">
        <v>62</v>
      </c>
      <c r="G447" t="s">
        <v>853</v>
      </c>
      <c r="H447" s="2">
        <v>2080.7005380000001</v>
      </c>
      <c r="I447" s="2">
        <v>0</v>
      </c>
      <c r="J447" s="2">
        <v>0</v>
      </c>
    </row>
    <row r="448" spans="1:10" x14ac:dyDescent="0.25">
      <c r="A448" t="s">
        <v>850</v>
      </c>
      <c r="B448" t="str">
        <f t="shared" si="6"/>
        <v>20245</v>
      </c>
      <c r="E448" t="s">
        <v>889</v>
      </c>
      <c r="F448" t="s">
        <v>62</v>
      </c>
      <c r="G448" t="s">
        <v>854</v>
      </c>
      <c r="H448" s="2">
        <v>1998.0240179999994</v>
      </c>
      <c r="I448" s="2">
        <v>0</v>
      </c>
      <c r="J448" s="2">
        <v>0</v>
      </c>
    </row>
    <row r="449" spans="1:10" x14ac:dyDescent="0.25">
      <c r="A449" t="s">
        <v>850</v>
      </c>
      <c r="B449" t="str">
        <f t="shared" si="6"/>
        <v>20245</v>
      </c>
      <c r="E449" t="s">
        <v>889</v>
      </c>
      <c r="F449" t="s">
        <v>62</v>
      </c>
      <c r="G449" t="s">
        <v>855</v>
      </c>
      <c r="H449" s="2">
        <v>1793.9773179999995</v>
      </c>
      <c r="I449" s="2">
        <v>0</v>
      </c>
      <c r="J449" s="2">
        <v>0</v>
      </c>
    </row>
    <row r="450" spans="1:10" x14ac:dyDescent="0.25">
      <c r="A450" t="s">
        <v>850</v>
      </c>
      <c r="B450" t="str">
        <f t="shared" si="6"/>
        <v>20247</v>
      </c>
      <c r="C450" t="s">
        <v>858</v>
      </c>
      <c r="D450" t="s">
        <v>2</v>
      </c>
      <c r="E450" t="s">
        <v>24</v>
      </c>
      <c r="F450" t="s">
        <v>852</v>
      </c>
      <c r="G450" t="s">
        <v>16</v>
      </c>
      <c r="H450" s="2">
        <v>6880.3127662952356</v>
      </c>
      <c r="I450" s="2">
        <v>20541.717395665575</v>
      </c>
      <c r="J450" s="2">
        <v>25250.442859372255</v>
      </c>
    </row>
    <row r="451" spans="1:10" x14ac:dyDescent="0.25">
      <c r="A451" t="s">
        <v>850</v>
      </c>
      <c r="B451" t="str">
        <f t="shared" si="6"/>
        <v>20247</v>
      </c>
      <c r="C451" t="s">
        <v>858</v>
      </c>
      <c r="D451" t="s">
        <v>2</v>
      </c>
      <c r="E451" t="s">
        <v>24</v>
      </c>
      <c r="F451" t="s">
        <v>852</v>
      </c>
      <c r="G451" t="s">
        <v>853</v>
      </c>
      <c r="H451" s="2">
        <v>6880.3127662952356</v>
      </c>
      <c r="I451" s="2">
        <v>20541.717395665575</v>
      </c>
      <c r="J451" s="2">
        <v>25250.442859372255</v>
      </c>
    </row>
    <row r="452" spans="1:10" x14ac:dyDescent="0.25">
      <c r="A452" t="s">
        <v>850</v>
      </c>
      <c r="B452" t="str">
        <f t="shared" si="6"/>
        <v>20247</v>
      </c>
      <c r="C452" t="s">
        <v>858</v>
      </c>
      <c r="D452" t="s">
        <v>2</v>
      </c>
      <c r="E452" t="s">
        <v>24</v>
      </c>
      <c r="F452" t="s">
        <v>852</v>
      </c>
      <c r="G452" t="s">
        <v>854</v>
      </c>
      <c r="H452" s="2">
        <v>7199.4704887172711</v>
      </c>
      <c r="I452" s="2">
        <v>10482.032375573193</v>
      </c>
      <c r="J452" s="2">
        <v>6310.7200215249186</v>
      </c>
    </row>
    <row r="453" spans="1:10" x14ac:dyDescent="0.25">
      <c r="A453" t="s">
        <v>850</v>
      </c>
      <c r="B453" t="str">
        <f t="shared" si="6"/>
        <v>20247</v>
      </c>
      <c r="C453" t="s">
        <v>858</v>
      </c>
      <c r="D453" t="s">
        <v>2</v>
      </c>
      <c r="E453" t="s">
        <v>24</v>
      </c>
      <c r="F453" t="s">
        <v>852</v>
      </c>
      <c r="G453" t="s">
        <v>855</v>
      </c>
      <c r="H453" s="2">
        <v>6491.4894197533285</v>
      </c>
      <c r="I453" s="2">
        <v>10330.621377300828</v>
      </c>
      <c r="J453" s="2">
        <v>6169.1990665844378</v>
      </c>
    </row>
    <row r="454" spans="1:10" x14ac:dyDescent="0.25">
      <c r="A454" t="s">
        <v>850</v>
      </c>
      <c r="B454" t="str">
        <f t="shared" si="6"/>
        <v>20247</v>
      </c>
      <c r="C454" t="s">
        <v>858</v>
      </c>
      <c r="D454" t="s">
        <v>2</v>
      </c>
      <c r="E454" t="s">
        <v>24</v>
      </c>
      <c r="F454" t="s">
        <v>856</v>
      </c>
      <c r="G454" t="s">
        <v>16</v>
      </c>
      <c r="H454" s="2">
        <v>6783.4887886276229</v>
      </c>
      <c r="I454" s="2">
        <v>19424.921347172396</v>
      </c>
      <c r="J454" s="2">
        <v>22562.516913731986</v>
      </c>
    </row>
    <row r="455" spans="1:10" x14ac:dyDescent="0.25">
      <c r="A455" t="s">
        <v>850</v>
      </c>
      <c r="B455" t="str">
        <f t="shared" si="6"/>
        <v>20247</v>
      </c>
      <c r="C455" t="s">
        <v>858</v>
      </c>
      <c r="D455" t="s">
        <v>2</v>
      </c>
      <c r="E455" t="s">
        <v>24</v>
      </c>
      <c r="F455" t="s">
        <v>856</v>
      </c>
      <c r="G455" t="s">
        <v>853</v>
      </c>
      <c r="H455" s="2">
        <v>6783.4887886276229</v>
      </c>
      <c r="I455" s="2">
        <v>19424.921347172396</v>
      </c>
      <c r="J455" s="2">
        <v>22562.516913731986</v>
      </c>
    </row>
    <row r="456" spans="1:10" x14ac:dyDescent="0.25">
      <c r="A456" t="s">
        <v>850</v>
      </c>
      <c r="B456" t="str">
        <f t="shared" si="6"/>
        <v>20247</v>
      </c>
      <c r="C456" t="s">
        <v>858</v>
      </c>
      <c r="D456" t="s">
        <v>2</v>
      </c>
      <c r="E456" t="s">
        <v>24</v>
      </c>
      <c r="F456" t="s">
        <v>856</v>
      </c>
      <c r="G456" t="s">
        <v>854</v>
      </c>
      <c r="H456" s="2">
        <v>7071.2797021424076</v>
      </c>
      <c r="I456" s="2">
        <v>9531.3636022704213</v>
      </c>
      <c r="J456" s="2">
        <v>4928.5587282352035</v>
      </c>
    </row>
    <row r="457" spans="1:10" x14ac:dyDescent="0.25">
      <c r="A457" t="s">
        <v>850</v>
      </c>
      <c r="B457" t="str">
        <f t="shared" si="6"/>
        <v>20247</v>
      </c>
      <c r="C457" t="s">
        <v>858</v>
      </c>
      <c r="D457" t="s">
        <v>2</v>
      </c>
      <c r="E457" t="s">
        <v>24</v>
      </c>
      <c r="F457" t="s">
        <v>856</v>
      </c>
      <c r="G457" t="s">
        <v>855</v>
      </c>
      <c r="H457" s="2">
        <v>6354.634797130926</v>
      </c>
      <c r="I457" s="2">
        <v>9407.3656829322554</v>
      </c>
      <c r="J457" s="2">
        <v>4844.4344540986849</v>
      </c>
    </row>
    <row r="458" spans="1:10" x14ac:dyDescent="0.25">
      <c r="A458" t="s">
        <v>850</v>
      </c>
      <c r="B458" t="str">
        <f t="shared" si="6"/>
        <v>20247</v>
      </c>
      <c r="C458" t="s">
        <v>858</v>
      </c>
      <c r="D458" t="s">
        <v>2</v>
      </c>
      <c r="E458" t="s">
        <v>24</v>
      </c>
      <c r="F458" t="s">
        <v>62</v>
      </c>
      <c r="G458" t="s">
        <v>16</v>
      </c>
      <c r="H458" s="2">
        <v>3271.9806840000001</v>
      </c>
      <c r="I458" s="2">
        <v>8827.1189900000008</v>
      </c>
      <c r="J458" s="2">
        <v>9999.996000000001</v>
      </c>
    </row>
    <row r="459" spans="1:10" x14ac:dyDescent="0.25">
      <c r="A459" t="s">
        <v>850</v>
      </c>
      <c r="B459" t="str">
        <f t="shared" si="6"/>
        <v>20247</v>
      </c>
      <c r="C459" t="s">
        <v>858</v>
      </c>
      <c r="D459" t="s">
        <v>2</v>
      </c>
      <c r="E459" t="s">
        <v>24</v>
      </c>
      <c r="F459" t="s">
        <v>62</v>
      </c>
      <c r="G459" t="s">
        <v>853</v>
      </c>
      <c r="H459" s="2">
        <v>3271.9806840000001</v>
      </c>
      <c r="I459" s="2">
        <v>8827.1189900000008</v>
      </c>
      <c r="J459" s="2">
        <v>9999.996000000001</v>
      </c>
    </row>
    <row r="460" spans="1:10" x14ac:dyDescent="0.25">
      <c r="A460" t="s">
        <v>850</v>
      </c>
      <c r="B460" t="str">
        <f t="shared" si="6"/>
        <v>20247</v>
      </c>
      <c r="C460" t="s">
        <v>858</v>
      </c>
      <c r="D460" t="s">
        <v>2</v>
      </c>
      <c r="E460" t="s">
        <v>24</v>
      </c>
      <c r="F460" t="s">
        <v>62</v>
      </c>
      <c r="G460" t="s">
        <v>854</v>
      </c>
      <c r="H460" s="2">
        <v>3302.0809279999999</v>
      </c>
      <c r="I460" s="2">
        <v>4453.3162100000009</v>
      </c>
      <c r="J460" s="2">
        <v>2256.2377199999987</v>
      </c>
    </row>
    <row r="461" spans="1:10" x14ac:dyDescent="0.25">
      <c r="A461" t="s">
        <v>850</v>
      </c>
      <c r="B461" t="str">
        <f t="shared" ref="B461:B524" si="7">LEFT(E461,5)</f>
        <v>20247</v>
      </c>
      <c r="C461" t="s">
        <v>858</v>
      </c>
      <c r="D461" t="s">
        <v>2</v>
      </c>
      <c r="E461" t="s">
        <v>24</v>
      </c>
      <c r="F461" t="s">
        <v>62</v>
      </c>
      <c r="G461" t="s">
        <v>855</v>
      </c>
      <c r="H461" s="2">
        <v>3012.5220899999999</v>
      </c>
      <c r="I461" s="2">
        <v>4483.1014399999985</v>
      </c>
      <c r="J461" s="2">
        <v>2256.2377199999987</v>
      </c>
    </row>
    <row r="462" spans="1:10" x14ac:dyDescent="0.25">
      <c r="A462" t="s">
        <v>850</v>
      </c>
      <c r="B462" t="str">
        <f t="shared" si="7"/>
        <v>20251</v>
      </c>
      <c r="E462" t="s">
        <v>890</v>
      </c>
      <c r="F462" t="s">
        <v>852</v>
      </c>
      <c r="G462" t="s">
        <v>16</v>
      </c>
      <c r="H462" s="2">
        <v>752.62151702963865</v>
      </c>
      <c r="I462" s="2">
        <v>65.915103618144684</v>
      </c>
      <c r="J462" s="2">
        <v>0</v>
      </c>
    </row>
    <row r="463" spans="1:10" x14ac:dyDescent="0.25">
      <c r="A463" t="s">
        <v>850</v>
      </c>
      <c r="B463" t="str">
        <f t="shared" si="7"/>
        <v>20251</v>
      </c>
      <c r="E463" t="s">
        <v>890</v>
      </c>
      <c r="F463" t="s">
        <v>852</v>
      </c>
      <c r="G463" t="s">
        <v>853</v>
      </c>
      <c r="H463" s="2">
        <v>752.62151702963865</v>
      </c>
      <c r="I463" s="2">
        <v>65.915103618144698</v>
      </c>
      <c r="J463" s="2">
        <v>0</v>
      </c>
    </row>
    <row r="464" spans="1:10" x14ac:dyDescent="0.25">
      <c r="A464" t="s">
        <v>850</v>
      </c>
      <c r="B464" t="str">
        <f t="shared" si="7"/>
        <v>20251</v>
      </c>
      <c r="E464" t="s">
        <v>890</v>
      </c>
      <c r="F464" t="s">
        <v>852</v>
      </c>
      <c r="G464" t="s">
        <v>854</v>
      </c>
      <c r="H464" s="2">
        <v>804.00922742365583</v>
      </c>
      <c r="I464" s="2">
        <v>64.507822760716707</v>
      </c>
      <c r="J464" s="2">
        <v>0</v>
      </c>
    </row>
    <row r="465" spans="1:10" x14ac:dyDescent="0.25">
      <c r="A465" t="s">
        <v>850</v>
      </c>
      <c r="B465" t="str">
        <f t="shared" si="7"/>
        <v>20251</v>
      </c>
      <c r="E465" t="s">
        <v>890</v>
      </c>
      <c r="F465" t="s">
        <v>852</v>
      </c>
      <c r="G465" t="s">
        <v>855</v>
      </c>
      <c r="H465" s="2">
        <v>691.5130909770387</v>
      </c>
      <c r="I465" s="2">
        <v>64.655637780217717</v>
      </c>
      <c r="J465" s="2">
        <v>0</v>
      </c>
    </row>
    <row r="466" spans="1:10" x14ac:dyDescent="0.25">
      <c r="A466" t="s">
        <v>850</v>
      </c>
      <c r="B466" t="str">
        <f t="shared" si="7"/>
        <v>20251</v>
      </c>
      <c r="E466" t="s">
        <v>890</v>
      </c>
      <c r="F466" t="s">
        <v>856</v>
      </c>
      <c r="G466" t="s">
        <v>16</v>
      </c>
      <c r="H466" s="2">
        <v>596.79442076986766</v>
      </c>
      <c r="I466" s="2">
        <v>12.138677663918507</v>
      </c>
      <c r="J466" s="2">
        <v>0</v>
      </c>
    </row>
    <row r="467" spans="1:10" x14ac:dyDescent="0.25">
      <c r="A467" t="s">
        <v>850</v>
      </c>
      <c r="B467" t="str">
        <f t="shared" si="7"/>
        <v>20251</v>
      </c>
      <c r="E467" t="s">
        <v>890</v>
      </c>
      <c r="F467" t="s">
        <v>856</v>
      </c>
      <c r="G467" t="s">
        <v>853</v>
      </c>
      <c r="H467" s="2">
        <v>596.79442076986766</v>
      </c>
      <c r="I467" s="2">
        <v>12.138677663918507</v>
      </c>
      <c r="J467" s="2">
        <v>0</v>
      </c>
    </row>
    <row r="468" spans="1:10" x14ac:dyDescent="0.25">
      <c r="A468" t="s">
        <v>850</v>
      </c>
      <c r="B468" t="str">
        <f t="shared" si="7"/>
        <v>20251</v>
      </c>
      <c r="E468" t="s">
        <v>890</v>
      </c>
      <c r="F468" t="s">
        <v>856</v>
      </c>
      <c r="G468" t="s">
        <v>854</v>
      </c>
      <c r="H468" s="2">
        <v>643.59855002119457</v>
      </c>
      <c r="I468" s="2">
        <v>12.338458425556027</v>
      </c>
      <c r="J468" s="2">
        <v>0</v>
      </c>
    </row>
    <row r="469" spans="1:10" x14ac:dyDescent="0.25">
      <c r="A469" t="s">
        <v>850</v>
      </c>
      <c r="B469" t="str">
        <f t="shared" si="7"/>
        <v>20251</v>
      </c>
      <c r="E469" t="s">
        <v>890</v>
      </c>
      <c r="F469" t="s">
        <v>856</v>
      </c>
      <c r="G469" t="s">
        <v>855</v>
      </c>
      <c r="H469" s="2">
        <v>527.99278501965046</v>
      </c>
      <c r="I469" s="2">
        <v>12.490859180716017</v>
      </c>
      <c r="J469" s="2">
        <v>0</v>
      </c>
    </row>
    <row r="470" spans="1:10" x14ac:dyDescent="0.25">
      <c r="A470" t="s">
        <v>850</v>
      </c>
      <c r="B470" t="str">
        <f t="shared" si="7"/>
        <v>20251</v>
      </c>
      <c r="E470" t="s">
        <v>890</v>
      </c>
      <c r="F470" t="s">
        <v>62</v>
      </c>
      <c r="G470" t="s">
        <v>16</v>
      </c>
      <c r="H470" s="2">
        <v>218.905562</v>
      </c>
      <c r="I470" s="2">
        <v>0</v>
      </c>
      <c r="J470" s="2">
        <v>0</v>
      </c>
    </row>
    <row r="471" spans="1:10" x14ac:dyDescent="0.25">
      <c r="A471" t="s">
        <v>850</v>
      </c>
      <c r="B471" t="str">
        <f t="shared" si="7"/>
        <v>20251</v>
      </c>
      <c r="E471" t="s">
        <v>890</v>
      </c>
      <c r="F471" t="s">
        <v>62</v>
      </c>
      <c r="G471" t="s">
        <v>853</v>
      </c>
      <c r="H471" s="2">
        <v>218.905562</v>
      </c>
      <c r="I471" s="2">
        <v>0</v>
      </c>
      <c r="J471" s="2">
        <v>0</v>
      </c>
    </row>
    <row r="472" spans="1:10" x14ac:dyDescent="0.25">
      <c r="A472" t="s">
        <v>850</v>
      </c>
      <c r="B472" t="str">
        <f t="shared" si="7"/>
        <v>20251</v>
      </c>
      <c r="E472" t="s">
        <v>890</v>
      </c>
      <c r="F472" t="s">
        <v>62</v>
      </c>
      <c r="G472" t="s">
        <v>854</v>
      </c>
      <c r="H472" s="2">
        <v>248.21008</v>
      </c>
      <c r="I472" s="2">
        <v>0</v>
      </c>
      <c r="J472" s="2">
        <v>0</v>
      </c>
    </row>
    <row r="473" spans="1:10" x14ac:dyDescent="0.25">
      <c r="A473" t="s">
        <v>850</v>
      </c>
      <c r="B473" t="str">
        <f t="shared" si="7"/>
        <v>20251</v>
      </c>
      <c r="E473" t="s">
        <v>890</v>
      </c>
      <c r="F473" t="s">
        <v>62</v>
      </c>
      <c r="G473" t="s">
        <v>855</v>
      </c>
      <c r="H473" s="2">
        <v>265.80980799999998</v>
      </c>
      <c r="I473" s="2">
        <v>0</v>
      </c>
      <c r="J473" s="2">
        <v>0</v>
      </c>
    </row>
    <row r="474" spans="1:10" x14ac:dyDescent="0.25">
      <c r="A474" t="s">
        <v>850</v>
      </c>
      <c r="B474" t="str">
        <f t="shared" si="7"/>
        <v>20259</v>
      </c>
      <c r="E474" t="s">
        <v>69</v>
      </c>
      <c r="F474" t="s">
        <v>852</v>
      </c>
      <c r="G474" t="s">
        <v>16</v>
      </c>
      <c r="H474" s="2">
        <v>19862.834942135429</v>
      </c>
      <c r="I474" s="2">
        <v>10409.546221352208</v>
      </c>
      <c r="J474" s="2">
        <v>0</v>
      </c>
    </row>
    <row r="475" spans="1:10" x14ac:dyDescent="0.25">
      <c r="A475" t="s">
        <v>850</v>
      </c>
      <c r="B475" t="str">
        <f t="shared" si="7"/>
        <v>20259</v>
      </c>
      <c r="E475" t="s">
        <v>69</v>
      </c>
      <c r="F475" t="s">
        <v>852</v>
      </c>
      <c r="G475" t="s">
        <v>853</v>
      </c>
      <c r="H475" s="2">
        <v>19862.834942135447</v>
      </c>
      <c r="I475" s="2">
        <v>10005.400469868331</v>
      </c>
      <c r="J475" s="2">
        <v>0</v>
      </c>
    </row>
    <row r="476" spans="1:10" x14ac:dyDescent="0.25">
      <c r="A476" t="s">
        <v>850</v>
      </c>
      <c r="B476" t="str">
        <f t="shared" si="7"/>
        <v>20259</v>
      </c>
      <c r="E476" t="s">
        <v>69</v>
      </c>
      <c r="F476" t="s">
        <v>852</v>
      </c>
      <c r="G476" t="s">
        <v>854</v>
      </c>
      <c r="H476" s="2">
        <v>19864.335221729772</v>
      </c>
      <c r="I476" s="2">
        <v>10266.042582234595</v>
      </c>
      <c r="J476" s="2">
        <v>0</v>
      </c>
    </row>
    <row r="477" spans="1:10" x14ac:dyDescent="0.25">
      <c r="A477" t="s">
        <v>850</v>
      </c>
      <c r="B477" t="str">
        <f t="shared" si="7"/>
        <v>20259</v>
      </c>
      <c r="E477" t="s">
        <v>69</v>
      </c>
      <c r="F477" t="s">
        <v>852</v>
      </c>
      <c r="G477" t="s">
        <v>855</v>
      </c>
      <c r="H477" s="2">
        <v>19694.415305655799</v>
      </c>
      <c r="I477" s="2">
        <v>9957.1702874112561</v>
      </c>
      <c r="J477" s="2">
        <v>0</v>
      </c>
    </row>
    <row r="478" spans="1:10" x14ac:dyDescent="0.25">
      <c r="A478" t="s">
        <v>850</v>
      </c>
      <c r="B478" t="str">
        <f t="shared" si="7"/>
        <v>20259</v>
      </c>
      <c r="E478" t="s">
        <v>69</v>
      </c>
      <c r="F478" t="s">
        <v>856</v>
      </c>
      <c r="G478" t="s">
        <v>16</v>
      </c>
      <c r="H478" s="2">
        <v>19444.21819068383</v>
      </c>
      <c r="I478" s="2">
        <v>10016.924189576301</v>
      </c>
      <c r="J478" s="2">
        <v>0</v>
      </c>
    </row>
    <row r="479" spans="1:10" x14ac:dyDescent="0.25">
      <c r="A479" t="s">
        <v>850</v>
      </c>
      <c r="B479" t="str">
        <f t="shared" si="7"/>
        <v>20259</v>
      </c>
      <c r="E479" t="s">
        <v>69</v>
      </c>
      <c r="F479" t="s">
        <v>856</v>
      </c>
      <c r="G479" t="s">
        <v>853</v>
      </c>
      <c r="H479" s="2">
        <v>19444.218190683849</v>
      </c>
      <c r="I479" s="2">
        <v>9951.7816282960484</v>
      </c>
      <c r="J479" s="2">
        <v>0</v>
      </c>
    </row>
    <row r="480" spans="1:10" x14ac:dyDescent="0.25">
      <c r="A480" t="s">
        <v>850</v>
      </c>
      <c r="B480" t="str">
        <f t="shared" si="7"/>
        <v>20259</v>
      </c>
      <c r="E480" t="s">
        <v>69</v>
      </c>
      <c r="F480" t="s">
        <v>856</v>
      </c>
      <c r="G480" t="s">
        <v>854</v>
      </c>
      <c r="H480" s="2">
        <v>19392.581125324567</v>
      </c>
      <c r="I480" s="2">
        <v>10029.354625254309</v>
      </c>
      <c r="J480" s="2">
        <v>0</v>
      </c>
    </row>
    <row r="481" spans="1:10" x14ac:dyDescent="0.25">
      <c r="A481" t="s">
        <v>850</v>
      </c>
      <c r="B481" t="str">
        <f t="shared" si="7"/>
        <v>20259</v>
      </c>
      <c r="E481" t="s">
        <v>69</v>
      </c>
      <c r="F481" t="s">
        <v>856</v>
      </c>
      <c r="G481" t="s">
        <v>855</v>
      </c>
      <c r="H481" s="2">
        <v>19164.909879528364</v>
      </c>
      <c r="I481" s="2">
        <v>9653.7936693861138</v>
      </c>
      <c r="J481" s="2">
        <v>0</v>
      </c>
    </row>
    <row r="482" spans="1:10" x14ac:dyDescent="0.25">
      <c r="A482" t="s">
        <v>850</v>
      </c>
      <c r="B482" t="str">
        <f t="shared" si="7"/>
        <v>20259</v>
      </c>
      <c r="E482" t="s">
        <v>69</v>
      </c>
      <c r="F482" t="s">
        <v>62</v>
      </c>
      <c r="G482" t="s">
        <v>16</v>
      </c>
      <c r="H482" s="2">
        <v>7864.8990779999986</v>
      </c>
      <c r="I482" s="2">
        <v>4003.375</v>
      </c>
      <c r="J482" s="2">
        <v>0</v>
      </c>
    </row>
    <row r="483" spans="1:10" x14ac:dyDescent="0.25">
      <c r="A483" t="s">
        <v>850</v>
      </c>
      <c r="B483" t="str">
        <f t="shared" si="7"/>
        <v>20259</v>
      </c>
      <c r="E483" t="s">
        <v>69</v>
      </c>
      <c r="F483" t="s">
        <v>62</v>
      </c>
      <c r="G483" t="s">
        <v>853</v>
      </c>
      <c r="H483" s="2">
        <v>7864.8990779999986</v>
      </c>
      <c r="I483" s="2">
        <v>4003.375</v>
      </c>
      <c r="J483" s="2">
        <v>0</v>
      </c>
    </row>
    <row r="484" spans="1:10" x14ac:dyDescent="0.25">
      <c r="A484" t="s">
        <v>850</v>
      </c>
      <c r="B484" t="str">
        <f t="shared" si="7"/>
        <v>20259</v>
      </c>
      <c r="E484" t="s">
        <v>69</v>
      </c>
      <c r="F484" t="s">
        <v>62</v>
      </c>
      <c r="G484" t="s">
        <v>854</v>
      </c>
      <c r="H484" s="2">
        <v>7941.4705100000001</v>
      </c>
      <c r="I484" s="2">
        <v>4241.875</v>
      </c>
      <c r="J484" s="2">
        <v>0</v>
      </c>
    </row>
    <row r="485" spans="1:10" x14ac:dyDescent="0.25">
      <c r="A485" t="s">
        <v>850</v>
      </c>
      <c r="B485" t="str">
        <f t="shared" si="7"/>
        <v>20259</v>
      </c>
      <c r="E485" t="s">
        <v>69</v>
      </c>
      <c r="F485" t="s">
        <v>62</v>
      </c>
      <c r="G485" t="s">
        <v>855</v>
      </c>
      <c r="H485" s="2">
        <v>8058.2608660000005</v>
      </c>
      <c r="I485" s="2">
        <v>4241.875</v>
      </c>
      <c r="J485" s="2">
        <v>0</v>
      </c>
    </row>
    <row r="486" spans="1:10" x14ac:dyDescent="0.25">
      <c r="A486" t="s">
        <v>850</v>
      </c>
      <c r="B486" t="str">
        <f t="shared" si="7"/>
        <v>20260</v>
      </c>
      <c r="E486" t="s">
        <v>22</v>
      </c>
      <c r="F486" t="s">
        <v>852</v>
      </c>
      <c r="G486" t="s">
        <v>16</v>
      </c>
      <c r="H486" s="2">
        <v>0</v>
      </c>
      <c r="I486" s="2">
        <v>6288.8627559773386</v>
      </c>
      <c r="J486" s="2">
        <v>0</v>
      </c>
    </row>
    <row r="487" spans="1:10" x14ac:dyDescent="0.25">
      <c r="A487" t="s">
        <v>850</v>
      </c>
      <c r="B487" t="str">
        <f t="shared" si="7"/>
        <v>20260</v>
      </c>
      <c r="E487" t="s">
        <v>22</v>
      </c>
      <c r="F487" t="s">
        <v>852</v>
      </c>
      <c r="G487" t="s">
        <v>853</v>
      </c>
      <c r="H487" s="2">
        <v>0</v>
      </c>
      <c r="I487" s="2">
        <v>6288.8627559773386</v>
      </c>
      <c r="J487" s="2">
        <v>0</v>
      </c>
    </row>
    <row r="488" spans="1:10" x14ac:dyDescent="0.25">
      <c r="A488" t="s">
        <v>850</v>
      </c>
      <c r="B488" t="str">
        <f t="shared" si="7"/>
        <v>20260</v>
      </c>
      <c r="E488" t="s">
        <v>22</v>
      </c>
      <c r="F488" t="s">
        <v>852</v>
      </c>
      <c r="G488" t="s">
        <v>854</v>
      </c>
      <c r="H488" s="2">
        <v>6231.3003400706875</v>
      </c>
      <c r="I488" s="2">
        <v>27.086326630240002</v>
      </c>
      <c r="J488" s="2">
        <v>0</v>
      </c>
    </row>
    <row r="489" spans="1:10" x14ac:dyDescent="0.25">
      <c r="A489" t="s">
        <v>850</v>
      </c>
      <c r="B489" t="str">
        <f t="shared" si="7"/>
        <v>20260</v>
      </c>
      <c r="E489" t="s">
        <v>22</v>
      </c>
      <c r="F489" t="s">
        <v>852</v>
      </c>
      <c r="G489" t="s">
        <v>855</v>
      </c>
      <c r="H489" s="2">
        <v>6074.4896707503976</v>
      </c>
      <c r="I489" s="2">
        <v>26.377436874059999</v>
      </c>
      <c r="J489" s="2">
        <v>0</v>
      </c>
    </row>
    <row r="490" spans="1:10" x14ac:dyDescent="0.25">
      <c r="A490" t="s">
        <v>850</v>
      </c>
      <c r="B490" t="str">
        <f t="shared" si="7"/>
        <v>20260</v>
      </c>
      <c r="E490" t="s">
        <v>22</v>
      </c>
      <c r="F490" t="s">
        <v>856</v>
      </c>
      <c r="G490" t="s">
        <v>16</v>
      </c>
      <c r="H490" s="2">
        <v>0</v>
      </c>
      <c r="I490" s="2">
        <v>6288.8627559773386</v>
      </c>
      <c r="J490" s="2">
        <v>0</v>
      </c>
    </row>
    <row r="491" spans="1:10" x14ac:dyDescent="0.25">
      <c r="A491" t="s">
        <v>850</v>
      </c>
      <c r="B491" t="str">
        <f t="shared" si="7"/>
        <v>20260</v>
      </c>
      <c r="E491" t="s">
        <v>22</v>
      </c>
      <c r="F491" t="s">
        <v>856</v>
      </c>
      <c r="G491" t="s">
        <v>853</v>
      </c>
      <c r="H491" s="2">
        <v>0</v>
      </c>
      <c r="I491" s="2">
        <v>6288.8627559773386</v>
      </c>
      <c r="J491" s="2">
        <v>0</v>
      </c>
    </row>
    <row r="492" spans="1:10" x14ac:dyDescent="0.25">
      <c r="A492" t="s">
        <v>850</v>
      </c>
      <c r="B492" t="str">
        <f t="shared" si="7"/>
        <v>20260</v>
      </c>
      <c r="E492" t="s">
        <v>22</v>
      </c>
      <c r="F492" t="s">
        <v>856</v>
      </c>
      <c r="G492" t="s">
        <v>854</v>
      </c>
      <c r="H492" s="2">
        <v>6231.3003400706875</v>
      </c>
      <c r="I492" s="2">
        <v>27.086326630240002</v>
      </c>
      <c r="J492" s="2">
        <v>0</v>
      </c>
    </row>
    <row r="493" spans="1:10" x14ac:dyDescent="0.25">
      <c r="A493" t="s">
        <v>850</v>
      </c>
      <c r="B493" t="str">
        <f t="shared" si="7"/>
        <v>20260</v>
      </c>
      <c r="E493" t="s">
        <v>22</v>
      </c>
      <c r="F493" t="s">
        <v>856</v>
      </c>
      <c r="G493" t="s">
        <v>855</v>
      </c>
      <c r="H493" s="2">
        <v>6074.4896707503976</v>
      </c>
      <c r="I493" s="2">
        <v>26.377436874059999</v>
      </c>
      <c r="J493" s="2">
        <v>0</v>
      </c>
    </row>
    <row r="494" spans="1:10" x14ac:dyDescent="0.25">
      <c r="A494" t="s">
        <v>850</v>
      </c>
      <c r="B494" t="str">
        <f t="shared" si="7"/>
        <v>20260</v>
      </c>
      <c r="E494" t="s">
        <v>22</v>
      </c>
      <c r="F494" t="s">
        <v>62</v>
      </c>
      <c r="G494" t="s">
        <v>16</v>
      </c>
      <c r="H494" s="2">
        <v>0</v>
      </c>
      <c r="I494" s="2">
        <v>2869.3839999999996</v>
      </c>
      <c r="J494" s="2">
        <v>0</v>
      </c>
    </row>
    <row r="495" spans="1:10" x14ac:dyDescent="0.25">
      <c r="A495" t="s">
        <v>850</v>
      </c>
      <c r="B495" t="str">
        <f t="shared" si="7"/>
        <v>20260</v>
      </c>
      <c r="E495" t="s">
        <v>22</v>
      </c>
      <c r="F495" t="s">
        <v>62</v>
      </c>
      <c r="G495" t="s">
        <v>853</v>
      </c>
      <c r="H495" s="2">
        <v>0</v>
      </c>
      <c r="I495" s="2">
        <v>2869.3839999999996</v>
      </c>
      <c r="J495" s="2">
        <v>0</v>
      </c>
    </row>
    <row r="496" spans="1:10" x14ac:dyDescent="0.25">
      <c r="A496" t="s">
        <v>850</v>
      </c>
      <c r="B496" t="str">
        <f t="shared" si="7"/>
        <v>20260</v>
      </c>
      <c r="E496" t="s">
        <v>22</v>
      </c>
      <c r="F496" t="s">
        <v>62</v>
      </c>
      <c r="G496" t="s">
        <v>854</v>
      </c>
      <c r="H496" s="2">
        <v>2857.1089999999999</v>
      </c>
      <c r="I496" s="2">
        <v>12.273999999999999</v>
      </c>
      <c r="J496" s="2">
        <v>0</v>
      </c>
    </row>
    <row r="497" spans="1:10" x14ac:dyDescent="0.25">
      <c r="A497" t="s">
        <v>850</v>
      </c>
      <c r="B497" t="str">
        <f t="shared" si="7"/>
        <v>20260</v>
      </c>
      <c r="E497" t="s">
        <v>22</v>
      </c>
      <c r="F497" t="s">
        <v>62</v>
      </c>
      <c r="G497" t="s">
        <v>855</v>
      </c>
      <c r="H497" s="2">
        <v>2857.1100000000006</v>
      </c>
      <c r="I497" s="2">
        <v>12.273999999999999</v>
      </c>
      <c r="J497" s="2">
        <v>0</v>
      </c>
    </row>
    <row r="498" spans="1:10" x14ac:dyDescent="0.25">
      <c r="A498" t="s">
        <v>850</v>
      </c>
      <c r="B498" t="str">
        <f t="shared" si="7"/>
        <v>20261</v>
      </c>
      <c r="E498" t="s">
        <v>891</v>
      </c>
      <c r="F498" t="s">
        <v>852</v>
      </c>
      <c r="G498" t="s">
        <v>854</v>
      </c>
      <c r="H498" s="2">
        <v>0</v>
      </c>
      <c r="I498" s="2">
        <v>0</v>
      </c>
      <c r="J498" s="2">
        <v>1073.4687873654309</v>
      </c>
    </row>
    <row r="499" spans="1:10" x14ac:dyDescent="0.25">
      <c r="A499" t="s">
        <v>850</v>
      </c>
      <c r="B499" t="str">
        <f t="shared" si="7"/>
        <v>20261</v>
      </c>
      <c r="E499" t="s">
        <v>891</v>
      </c>
      <c r="F499" t="s">
        <v>852</v>
      </c>
      <c r="G499" t="s">
        <v>855</v>
      </c>
      <c r="H499" s="2">
        <v>0</v>
      </c>
      <c r="I499" s="2">
        <v>0</v>
      </c>
      <c r="J499" s="2">
        <v>1073.1944626543686</v>
      </c>
    </row>
    <row r="500" spans="1:10" x14ac:dyDescent="0.25">
      <c r="A500" t="s">
        <v>850</v>
      </c>
      <c r="B500" t="str">
        <f t="shared" si="7"/>
        <v>20261</v>
      </c>
      <c r="E500" t="s">
        <v>891</v>
      </c>
      <c r="F500" t="s">
        <v>856</v>
      </c>
      <c r="G500" t="s">
        <v>854</v>
      </c>
      <c r="H500" s="2">
        <v>0</v>
      </c>
      <c r="I500" s="2">
        <v>0</v>
      </c>
      <c r="J500" s="2">
        <v>1060.1710207063741</v>
      </c>
    </row>
    <row r="501" spans="1:10" x14ac:dyDescent="0.25">
      <c r="A501" t="s">
        <v>850</v>
      </c>
      <c r="B501" t="str">
        <f t="shared" si="7"/>
        <v>20261</v>
      </c>
      <c r="E501" t="s">
        <v>891</v>
      </c>
      <c r="F501" t="s">
        <v>856</v>
      </c>
      <c r="G501" t="s">
        <v>855</v>
      </c>
      <c r="H501" s="2">
        <v>0</v>
      </c>
      <c r="I501" s="2">
        <v>0</v>
      </c>
      <c r="J501" s="2">
        <v>1059.9001384456553</v>
      </c>
    </row>
    <row r="502" spans="1:10" x14ac:dyDescent="0.25">
      <c r="A502" t="s">
        <v>850</v>
      </c>
      <c r="B502" t="str">
        <f t="shared" si="7"/>
        <v>20261</v>
      </c>
      <c r="E502" t="s">
        <v>891</v>
      </c>
      <c r="F502" t="s">
        <v>62</v>
      </c>
      <c r="G502" t="s">
        <v>854</v>
      </c>
      <c r="H502" s="2">
        <v>0</v>
      </c>
      <c r="I502" s="2">
        <v>0</v>
      </c>
      <c r="J502" s="2">
        <v>875.53203999999994</v>
      </c>
    </row>
    <row r="503" spans="1:10" x14ac:dyDescent="0.25">
      <c r="A503" t="s">
        <v>850</v>
      </c>
      <c r="B503" t="str">
        <f t="shared" si="7"/>
        <v>20261</v>
      </c>
      <c r="E503" t="s">
        <v>891</v>
      </c>
      <c r="F503" t="s">
        <v>62</v>
      </c>
      <c r="G503" t="s">
        <v>855</v>
      </c>
      <c r="H503" s="2">
        <v>0</v>
      </c>
      <c r="I503" s="2">
        <v>0</v>
      </c>
      <c r="J503" s="2">
        <v>875.53203999999994</v>
      </c>
    </row>
    <row r="504" spans="1:10" x14ac:dyDescent="0.25">
      <c r="A504" t="s">
        <v>850</v>
      </c>
      <c r="B504" t="str">
        <f t="shared" si="7"/>
        <v>20262</v>
      </c>
      <c r="E504" t="s">
        <v>892</v>
      </c>
      <c r="F504" t="s">
        <v>852</v>
      </c>
      <c r="G504" t="s">
        <v>854</v>
      </c>
      <c r="H504" s="2">
        <v>0</v>
      </c>
      <c r="I504" s="2">
        <v>958.88078076352042</v>
      </c>
      <c r="J504" s="2">
        <v>6033.8900281841325</v>
      </c>
    </row>
    <row r="505" spans="1:10" x14ac:dyDescent="0.25">
      <c r="A505" t="s">
        <v>850</v>
      </c>
      <c r="B505" t="str">
        <f t="shared" si="7"/>
        <v>20262</v>
      </c>
      <c r="E505" t="s">
        <v>892</v>
      </c>
      <c r="F505" t="s">
        <v>852</v>
      </c>
      <c r="G505" t="s">
        <v>855</v>
      </c>
      <c r="H505" s="2">
        <v>0</v>
      </c>
      <c r="I505" s="2">
        <v>958.68332190183196</v>
      </c>
      <c r="J505" s="2">
        <v>6032.3476555423504</v>
      </c>
    </row>
    <row r="506" spans="1:10" x14ac:dyDescent="0.25">
      <c r="A506" t="s">
        <v>850</v>
      </c>
      <c r="B506" t="str">
        <f t="shared" si="7"/>
        <v>20262</v>
      </c>
      <c r="E506" t="s">
        <v>892</v>
      </c>
      <c r="F506" t="s">
        <v>856</v>
      </c>
      <c r="G506" t="s">
        <v>854</v>
      </c>
      <c r="H506" s="2">
        <v>0</v>
      </c>
      <c r="I506" s="2">
        <v>929.17068377074008</v>
      </c>
      <c r="J506" s="2">
        <v>5864.9645984790877</v>
      </c>
    </row>
    <row r="507" spans="1:10" x14ac:dyDescent="0.25">
      <c r="A507" t="s">
        <v>850</v>
      </c>
      <c r="B507" t="str">
        <f t="shared" si="7"/>
        <v>20262</v>
      </c>
      <c r="E507" t="s">
        <v>892</v>
      </c>
      <c r="F507" t="s">
        <v>856</v>
      </c>
      <c r="G507" t="s">
        <v>855</v>
      </c>
      <c r="H507" s="2">
        <v>0</v>
      </c>
      <c r="I507" s="2">
        <v>928.98017411007538</v>
      </c>
      <c r="J507" s="2">
        <v>5863.4631616570632</v>
      </c>
    </row>
    <row r="508" spans="1:10" x14ac:dyDescent="0.25">
      <c r="A508" t="s">
        <v>850</v>
      </c>
      <c r="B508" t="str">
        <f t="shared" si="7"/>
        <v>20262</v>
      </c>
      <c r="E508" t="s">
        <v>892</v>
      </c>
      <c r="F508" t="s">
        <v>62</v>
      </c>
      <c r="G508" t="s">
        <v>854</v>
      </c>
      <c r="H508" s="2">
        <v>0</v>
      </c>
      <c r="I508" s="2">
        <v>621.93899999999996</v>
      </c>
      <c r="J508" s="2">
        <v>4539.6949999999997</v>
      </c>
    </row>
    <row r="509" spans="1:10" x14ac:dyDescent="0.25">
      <c r="A509" t="s">
        <v>850</v>
      </c>
      <c r="B509" t="str">
        <f t="shared" si="7"/>
        <v>20262</v>
      </c>
      <c r="E509" t="s">
        <v>892</v>
      </c>
      <c r="F509" t="s">
        <v>62</v>
      </c>
      <c r="G509" t="s">
        <v>855</v>
      </c>
      <c r="H509" s="2">
        <v>0</v>
      </c>
      <c r="I509" s="2">
        <v>621.93899999999996</v>
      </c>
      <c r="J509" s="2">
        <v>4539.6949999999997</v>
      </c>
    </row>
    <row r="510" spans="1:10" x14ac:dyDescent="0.25">
      <c r="A510" t="s">
        <v>850</v>
      </c>
      <c r="B510" t="str">
        <f t="shared" si="7"/>
        <v>20263</v>
      </c>
      <c r="E510" t="s">
        <v>893</v>
      </c>
      <c r="F510" t="s">
        <v>852</v>
      </c>
      <c r="G510" t="s">
        <v>16</v>
      </c>
      <c r="H510" s="2">
        <v>0</v>
      </c>
      <c r="I510" s="2">
        <v>0</v>
      </c>
      <c r="J510" s="2">
        <v>300.79695261949433</v>
      </c>
    </row>
    <row r="511" spans="1:10" x14ac:dyDescent="0.25">
      <c r="A511" t="s">
        <v>850</v>
      </c>
      <c r="B511" t="str">
        <f t="shared" si="7"/>
        <v>20263</v>
      </c>
      <c r="E511" t="s">
        <v>893</v>
      </c>
      <c r="F511" t="s">
        <v>852</v>
      </c>
      <c r="G511" t="s">
        <v>853</v>
      </c>
      <c r="H511" s="2">
        <v>0</v>
      </c>
      <c r="I511" s="2">
        <v>0</v>
      </c>
      <c r="J511" s="2">
        <v>300.79695261949433</v>
      </c>
    </row>
    <row r="512" spans="1:10" x14ac:dyDescent="0.25">
      <c r="A512" t="s">
        <v>850</v>
      </c>
      <c r="B512" t="str">
        <f t="shared" si="7"/>
        <v>20263</v>
      </c>
      <c r="E512" t="s">
        <v>893</v>
      </c>
      <c r="F512" t="s">
        <v>856</v>
      </c>
      <c r="G512" t="s">
        <v>16</v>
      </c>
      <c r="H512" s="2">
        <v>0</v>
      </c>
      <c r="I512" s="2">
        <v>0</v>
      </c>
      <c r="J512" s="2">
        <v>292.48647340849021</v>
      </c>
    </row>
    <row r="513" spans="1:10" x14ac:dyDescent="0.25">
      <c r="A513" t="s">
        <v>850</v>
      </c>
      <c r="B513" t="str">
        <f t="shared" si="7"/>
        <v>20263</v>
      </c>
      <c r="E513" t="s">
        <v>893</v>
      </c>
      <c r="F513" t="s">
        <v>856</v>
      </c>
      <c r="G513" t="s">
        <v>853</v>
      </c>
      <c r="H513" s="2">
        <v>0</v>
      </c>
      <c r="I513" s="2">
        <v>0</v>
      </c>
      <c r="J513" s="2">
        <v>292.48647340849021</v>
      </c>
    </row>
    <row r="514" spans="1:10" x14ac:dyDescent="0.25">
      <c r="A514" t="s">
        <v>850</v>
      </c>
      <c r="B514" t="str">
        <f t="shared" si="7"/>
        <v>20263</v>
      </c>
      <c r="E514" t="s">
        <v>893</v>
      </c>
      <c r="F514" t="s">
        <v>62</v>
      </c>
      <c r="G514" t="s">
        <v>16</v>
      </c>
      <c r="H514" s="2">
        <v>0</v>
      </c>
      <c r="I514" s="2">
        <v>0</v>
      </c>
      <c r="J514" s="2">
        <v>201.00700000000001</v>
      </c>
    </row>
    <row r="515" spans="1:10" x14ac:dyDescent="0.25">
      <c r="A515" t="s">
        <v>850</v>
      </c>
      <c r="B515" t="str">
        <f t="shared" si="7"/>
        <v>20263</v>
      </c>
      <c r="E515" t="s">
        <v>893</v>
      </c>
      <c r="F515" t="s">
        <v>62</v>
      </c>
      <c r="G515" t="s">
        <v>853</v>
      </c>
      <c r="H515" s="2">
        <v>0</v>
      </c>
      <c r="I515" s="2">
        <v>0</v>
      </c>
      <c r="J515" s="2">
        <v>201.00700000000001</v>
      </c>
    </row>
    <row r="516" spans="1:10" x14ac:dyDescent="0.25">
      <c r="A516" t="s">
        <v>850</v>
      </c>
      <c r="B516" t="str">
        <f t="shared" si="7"/>
        <v>20264</v>
      </c>
      <c r="E516" t="s">
        <v>894</v>
      </c>
      <c r="F516" t="s">
        <v>852</v>
      </c>
      <c r="G516" t="s">
        <v>854</v>
      </c>
      <c r="H516" s="2">
        <v>0</v>
      </c>
      <c r="I516" s="2">
        <v>0</v>
      </c>
      <c r="J516" s="2">
        <v>522.06510611542421</v>
      </c>
    </row>
    <row r="517" spans="1:10" x14ac:dyDescent="0.25">
      <c r="A517" t="s">
        <v>850</v>
      </c>
      <c r="B517" t="str">
        <f t="shared" si="7"/>
        <v>20264</v>
      </c>
      <c r="E517" t="s">
        <v>894</v>
      </c>
      <c r="F517" t="s">
        <v>852</v>
      </c>
      <c r="G517" t="s">
        <v>855</v>
      </c>
      <c r="H517" s="2">
        <v>0</v>
      </c>
      <c r="I517" s="2">
        <v>0</v>
      </c>
      <c r="J517" s="2">
        <v>521.93376326110877</v>
      </c>
    </row>
    <row r="518" spans="1:10" x14ac:dyDescent="0.25">
      <c r="A518" t="s">
        <v>850</v>
      </c>
      <c r="B518" t="str">
        <f t="shared" si="7"/>
        <v>20264</v>
      </c>
      <c r="E518" t="s">
        <v>894</v>
      </c>
      <c r="F518" t="s">
        <v>856</v>
      </c>
      <c r="G518" t="s">
        <v>854</v>
      </c>
      <c r="H518" s="2">
        <v>0</v>
      </c>
      <c r="I518" s="2">
        <v>0</v>
      </c>
      <c r="J518" s="2">
        <v>503.65796927141474</v>
      </c>
    </row>
    <row r="519" spans="1:10" x14ac:dyDescent="0.25">
      <c r="A519" t="s">
        <v>850</v>
      </c>
      <c r="B519" t="str">
        <f t="shared" si="7"/>
        <v>20264</v>
      </c>
      <c r="E519" t="s">
        <v>894</v>
      </c>
      <c r="F519" t="s">
        <v>856</v>
      </c>
      <c r="G519" t="s">
        <v>855</v>
      </c>
      <c r="H519" s="2">
        <v>0</v>
      </c>
      <c r="I519" s="2">
        <v>0</v>
      </c>
      <c r="J519" s="2">
        <v>503.53125734505164</v>
      </c>
    </row>
    <row r="520" spans="1:10" x14ac:dyDescent="0.25">
      <c r="A520" t="s">
        <v>850</v>
      </c>
      <c r="B520" t="str">
        <f t="shared" si="7"/>
        <v>20264</v>
      </c>
      <c r="E520" t="s">
        <v>894</v>
      </c>
      <c r="F520" t="s">
        <v>62</v>
      </c>
      <c r="G520" t="s">
        <v>854</v>
      </c>
      <c r="H520" s="2">
        <v>0</v>
      </c>
      <c r="I520" s="2">
        <v>0</v>
      </c>
      <c r="J520" s="2">
        <v>349.64796000000013</v>
      </c>
    </row>
    <row r="521" spans="1:10" x14ac:dyDescent="0.25">
      <c r="A521" t="s">
        <v>850</v>
      </c>
      <c r="B521" t="str">
        <f t="shared" si="7"/>
        <v>20264</v>
      </c>
      <c r="E521" t="s">
        <v>894</v>
      </c>
      <c r="F521" t="s">
        <v>62</v>
      </c>
      <c r="G521" t="s">
        <v>855</v>
      </c>
      <c r="H521" s="2">
        <v>0</v>
      </c>
      <c r="I521" s="2">
        <v>0</v>
      </c>
      <c r="J521" s="2">
        <v>349.64796000000013</v>
      </c>
    </row>
    <row r="522" spans="1:10" x14ac:dyDescent="0.25">
      <c r="A522" t="s">
        <v>850</v>
      </c>
      <c r="B522" t="str">
        <f t="shared" si="7"/>
        <v>20266</v>
      </c>
      <c r="E522" t="s">
        <v>895</v>
      </c>
      <c r="F522" t="s">
        <v>852</v>
      </c>
      <c r="G522" t="s">
        <v>854</v>
      </c>
      <c r="H522" s="2">
        <v>0</v>
      </c>
      <c r="I522" s="2">
        <v>638.48095623682161</v>
      </c>
      <c r="J522" s="2">
        <v>8943.368954876014</v>
      </c>
    </row>
    <row r="523" spans="1:10" x14ac:dyDescent="0.25">
      <c r="A523" t="s">
        <v>850</v>
      </c>
      <c r="B523" t="str">
        <f t="shared" si="7"/>
        <v>20266</v>
      </c>
      <c r="E523" t="s">
        <v>895</v>
      </c>
      <c r="F523" t="s">
        <v>852</v>
      </c>
      <c r="G523" t="s">
        <v>855</v>
      </c>
      <c r="H523" s="2">
        <v>0</v>
      </c>
      <c r="I523" s="2">
        <v>638.34246653181071</v>
      </c>
      <c r="J523" s="2">
        <v>8941.0827096654921</v>
      </c>
    </row>
    <row r="524" spans="1:10" x14ac:dyDescent="0.25">
      <c r="A524" t="s">
        <v>850</v>
      </c>
      <c r="B524" t="str">
        <f t="shared" si="7"/>
        <v>20266</v>
      </c>
      <c r="E524" t="s">
        <v>895</v>
      </c>
      <c r="F524" t="s">
        <v>856</v>
      </c>
      <c r="G524" t="s">
        <v>854</v>
      </c>
      <c r="H524" s="2">
        <v>0</v>
      </c>
      <c r="I524" s="2">
        <v>625.13869908983042</v>
      </c>
      <c r="J524" s="2">
        <v>8630.3958850888412</v>
      </c>
    </row>
    <row r="525" spans="1:10" x14ac:dyDescent="0.25">
      <c r="A525" t="s">
        <v>850</v>
      </c>
      <c r="B525" t="str">
        <f t="shared" ref="B525:B588" si="8">LEFT(E525,5)</f>
        <v>20266</v>
      </c>
      <c r="E525" t="s">
        <v>895</v>
      </c>
      <c r="F525" t="s">
        <v>856</v>
      </c>
      <c r="G525" t="s">
        <v>855</v>
      </c>
      <c r="H525" s="2">
        <v>0</v>
      </c>
      <c r="I525" s="2">
        <v>625.0027162576165</v>
      </c>
      <c r="J525" s="2">
        <v>8628.1931252146805</v>
      </c>
    </row>
    <row r="526" spans="1:10" x14ac:dyDescent="0.25">
      <c r="A526" t="s">
        <v>850</v>
      </c>
      <c r="B526" t="str">
        <f t="shared" si="8"/>
        <v>20266</v>
      </c>
      <c r="E526" t="s">
        <v>895</v>
      </c>
      <c r="F526" t="s">
        <v>62</v>
      </c>
      <c r="G526" t="s">
        <v>854</v>
      </c>
      <c r="H526" s="2">
        <v>0</v>
      </c>
      <c r="I526" s="2">
        <v>429.30999999999995</v>
      </c>
      <c r="J526" s="2">
        <v>7169.0820000000003</v>
      </c>
    </row>
    <row r="527" spans="1:10" x14ac:dyDescent="0.25">
      <c r="A527" t="s">
        <v>850</v>
      </c>
      <c r="B527" t="str">
        <f t="shared" si="8"/>
        <v>20266</v>
      </c>
      <c r="E527" t="s">
        <v>895</v>
      </c>
      <c r="F527" t="s">
        <v>62</v>
      </c>
      <c r="G527" t="s">
        <v>855</v>
      </c>
      <c r="H527" s="2">
        <v>0</v>
      </c>
      <c r="I527" s="2">
        <v>429.30999999999995</v>
      </c>
      <c r="J527" s="2">
        <v>7169.0820000000003</v>
      </c>
    </row>
    <row r="528" spans="1:10" x14ac:dyDescent="0.25">
      <c r="A528" t="s">
        <v>850</v>
      </c>
      <c r="B528" t="str">
        <f t="shared" si="8"/>
        <v>20267</v>
      </c>
      <c r="E528" t="s">
        <v>896</v>
      </c>
      <c r="F528" t="s">
        <v>852</v>
      </c>
      <c r="G528" t="s">
        <v>16</v>
      </c>
      <c r="H528" s="2">
        <v>72.662767180146375</v>
      </c>
      <c r="I528" s="2">
        <v>939.10419279949701</v>
      </c>
      <c r="J528" s="2">
        <v>761.97316130707043</v>
      </c>
    </row>
    <row r="529" spans="1:10" x14ac:dyDescent="0.25">
      <c r="A529" t="s">
        <v>850</v>
      </c>
      <c r="B529" t="str">
        <f t="shared" si="8"/>
        <v>20267</v>
      </c>
      <c r="E529" t="s">
        <v>896</v>
      </c>
      <c r="F529" t="s">
        <v>852</v>
      </c>
      <c r="G529" t="s">
        <v>853</v>
      </c>
      <c r="H529" s="2">
        <v>72.662767180146375</v>
      </c>
      <c r="I529" s="2">
        <v>939.10419279949701</v>
      </c>
      <c r="J529" s="2">
        <v>761.97316130707043</v>
      </c>
    </row>
    <row r="530" spans="1:10" x14ac:dyDescent="0.25">
      <c r="A530" t="s">
        <v>850</v>
      </c>
      <c r="B530" t="str">
        <f t="shared" si="8"/>
        <v>20267</v>
      </c>
      <c r="E530" t="s">
        <v>896</v>
      </c>
      <c r="F530" t="s">
        <v>852</v>
      </c>
      <c r="G530" t="s">
        <v>854</v>
      </c>
      <c r="H530" s="2">
        <v>76.197012977414772</v>
      </c>
      <c r="I530" s="2">
        <v>1702.4005842689069</v>
      </c>
      <c r="J530" s="2">
        <v>0</v>
      </c>
    </row>
    <row r="531" spans="1:10" x14ac:dyDescent="0.25">
      <c r="A531" t="s">
        <v>850</v>
      </c>
      <c r="B531" t="str">
        <f t="shared" si="8"/>
        <v>20267</v>
      </c>
      <c r="E531" t="s">
        <v>896</v>
      </c>
      <c r="F531" t="s">
        <v>852</v>
      </c>
      <c r="G531" t="s">
        <v>855</v>
      </c>
      <c r="H531" s="2">
        <v>70.460450956689556</v>
      </c>
      <c r="I531" s="2">
        <v>1702.0698450333725</v>
      </c>
      <c r="J531" s="2">
        <v>0</v>
      </c>
    </row>
    <row r="532" spans="1:10" x14ac:dyDescent="0.25">
      <c r="A532" t="s">
        <v>850</v>
      </c>
      <c r="B532" t="str">
        <f t="shared" si="8"/>
        <v>20267</v>
      </c>
      <c r="E532" t="s">
        <v>896</v>
      </c>
      <c r="F532" t="s">
        <v>856</v>
      </c>
      <c r="G532" t="s">
        <v>16</v>
      </c>
      <c r="H532" s="2">
        <v>68.960582348182612</v>
      </c>
      <c r="I532" s="2">
        <v>921.48129004619011</v>
      </c>
      <c r="J532" s="2">
        <v>761.97316130707043</v>
      </c>
    </row>
    <row r="533" spans="1:10" x14ac:dyDescent="0.25">
      <c r="A533" t="s">
        <v>850</v>
      </c>
      <c r="B533" t="str">
        <f t="shared" si="8"/>
        <v>20267</v>
      </c>
      <c r="E533" t="s">
        <v>896</v>
      </c>
      <c r="F533" t="s">
        <v>856</v>
      </c>
      <c r="G533" t="s">
        <v>853</v>
      </c>
      <c r="H533" s="2">
        <v>68.960582348182612</v>
      </c>
      <c r="I533" s="2">
        <v>921.48129004619011</v>
      </c>
      <c r="J533" s="2">
        <v>761.97316130707043</v>
      </c>
    </row>
    <row r="534" spans="1:10" x14ac:dyDescent="0.25">
      <c r="A534" t="s">
        <v>850</v>
      </c>
      <c r="B534" t="str">
        <f t="shared" si="8"/>
        <v>20267</v>
      </c>
      <c r="E534" t="s">
        <v>896</v>
      </c>
      <c r="F534" t="s">
        <v>856</v>
      </c>
      <c r="G534" t="s">
        <v>854</v>
      </c>
      <c r="H534" s="2">
        <v>72.545791909494312</v>
      </c>
      <c r="I534" s="2">
        <v>1678.9806482446509</v>
      </c>
      <c r="J534" s="2">
        <v>0</v>
      </c>
    </row>
    <row r="535" spans="1:10" x14ac:dyDescent="0.25">
      <c r="A535" t="s">
        <v>850</v>
      </c>
      <c r="B535" t="str">
        <f t="shared" si="8"/>
        <v>20267</v>
      </c>
      <c r="E535" t="s">
        <v>896</v>
      </c>
      <c r="F535" t="s">
        <v>856</v>
      </c>
      <c r="G535" t="s">
        <v>855</v>
      </c>
      <c r="H535" s="2">
        <v>66.811181635287411</v>
      </c>
      <c r="I535" s="2">
        <v>1678.6510740583262</v>
      </c>
      <c r="J535" s="2">
        <v>0</v>
      </c>
    </row>
    <row r="536" spans="1:10" x14ac:dyDescent="0.25">
      <c r="A536" t="s">
        <v>850</v>
      </c>
      <c r="B536" t="str">
        <f t="shared" si="8"/>
        <v>20267</v>
      </c>
      <c r="E536" t="s">
        <v>896</v>
      </c>
      <c r="F536" t="s">
        <v>62</v>
      </c>
      <c r="G536" t="s">
        <v>16</v>
      </c>
      <c r="H536" s="2">
        <v>48.994774000000007</v>
      </c>
      <c r="I536" s="2">
        <v>815</v>
      </c>
      <c r="J536" s="2">
        <v>434.59699999999998</v>
      </c>
    </row>
    <row r="537" spans="1:10" x14ac:dyDescent="0.25">
      <c r="A537" t="s">
        <v>850</v>
      </c>
      <c r="B537" t="str">
        <f t="shared" si="8"/>
        <v>20267</v>
      </c>
      <c r="E537" t="s">
        <v>896</v>
      </c>
      <c r="F537" t="s">
        <v>62</v>
      </c>
      <c r="G537" t="s">
        <v>853</v>
      </c>
      <c r="H537" s="2">
        <v>48.994774000000007</v>
      </c>
      <c r="I537" s="2">
        <v>815</v>
      </c>
      <c r="J537" s="2">
        <v>434.59699999999998</v>
      </c>
    </row>
    <row r="538" spans="1:10" x14ac:dyDescent="0.25">
      <c r="A538" t="s">
        <v>850</v>
      </c>
      <c r="B538" t="str">
        <f t="shared" si="8"/>
        <v>20267</v>
      </c>
      <c r="E538" t="s">
        <v>896</v>
      </c>
      <c r="F538" t="s">
        <v>62</v>
      </c>
      <c r="G538" t="s">
        <v>854</v>
      </c>
      <c r="H538" s="2">
        <v>51.45545400000001</v>
      </c>
      <c r="I538" s="2">
        <v>1199.75</v>
      </c>
      <c r="J538" s="2">
        <v>0</v>
      </c>
    </row>
    <row r="539" spans="1:10" x14ac:dyDescent="0.25">
      <c r="A539" t="s">
        <v>850</v>
      </c>
      <c r="B539" t="str">
        <f t="shared" si="8"/>
        <v>20267</v>
      </c>
      <c r="E539" t="s">
        <v>896</v>
      </c>
      <c r="F539" t="s">
        <v>62</v>
      </c>
      <c r="G539" t="s">
        <v>855</v>
      </c>
      <c r="H539" s="2">
        <v>47.119084000000008</v>
      </c>
      <c r="I539" s="2">
        <v>1199.75</v>
      </c>
      <c r="J539" s="2">
        <v>0</v>
      </c>
    </row>
    <row r="540" spans="1:10" x14ac:dyDescent="0.25">
      <c r="A540" t="s">
        <v>850</v>
      </c>
      <c r="B540" t="str">
        <f t="shared" si="8"/>
        <v>20268</v>
      </c>
      <c r="E540" t="s">
        <v>897</v>
      </c>
      <c r="F540" t="s">
        <v>852</v>
      </c>
      <c r="G540" t="s">
        <v>16</v>
      </c>
      <c r="H540" s="2">
        <v>2943.4955971659515</v>
      </c>
      <c r="I540" s="2">
        <v>0</v>
      </c>
      <c r="J540" s="2">
        <v>0</v>
      </c>
    </row>
    <row r="541" spans="1:10" x14ac:dyDescent="0.25">
      <c r="A541" t="s">
        <v>850</v>
      </c>
      <c r="B541" t="str">
        <f t="shared" si="8"/>
        <v>20268</v>
      </c>
      <c r="E541" t="s">
        <v>897</v>
      </c>
      <c r="F541" t="s">
        <v>852</v>
      </c>
      <c r="G541" t="s">
        <v>853</v>
      </c>
      <c r="H541" s="2">
        <v>2943.4955971659515</v>
      </c>
      <c r="I541" s="2">
        <v>0</v>
      </c>
      <c r="J541" s="2">
        <v>0</v>
      </c>
    </row>
    <row r="542" spans="1:10" x14ac:dyDescent="0.25">
      <c r="A542" t="s">
        <v>850</v>
      </c>
      <c r="B542" t="str">
        <f t="shared" si="8"/>
        <v>20268</v>
      </c>
      <c r="E542" t="s">
        <v>897</v>
      </c>
      <c r="F542" t="s">
        <v>852</v>
      </c>
      <c r="G542" t="s">
        <v>854</v>
      </c>
      <c r="H542" s="2">
        <v>2890.2552788913999</v>
      </c>
      <c r="I542" s="2">
        <v>0</v>
      </c>
      <c r="J542" s="2">
        <v>0</v>
      </c>
    </row>
    <row r="543" spans="1:10" x14ac:dyDescent="0.25">
      <c r="A543" t="s">
        <v>850</v>
      </c>
      <c r="B543" t="str">
        <f t="shared" si="8"/>
        <v>20268</v>
      </c>
      <c r="E543" t="s">
        <v>897</v>
      </c>
      <c r="F543" t="s">
        <v>852</v>
      </c>
      <c r="G543" t="s">
        <v>855</v>
      </c>
      <c r="H543" s="2">
        <v>2914.7574404013808</v>
      </c>
      <c r="I543" s="2">
        <v>0</v>
      </c>
      <c r="J543" s="2">
        <v>0</v>
      </c>
    </row>
    <row r="544" spans="1:10" x14ac:dyDescent="0.25">
      <c r="A544" t="s">
        <v>850</v>
      </c>
      <c r="B544" t="str">
        <f t="shared" si="8"/>
        <v>20268</v>
      </c>
      <c r="E544" t="s">
        <v>897</v>
      </c>
      <c r="F544" t="s">
        <v>856</v>
      </c>
      <c r="G544" t="s">
        <v>16</v>
      </c>
      <c r="H544" s="2">
        <v>2596.4215365991122</v>
      </c>
      <c r="I544" s="2">
        <v>0</v>
      </c>
      <c r="J544" s="2">
        <v>0</v>
      </c>
    </row>
    <row r="545" spans="1:10" x14ac:dyDescent="0.25">
      <c r="A545" t="s">
        <v>850</v>
      </c>
      <c r="B545" t="str">
        <f t="shared" si="8"/>
        <v>20268</v>
      </c>
      <c r="E545" t="s">
        <v>897</v>
      </c>
      <c r="F545" t="s">
        <v>856</v>
      </c>
      <c r="G545" t="s">
        <v>853</v>
      </c>
      <c r="H545" s="2">
        <v>2596.4215365991122</v>
      </c>
      <c r="I545" s="2">
        <v>0</v>
      </c>
      <c r="J545" s="2">
        <v>0</v>
      </c>
    </row>
    <row r="546" spans="1:10" x14ac:dyDescent="0.25">
      <c r="A546" t="s">
        <v>850</v>
      </c>
      <c r="B546" t="str">
        <f t="shared" si="8"/>
        <v>20268</v>
      </c>
      <c r="E546" t="s">
        <v>897</v>
      </c>
      <c r="F546" t="s">
        <v>856</v>
      </c>
      <c r="G546" t="s">
        <v>854</v>
      </c>
      <c r="H546" s="2">
        <v>2624.2929688914001</v>
      </c>
      <c r="I546" s="2">
        <v>0</v>
      </c>
      <c r="J546" s="2">
        <v>0</v>
      </c>
    </row>
    <row r="547" spans="1:10" x14ac:dyDescent="0.25">
      <c r="A547" t="s">
        <v>850</v>
      </c>
      <c r="B547" t="str">
        <f t="shared" si="8"/>
        <v>20268</v>
      </c>
      <c r="E547" t="s">
        <v>897</v>
      </c>
      <c r="F547" t="s">
        <v>856</v>
      </c>
      <c r="G547" t="s">
        <v>855</v>
      </c>
      <c r="H547" s="2">
        <v>2676.8065517534019</v>
      </c>
      <c r="I547" s="2">
        <v>0</v>
      </c>
      <c r="J547" s="2">
        <v>0</v>
      </c>
    </row>
    <row r="548" spans="1:10" x14ac:dyDescent="0.25">
      <c r="A548" t="s">
        <v>850</v>
      </c>
      <c r="B548" t="str">
        <f t="shared" si="8"/>
        <v>20268</v>
      </c>
      <c r="E548" t="s">
        <v>897</v>
      </c>
      <c r="F548" t="s">
        <v>62</v>
      </c>
      <c r="G548" t="s">
        <v>16</v>
      </c>
      <c r="H548" s="2">
        <v>1440.7396000000001</v>
      </c>
      <c r="I548" s="2">
        <v>0</v>
      </c>
      <c r="J548" s="2">
        <v>0</v>
      </c>
    </row>
    <row r="549" spans="1:10" x14ac:dyDescent="0.25">
      <c r="A549" t="s">
        <v>850</v>
      </c>
      <c r="B549" t="str">
        <f t="shared" si="8"/>
        <v>20268</v>
      </c>
      <c r="E549" t="s">
        <v>897</v>
      </c>
      <c r="F549" t="s">
        <v>62</v>
      </c>
      <c r="G549" t="s">
        <v>853</v>
      </c>
      <c r="H549" s="2">
        <v>1440.7396000000001</v>
      </c>
      <c r="I549" s="2">
        <v>0</v>
      </c>
      <c r="J549" s="2">
        <v>0</v>
      </c>
    </row>
    <row r="550" spans="1:10" x14ac:dyDescent="0.25">
      <c r="A550" t="s">
        <v>850</v>
      </c>
      <c r="B550" t="str">
        <f t="shared" si="8"/>
        <v>20268</v>
      </c>
      <c r="E550" t="s">
        <v>897</v>
      </c>
      <c r="F550" t="s">
        <v>62</v>
      </c>
      <c r="G550" t="s">
        <v>854</v>
      </c>
      <c r="H550" s="2">
        <v>1422.8798599999998</v>
      </c>
      <c r="I550" s="2">
        <v>0</v>
      </c>
      <c r="J550" s="2">
        <v>0</v>
      </c>
    </row>
    <row r="551" spans="1:10" x14ac:dyDescent="0.25">
      <c r="A551" t="s">
        <v>850</v>
      </c>
      <c r="B551" t="str">
        <f t="shared" si="8"/>
        <v>20268</v>
      </c>
      <c r="E551" t="s">
        <v>897</v>
      </c>
      <c r="F551" t="s">
        <v>62</v>
      </c>
      <c r="G551" t="s">
        <v>855</v>
      </c>
      <c r="H551" s="2">
        <v>1460.60879</v>
      </c>
      <c r="I551" s="2">
        <v>0</v>
      </c>
      <c r="J551" s="2">
        <v>0</v>
      </c>
    </row>
    <row r="552" spans="1:10" x14ac:dyDescent="0.25">
      <c r="A552" t="s">
        <v>850</v>
      </c>
      <c r="B552" t="str">
        <f t="shared" si="8"/>
        <v>20273</v>
      </c>
      <c r="E552" t="s">
        <v>898</v>
      </c>
      <c r="F552" t="s">
        <v>852</v>
      </c>
      <c r="G552" t="s">
        <v>16</v>
      </c>
      <c r="H552" s="2">
        <v>0</v>
      </c>
      <c r="I552" s="2">
        <v>0</v>
      </c>
      <c r="J552" s="2">
        <v>872.33053031826364</v>
      </c>
    </row>
    <row r="553" spans="1:10" x14ac:dyDescent="0.25">
      <c r="A553" t="s">
        <v>850</v>
      </c>
      <c r="B553" t="str">
        <f t="shared" si="8"/>
        <v>20273</v>
      </c>
      <c r="E553" t="s">
        <v>898</v>
      </c>
      <c r="F553" t="s">
        <v>852</v>
      </c>
      <c r="G553" t="s">
        <v>853</v>
      </c>
      <c r="H553" s="2">
        <v>0</v>
      </c>
      <c r="I553" s="2">
        <v>0</v>
      </c>
      <c r="J553" s="2">
        <v>872.33053031826364</v>
      </c>
    </row>
    <row r="554" spans="1:10" x14ac:dyDescent="0.25">
      <c r="A554" t="s">
        <v>850</v>
      </c>
      <c r="B554" t="str">
        <f t="shared" si="8"/>
        <v>20273</v>
      </c>
      <c r="E554" t="s">
        <v>898</v>
      </c>
      <c r="F554" t="s">
        <v>856</v>
      </c>
      <c r="G554" t="s">
        <v>16</v>
      </c>
      <c r="H554" s="2">
        <v>0</v>
      </c>
      <c r="I554" s="2">
        <v>0</v>
      </c>
      <c r="J554" s="2">
        <v>840.85221739145686</v>
      </c>
    </row>
    <row r="555" spans="1:10" x14ac:dyDescent="0.25">
      <c r="A555" t="s">
        <v>850</v>
      </c>
      <c r="B555" t="str">
        <f t="shared" si="8"/>
        <v>20273</v>
      </c>
      <c r="E555" t="s">
        <v>898</v>
      </c>
      <c r="F555" t="s">
        <v>856</v>
      </c>
      <c r="G555" t="s">
        <v>853</v>
      </c>
      <c r="H555" s="2">
        <v>0</v>
      </c>
      <c r="I555" s="2">
        <v>0</v>
      </c>
      <c r="J555" s="2">
        <v>840.85221739145686</v>
      </c>
    </row>
    <row r="556" spans="1:10" x14ac:dyDescent="0.25">
      <c r="A556" t="s">
        <v>850</v>
      </c>
      <c r="B556" t="str">
        <f t="shared" si="8"/>
        <v>20273</v>
      </c>
      <c r="E556" t="s">
        <v>898</v>
      </c>
      <c r="F556" t="s">
        <v>62</v>
      </c>
      <c r="G556" t="s">
        <v>16</v>
      </c>
      <c r="H556" s="2">
        <v>0</v>
      </c>
      <c r="I556" s="2">
        <v>0</v>
      </c>
      <c r="J556" s="2">
        <v>636.05700000000036</v>
      </c>
    </row>
    <row r="557" spans="1:10" x14ac:dyDescent="0.25">
      <c r="A557" t="s">
        <v>850</v>
      </c>
      <c r="B557" t="str">
        <f t="shared" si="8"/>
        <v>20273</v>
      </c>
      <c r="E557" t="s">
        <v>898</v>
      </c>
      <c r="F557" t="s">
        <v>62</v>
      </c>
      <c r="G557" t="s">
        <v>853</v>
      </c>
      <c r="H557" s="2">
        <v>0</v>
      </c>
      <c r="I557" s="2">
        <v>0</v>
      </c>
      <c r="J557" s="2">
        <v>636.05700000000024</v>
      </c>
    </row>
    <row r="558" spans="1:10" x14ac:dyDescent="0.25">
      <c r="A558" t="s">
        <v>850</v>
      </c>
      <c r="B558" t="str">
        <f t="shared" si="8"/>
        <v>20274</v>
      </c>
      <c r="E558" t="s">
        <v>899</v>
      </c>
      <c r="F558" t="s">
        <v>852</v>
      </c>
      <c r="G558" t="s">
        <v>16</v>
      </c>
      <c r="H558" s="2">
        <v>1729.3309669082507</v>
      </c>
      <c r="I558" s="2">
        <v>684.14074963713267</v>
      </c>
      <c r="J558" s="2">
        <v>0</v>
      </c>
    </row>
    <row r="559" spans="1:10" x14ac:dyDescent="0.25">
      <c r="A559" t="s">
        <v>850</v>
      </c>
      <c r="B559" t="str">
        <f t="shared" si="8"/>
        <v>20274</v>
      </c>
      <c r="E559" t="s">
        <v>899</v>
      </c>
      <c r="F559" t="s">
        <v>852</v>
      </c>
      <c r="G559" t="s">
        <v>853</v>
      </c>
      <c r="H559" s="2">
        <v>1729.3309669082507</v>
      </c>
      <c r="I559" s="2">
        <v>684.14074963713267</v>
      </c>
      <c r="J559" s="2">
        <v>0</v>
      </c>
    </row>
    <row r="560" spans="1:10" x14ac:dyDescent="0.25">
      <c r="A560" t="s">
        <v>850</v>
      </c>
      <c r="B560" t="str">
        <f t="shared" si="8"/>
        <v>20274</v>
      </c>
      <c r="E560" t="s">
        <v>899</v>
      </c>
      <c r="F560" t="s">
        <v>852</v>
      </c>
      <c r="G560" t="s">
        <v>854</v>
      </c>
      <c r="H560" s="2">
        <v>1708.948358091933</v>
      </c>
      <c r="I560" s="2">
        <v>640.24987220757032</v>
      </c>
      <c r="J560" s="2">
        <v>0</v>
      </c>
    </row>
    <row r="561" spans="1:10" x14ac:dyDescent="0.25">
      <c r="A561" t="s">
        <v>850</v>
      </c>
      <c r="B561" t="str">
        <f t="shared" si="8"/>
        <v>20274</v>
      </c>
      <c r="E561" t="s">
        <v>899</v>
      </c>
      <c r="F561" t="s">
        <v>852</v>
      </c>
      <c r="G561" t="s">
        <v>855</v>
      </c>
      <c r="H561" s="2">
        <v>1679.6550704893632</v>
      </c>
      <c r="I561" s="2">
        <v>640.04547595158022</v>
      </c>
      <c r="J561" s="2">
        <v>0</v>
      </c>
    </row>
    <row r="562" spans="1:10" x14ac:dyDescent="0.25">
      <c r="A562" t="s">
        <v>850</v>
      </c>
      <c r="B562" t="str">
        <f t="shared" si="8"/>
        <v>20274</v>
      </c>
      <c r="E562" t="s">
        <v>899</v>
      </c>
      <c r="F562" t="s">
        <v>856</v>
      </c>
      <c r="G562" t="s">
        <v>16</v>
      </c>
      <c r="H562" s="2">
        <v>1620.1698274463956</v>
      </c>
      <c r="I562" s="2">
        <v>649.86169153279604</v>
      </c>
      <c r="J562" s="2">
        <v>0</v>
      </c>
    </row>
    <row r="563" spans="1:10" x14ac:dyDescent="0.25">
      <c r="A563" t="s">
        <v>850</v>
      </c>
      <c r="B563" t="str">
        <f t="shared" si="8"/>
        <v>20274</v>
      </c>
      <c r="E563" t="s">
        <v>899</v>
      </c>
      <c r="F563" t="s">
        <v>856</v>
      </c>
      <c r="G563" t="s">
        <v>853</v>
      </c>
      <c r="H563" s="2">
        <v>1620.1698274463956</v>
      </c>
      <c r="I563" s="2">
        <v>649.86169153279604</v>
      </c>
      <c r="J563" s="2">
        <v>0</v>
      </c>
    </row>
    <row r="564" spans="1:10" x14ac:dyDescent="0.25">
      <c r="A564" t="s">
        <v>850</v>
      </c>
      <c r="B564" t="str">
        <f t="shared" si="8"/>
        <v>20274</v>
      </c>
      <c r="E564" t="s">
        <v>899</v>
      </c>
      <c r="F564" t="s">
        <v>856</v>
      </c>
      <c r="G564" t="s">
        <v>854</v>
      </c>
      <c r="H564" s="2">
        <v>1605.5163029260525</v>
      </c>
      <c r="I564" s="2">
        <v>640.24987220757032</v>
      </c>
      <c r="J564" s="2">
        <v>0</v>
      </c>
    </row>
    <row r="565" spans="1:10" x14ac:dyDescent="0.25">
      <c r="A565" t="s">
        <v>850</v>
      </c>
      <c r="B565" t="str">
        <f t="shared" si="8"/>
        <v>20274</v>
      </c>
      <c r="E565" t="s">
        <v>899</v>
      </c>
      <c r="F565" t="s">
        <v>856</v>
      </c>
      <c r="G565" t="s">
        <v>855</v>
      </c>
      <c r="H565" s="2">
        <v>1566.5704917214287</v>
      </c>
      <c r="I565" s="2">
        <v>640.04547595158022</v>
      </c>
      <c r="J565" s="2">
        <v>0</v>
      </c>
    </row>
    <row r="566" spans="1:10" x14ac:dyDescent="0.25">
      <c r="A566" t="s">
        <v>850</v>
      </c>
      <c r="B566" t="str">
        <f t="shared" si="8"/>
        <v>20274</v>
      </c>
      <c r="E566" t="s">
        <v>899</v>
      </c>
      <c r="F566" t="s">
        <v>62</v>
      </c>
      <c r="G566" t="s">
        <v>16</v>
      </c>
      <c r="H566" s="2">
        <v>1143.1153200000001</v>
      </c>
      <c r="I566" s="2">
        <v>567.65700000000004</v>
      </c>
      <c r="J566" s="2">
        <v>0</v>
      </c>
    </row>
    <row r="567" spans="1:10" x14ac:dyDescent="0.25">
      <c r="A567" t="s">
        <v>850</v>
      </c>
      <c r="B567" t="str">
        <f t="shared" si="8"/>
        <v>20274</v>
      </c>
      <c r="E567" t="s">
        <v>899</v>
      </c>
      <c r="F567" t="s">
        <v>62</v>
      </c>
      <c r="G567" t="s">
        <v>853</v>
      </c>
      <c r="H567" s="2">
        <v>1143.1153200000001</v>
      </c>
      <c r="I567" s="2">
        <v>567.65700000000004</v>
      </c>
      <c r="J567" s="2">
        <v>0</v>
      </c>
    </row>
    <row r="568" spans="1:10" x14ac:dyDescent="0.25">
      <c r="A568" t="s">
        <v>850</v>
      </c>
      <c r="B568" t="str">
        <f t="shared" si="8"/>
        <v>20274</v>
      </c>
      <c r="E568" t="s">
        <v>899</v>
      </c>
      <c r="F568" t="s">
        <v>62</v>
      </c>
      <c r="G568" t="s">
        <v>854</v>
      </c>
      <c r="H568" s="2">
        <v>1133.5849499999999</v>
      </c>
      <c r="I568" s="2">
        <v>567.65700000000004</v>
      </c>
      <c r="J568" s="2">
        <v>0</v>
      </c>
    </row>
    <row r="569" spans="1:10" x14ac:dyDescent="0.25">
      <c r="A569" t="s">
        <v>850</v>
      </c>
      <c r="B569" t="str">
        <f t="shared" si="8"/>
        <v>20274</v>
      </c>
      <c r="E569" t="s">
        <v>899</v>
      </c>
      <c r="F569" t="s">
        <v>62</v>
      </c>
      <c r="G569" t="s">
        <v>855</v>
      </c>
      <c r="H569" s="2">
        <v>1102.5985759999999</v>
      </c>
      <c r="I569" s="2">
        <v>567.65700000000004</v>
      </c>
      <c r="J569" s="2">
        <v>0</v>
      </c>
    </row>
    <row r="570" spans="1:10" x14ac:dyDescent="0.25">
      <c r="A570" t="s">
        <v>850</v>
      </c>
      <c r="B570" t="str">
        <f t="shared" si="8"/>
        <v>20275</v>
      </c>
      <c r="E570" t="s">
        <v>900</v>
      </c>
      <c r="F570" t="s">
        <v>852</v>
      </c>
      <c r="G570" t="s">
        <v>16</v>
      </c>
      <c r="H570" s="2">
        <v>-9.36597912026002</v>
      </c>
      <c r="I570" s="2">
        <v>0</v>
      </c>
      <c r="J570" s="2">
        <v>0</v>
      </c>
    </row>
    <row r="571" spans="1:10" x14ac:dyDescent="0.25">
      <c r="A571" t="s">
        <v>850</v>
      </c>
      <c r="B571" t="str">
        <f t="shared" si="8"/>
        <v>20275</v>
      </c>
      <c r="E571" t="s">
        <v>900</v>
      </c>
      <c r="F571" t="s">
        <v>852</v>
      </c>
      <c r="G571" t="s">
        <v>853</v>
      </c>
      <c r="H571" s="2">
        <v>-9.36597912026002</v>
      </c>
      <c r="I571" s="2">
        <v>0</v>
      </c>
      <c r="J571" s="2">
        <v>0</v>
      </c>
    </row>
    <row r="572" spans="1:10" x14ac:dyDescent="0.25">
      <c r="A572" t="s">
        <v>850</v>
      </c>
      <c r="B572" t="str">
        <f t="shared" si="8"/>
        <v>20275</v>
      </c>
      <c r="E572" t="s">
        <v>900</v>
      </c>
      <c r="F572" t="s">
        <v>852</v>
      </c>
      <c r="G572" t="s">
        <v>854</v>
      </c>
      <c r="H572" s="2">
        <v>-8.9393662382600372</v>
      </c>
      <c r="I572" s="2">
        <v>0</v>
      </c>
      <c r="J572" s="2">
        <v>0</v>
      </c>
    </row>
    <row r="573" spans="1:10" x14ac:dyDescent="0.25">
      <c r="A573" t="s">
        <v>850</v>
      </c>
      <c r="B573" t="str">
        <f t="shared" si="8"/>
        <v>20275</v>
      </c>
      <c r="E573" t="s">
        <v>900</v>
      </c>
      <c r="F573" t="s">
        <v>852</v>
      </c>
      <c r="G573" t="s">
        <v>855</v>
      </c>
      <c r="H573" s="2">
        <v>3.5991290036193169</v>
      </c>
      <c r="I573" s="2">
        <v>0</v>
      </c>
      <c r="J573" s="2">
        <v>0</v>
      </c>
    </row>
    <row r="574" spans="1:10" x14ac:dyDescent="0.25">
      <c r="A574" t="s">
        <v>850</v>
      </c>
      <c r="B574" t="str">
        <f t="shared" si="8"/>
        <v>20275</v>
      </c>
      <c r="E574" t="s">
        <v>900</v>
      </c>
      <c r="F574" t="s">
        <v>856</v>
      </c>
      <c r="G574" t="s">
        <v>16</v>
      </c>
      <c r="H574" s="2">
        <v>-9.4005691202600214</v>
      </c>
      <c r="I574" s="2">
        <v>0</v>
      </c>
      <c r="J574" s="2">
        <v>0</v>
      </c>
    </row>
    <row r="575" spans="1:10" x14ac:dyDescent="0.25">
      <c r="A575" t="s">
        <v>850</v>
      </c>
      <c r="B575" t="str">
        <f t="shared" si="8"/>
        <v>20275</v>
      </c>
      <c r="E575" t="s">
        <v>900</v>
      </c>
      <c r="F575" t="s">
        <v>856</v>
      </c>
      <c r="G575" t="s">
        <v>853</v>
      </c>
      <c r="H575" s="2">
        <v>-9.4005691202600214</v>
      </c>
      <c r="I575" s="2">
        <v>0</v>
      </c>
      <c r="J575" s="2">
        <v>0</v>
      </c>
    </row>
    <row r="576" spans="1:10" x14ac:dyDescent="0.25">
      <c r="A576" t="s">
        <v>850</v>
      </c>
      <c r="B576" t="str">
        <f t="shared" si="8"/>
        <v>20275</v>
      </c>
      <c r="E576" t="s">
        <v>900</v>
      </c>
      <c r="F576" t="s">
        <v>856</v>
      </c>
      <c r="G576" t="s">
        <v>854</v>
      </c>
      <c r="H576" s="2">
        <v>-8.9739562382600386</v>
      </c>
      <c r="I576" s="2">
        <v>0</v>
      </c>
      <c r="J576" s="2">
        <v>0</v>
      </c>
    </row>
    <row r="577" spans="1:10" x14ac:dyDescent="0.25">
      <c r="A577" t="s">
        <v>850</v>
      </c>
      <c r="B577" t="str">
        <f t="shared" si="8"/>
        <v>20275</v>
      </c>
      <c r="E577" t="s">
        <v>900</v>
      </c>
      <c r="F577" t="s">
        <v>856</v>
      </c>
      <c r="G577" t="s">
        <v>855</v>
      </c>
      <c r="H577" s="2">
        <v>3.5457128593036913</v>
      </c>
      <c r="I577" s="2">
        <v>0</v>
      </c>
      <c r="J577" s="2">
        <v>0</v>
      </c>
    </row>
    <row r="578" spans="1:10" x14ac:dyDescent="0.25">
      <c r="A578" t="s">
        <v>850</v>
      </c>
      <c r="B578" t="str">
        <f t="shared" si="8"/>
        <v>20275</v>
      </c>
      <c r="E578" t="s">
        <v>900</v>
      </c>
      <c r="F578" t="s">
        <v>62</v>
      </c>
      <c r="G578" t="s">
        <v>16</v>
      </c>
      <c r="H578" s="2">
        <v>9.0496200000000062</v>
      </c>
      <c r="I578" s="2">
        <v>0</v>
      </c>
      <c r="J578" s="2">
        <v>0</v>
      </c>
    </row>
    <row r="579" spans="1:10" x14ac:dyDescent="0.25">
      <c r="A579" t="s">
        <v>850</v>
      </c>
      <c r="B579" t="str">
        <f t="shared" si="8"/>
        <v>20275</v>
      </c>
      <c r="E579" t="s">
        <v>900</v>
      </c>
      <c r="F579" t="s">
        <v>62</v>
      </c>
      <c r="G579" t="s">
        <v>853</v>
      </c>
      <c r="H579" s="2">
        <v>9.049619999999992</v>
      </c>
      <c r="I579" s="2">
        <v>0</v>
      </c>
      <c r="J579" s="2">
        <v>0</v>
      </c>
    </row>
    <row r="580" spans="1:10" x14ac:dyDescent="0.25">
      <c r="A580" t="s">
        <v>850</v>
      </c>
      <c r="B580" t="str">
        <f t="shared" si="8"/>
        <v>20275</v>
      </c>
      <c r="E580" t="s">
        <v>900</v>
      </c>
      <c r="F580" t="s">
        <v>62</v>
      </c>
      <c r="G580" t="s">
        <v>854</v>
      </c>
      <c r="H580" s="2">
        <v>9.1582199999999929</v>
      </c>
      <c r="I580" s="2">
        <v>0</v>
      </c>
      <c r="J580" s="2">
        <v>0</v>
      </c>
    </row>
    <row r="581" spans="1:10" x14ac:dyDescent="0.25">
      <c r="A581" t="s">
        <v>850</v>
      </c>
      <c r="B581" t="str">
        <f t="shared" si="8"/>
        <v>20275</v>
      </c>
      <c r="E581" t="s">
        <v>900</v>
      </c>
      <c r="F581" t="s">
        <v>62</v>
      </c>
      <c r="G581" t="s">
        <v>855</v>
      </c>
      <c r="H581" s="2">
        <v>21.782269999999993</v>
      </c>
      <c r="I581" s="2">
        <v>0</v>
      </c>
      <c r="J581" s="2">
        <v>0</v>
      </c>
    </row>
    <row r="582" spans="1:10" x14ac:dyDescent="0.25">
      <c r="A582" t="s">
        <v>850</v>
      </c>
      <c r="B582" t="str">
        <f t="shared" si="8"/>
        <v>20278</v>
      </c>
      <c r="E582" t="s">
        <v>901</v>
      </c>
      <c r="F582" t="s">
        <v>852</v>
      </c>
      <c r="G582" t="s">
        <v>16</v>
      </c>
      <c r="H582" s="2">
        <v>10042.646383702706</v>
      </c>
      <c r="I582" s="2">
        <v>1181.7863929455696</v>
      </c>
      <c r="J582" s="2">
        <v>0</v>
      </c>
    </row>
    <row r="583" spans="1:10" x14ac:dyDescent="0.25">
      <c r="A583" t="s">
        <v>850</v>
      </c>
      <c r="B583" t="str">
        <f t="shared" si="8"/>
        <v>20278</v>
      </c>
      <c r="E583" t="s">
        <v>901</v>
      </c>
      <c r="F583" t="s">
        <v>852</v>
      </c>
      <c r="G583" t="s">
        <v>853</v>
      </c>
      <c r="H583" s="2">
        <v>10042.646383702706</v>
      </c>
      <c r="I583" s="2">
        <v>1181.7863929455696</v>
      </c>
      <c r="J583" s="2">
        <v>0</v>
      </c>
    </row>
    <row r="584" spans="1:10" x14ac:dyDescent="0.25">
      <c r="A584" t="s">
        <v>850</v>
      </c>
      <c r="B584" t="str">
        <f t="shared" si="8"/>
        <v>20278</v>
      </c>
      <c r="E584" t="s">
        <v>901</v>
      </c>
      <c r="F584" t="s">
        <v>852</v>
      </c>
      <c r="G584" t="s">
        <v>854</v>
      </c>
      <c r="H584" s="2">
        <v>10727.926659014944</v>
      </c>
      <c r="I584" s="2">
        <v>478.44732904421443</v>
      </c>
      <c r="J584" s="2">
        <v>0</v>
      </c>
    </row>
    <row r="585" spans="1:10" x14ac:dyDescent="0.25">
      <c r="A585" t="s">
        <v>850</v>
      </c>
      <c r="B585" t="str">
        <f t="shared" si="8"/>
        <v>20278</v>
      </c>
      <c r="E585" t="s">
        <v>901</v>
      </c>
      <c r="F585" t="s">
        <v>852</v>
      </c>
      <c r="G585" t="s">
        <v>855</v>
      </c>
      <c r="H585" s="2">
        <v>10708.859527514642</v>
      </c>
      <c r="I585" s="2">
        <v>463.59289614104711</v>
      </c>
      <c r="J585" s="2">
        <v>0</v>
      </c>
    </row>
    <row r="586" spans="1:10" x14ac:dyDescent="0.25">
      <c r="A586" t="s">
        <v>850</v>
      </c>
      <c r="B586" t="str">
        <f t="shared" si="8"/>
        <v>20278</v>
      </c>
      <c r="E586" t="s">
        <v>901</v>
      </c>
      <c r="F586" t="s">
        <v>856</v>
      </c>
      <c r="G586" t="s">
        <v>16</v>
      </c>
      <c r="H586" s="2">
        <v>9067.8888273033044</v>
      </c>
      <c r="I586" s="2">
        <v>1181.7863929455696</v>
      </c>
      <c r="J586" s="2">
        <v>0</v>
      </c>
    </row>
    <row r="587" spans="1:10" x14ac:dyDescent="0.25">
      <c r="A587" t="s">
        <v>850</v>
      </c>
      <c r="B587" t="str">
        <f t="shared" si="8"/>
        <v>20278</v>
      </c>
      <c r="E587" t="s">
        <v>901</v>
      </c>
      <c r="F587" t="s">
        <v>856</v>
      </c>
      <c r="G587" t="s">
        <v>853</v>
      </c>
      <c r="H587" s="2">
        <v>9067.8888273033044</v>
      </c>
      <c r="I587" s="2">
        <v>1181.7863929455696</v>
      </c>
      <c r="J587" s="2">
        <v>0</v>
      </c>
    </row>
    <row r="588" spans="1:10" x14ac:dyDescent="0.25">
      <c r="A588" t="s">
        <v>850</v>
      </c>
      <c r="B588" t="str">
        <f t="shared" si="8"/>
        <v>20278</v>
      </c>
      <c r="E588" t="s">
        <v>901</v>
      </c>
      <c r="F588" t="s">
        <v>856</v>
      </c>
      <c r="G588" t="s">
        <v>854</v>
      </c>
      <c r="H588" s="2">
        <v>9771.1662992997608</v>
      </c>
      <c r="I588" s="2">
        <v>478.44732904421443</v>
      </c>
      <c r="J588" s="2">
        <v>0</v>
      </c>
    </row>
    <row r="589" spans="1:10" x14ac:dyDescent="0.25">
      <c r="A589" t="s">
        <v>850</v>
      </c>
      <c r="B589" t="str">
        <f t="shared" ref="B589:B652" si="9">LEFT(E589,5)</f>
        <v>20278</v>
      </c>
      <c r="E589" t="s">
        <v>901</v>
      </c>
      <c r="F589" t="s">
        <v>856</v>
      </c>
      <c r="G589" t="s">
        <v>855</v>
      </c>
      <c r="H589" s="2">
        <v>9768.0050778360001</v>
      </c>
      <c r="I589" s="2">
        <v>463.59289614104711</v>
      </c>
      <c r="J589" s="2">
        <v>0</v>
      </c>
    </row>
    <row r="590" spans="1:10" x14ac:dyDescent="0.25">
      <c r="A590" t="s">
        <v>850</v>
      </c>
      <c r="B590" t="str">
        <f t="shared" si="9"/>
        <v>20278</v>
      </c>
      <c r="E590" t="s">
        <v>901</v>
      </c>
      <c r="F590" t="s">
        <v>62</v>
      </c>
      <c r="G590" t="s">
        <v>16</v>
      </c>
      <c r="H590" s="2">
        <v>6469.9599176726533</v>
      </c>
      <c r="I590" s="2">
        <v>840.82158171378262</v>
      </c>
      <c r="J590" s="2">
        <v>0</v>
      </c>
    </row>
    <row r="591" spans="1:10" x14ac:dyDescent="0.25">
      <c r="A591" t="s">
        <v>850</v>
      </c>
      <c r="B591" t="str">
        <f t="shared" si="9"/>
        <v>20278</v>
      </c>
      <c r="E591" t="s">
        <v>901</v>
      </c>
      <c r="F591" t="s">
        <v>62</v>
      </c>
      <c r="G591" t="s">
        <v>853</v>
      </c>
      <c r="H591" s="2">
        <v>6469.9599176726533</v>
      </c>
      <c r="I591" s="2">
        <v>840.82158171378262</v>
      </c>
      <c r="J591" s="2">
        <v>0</v>
      </c>
    </row>
    <row r="592" spans="1:10" x14ac:dyDescent="0.25">
      <c r="A592" t="s">
        <v>850</v>
      </c>
      <c r="B592" t="str">
        <f t="shared" si="9"/>
        <v>20278</v>
      </c>
      <c r="E592" t="s">
        <v>901</v>
      </c>
      <c r="F592" t="s">
        <v>62</v>
      </c>
      <c r="G592" t="s">
        <v>854</v>
      </c>
      <c r="H592" s="2">
        <v>7065.4024261222767</v>
      </c>
      <c r="I592" s="2">
        <v>268.62158171378303</v>
      </c>
      <c r="J592" s="2">
        <v>0</v>
      </c>
    </row>
    <row r="593" spans="1:10" x14ac:dyDescent="0.25">
      <c r="A593" t="s">
        <v>850</v>
      </c>
      <c r="B593" t="str">
        <f t="shared" si="9"/>
        <v>20278</v>
      </c>
      <c r="E593" t="s">
        <v>901</v>
      </c>
      <c r="F593" t="s">
        <v>62</v>
      </c>
      <c r="G593" t="s">
        <v>855</v>
      </c>
      <c r="H593" s="2">
        <v>7230.9977690518981</v>
      </c>
      <c r="I593" s="2">
        <v>263.62158171378303</v>
      </c>
      <c r="J593" s="2">
        <v>0</v>
      </c>
    </row>
    <row r="594" spans="1:10" x14ac:dyDescent="0.25">
      <c r="A594" t="s">
        <v>850</v>
      </c>
      <c r="B594" t="str">
        <f t="shared" si="9"/>
        <v>20281</v>
      </c>
      <c r="E594" t="s">
        <v>902</v>
      </c>
      <c r="F594" t="s">
        <v>852</v>
      </c>
      <c r="G594" t="s">
        <v>16</v>
      </c>
      <c r="H594" s="2">
        <v>214.01824938667988</v>
      </c>
      <c r="I594" s="2">
        <v>467.00942578699983</v>
      </c>
      <c r="J594" s="2">
        <v>363.06818974999982</v>
      </c>
    </row>
    <row r="595" spans="1:10" x14ac:dyDescent="0.25">
      <c r="A595" t="s">
        <v>850</v>
      </c>
      <c r="B595" t="str">
        <f t="shared" si="9"/>
        <v>20281</v>
      </c>
      <c r="E595" t="s">
        <v>902</v>
      </c>
      <c r="F595" t="s">
        <v>852</v>
      </c>
      <c r="G595" t="s">
        <v>853</v>
      </c>
      <c r="H595" s="2">
        <v>214.01824938667988</v>
      </c>
      <c r="I595" s="2">
        <v>467.00942578699983</v>
      </c>
      <c r="J595" s="2">
        <v>363.06818974999982</v>
      </c>
    </row>
    <row r="596" spans="1:10" x14ac:dyDescent="0.25">
      <c r="A596" t="s">
        <v>850</v>
      </c>
      <c r="B596" t="str">
        <f t="shared" si="9"/>
        <v>20281</v>
      </c>
      <c r="E596" t="s">
        <v>902</v>
      </c>
      <c r="F596" t="s">
        <v>852</v>
      </c>
      <c r="G596" t="s">
        <v>854</v>
      </c>
      <c r="H596" s="2">
        <v>457.18187913370008</v>
      </c>
      <c r="I596" s="2">
        <v>465.27405110199999</v>
      </c>
      <c r="J596" s="2">
        <v>361.71905350000003</v>
      </c>
    </row>
    <row r="597" spans="1:10" x14ac:dyDescent="0.25">
      <c r="A597" t="s">
        <v>850</v>
      </c>
      <c r="B597" t="str">
        <f t="shared" si="9"/>
        <v>20281</v>
      </c>
      <c r="E597" t="s">
        <v>902</v>
      </c>
      <c r="F597" t="s">
        <v>852</v>
      </c>
      <c r="G597" t="s">
        <v>855</v>
      </c>
      <c r="H597" s="2">
        <v>472.83144219567993</v>
      </c>
      <c r="I597" s="2">
        <v>465.11194758800025</v>
      </c>
      <c r="J597" s="2">
        <v>361.59302900000023</v>
      </c>
    </row>
    <row r="598" spans="1:10" x14ac:dyDescent="0.25">
      <c r="A598" t="s">
        <v>850</v>
      </c>
      <c r="B598" t="str">
        <f t="shared" si="9"/>
        <v>20281</v>
      </c>
      <c r="E598" t="s">
        <v>902</v>
      </c>
      <c r="F598" t="s">
        <v>856</v>
      </c>
      <c r="G598" t="s">
        <v>16</v>
      </c>
      <c r="H598" s="2">
        <v>214.01824938667988</v>
      </c>
      <c r="I598" s="2">
        <v>467.00942578699983</v>
      </c>
      <c r="J598" s="2">
        <v>363.06818974999982</v>
      </c>
    </row>
    <row r="599" spans="1:10" x14ac:dyDescent="0.25">
      <c r="A599" t="s">
        <v>850</v>
      </c>
      <c r="B599" t="str">
        <f t="shared" si="9"/>
        <v>20281</v>
      </c>
      <c r="E599" t="s">
        <v>902</v>
      </c>
      <c r="F599" t="s">
        <v>856</v>
      </c>
      <c r="G599" t="s">
        <v>853</v>
      </c>
      <c r="H599" s="2">
        <v>214.01824938667988</v>
      </c>
      <c r="I599" s="2">
        <v>467.00942578699983</v>
      </c>
      <c r="J599" s="2">
        <v>363.06818974999982</v>
      </c>
    </row>
    <row r="600" spans="1:10" x14ac:dyDescent="0.25">
      <c r="A600" t="s">
        <v>850</v>
      </c>
      <c r="B600" t="str">
        <f t="shared" si="9"/>
        <v>20281</v>
      </c>
      <c r="E600" t="s">
        <v>902</v>
      </c>
      <c r="F600" t="s">
        <v>856</v>
      </c>
      <c r="G600" t="s">
        <v>854</v>
      </c>
      <c r="H600" s="2">
        <v>457.18187913370008</v>
      </c>
      <c r="I600" s="2">
        <v>465.27405110199999</v>
      </c>
      <c r="J600" s="2">
        <v>361.71905350000003</v>
      </c>
    </row>
    <row r="601" spans="1:10" x14ac:dyDescent="0.25">
      <c r="A601" t="s">
        <v>850</v>
      </c>
      <c r="B601" t="str">
        <f t="shared" si="9"/>
        <v>20281</v>
      </c>
      <c r="E601" t="s">
        <v>902</v>
      </c>
      <c r="F601" t="s">
        <v>856</v>
      </c>
      <c r="G601" t="s">
        <v>855</v>
      </c>
      <c r="H601" s="2">
        <v>472.83144219567993</v>
      </c>
      <c r="I601" s="2">
        <v>465.11194758800025</v>
      </c>
      <c r="J601" s="2">
        <v>361.59302900000023</v>
      </c>
    </row>
    <row r="602" spans="1:10" x14ac:dyDescent="0.25">
      <c r="A602" t="s">
        <v>850</v>
      </c>
      <c r="B602" t="str">
        <f t="shared" si="9"/>
        <v>20281</v>
      </c>
      <c r="E602" t="s">
        <v>902</v>
      </c>
      <c r="F602" t="s">
        <v>62</v>
      </c>
      <c r="G602" t="s">
        <v>16</v>
      </c>
      <c r="H602" s="2">
        <v>206.31493</v>
      </c>
      <c r="I602" s="2">
        <v>450.2</v>
      </c>
      <c r="J602" s="2">
        <v>350</v>
      </c>
    </row>
    <row r="603" spans="1:10" x14ac:dyDescent="0.25">
      <c r="A603" t="s">
        <v>850</v>
      </c>
      <c r="B603" t="str">
        <f t="shared" si="9"/>
        <v>20281</v>
      </c>
      <c r="E603" t="s">
        <v>902</v>
      </c>
      <c r="F603" t="s">
        <v>62</v>
      </c>
      <c r="G603" t="s">
        <v>853</v>
      </c>
      <c r="H603" s="2">
        <v>206.31493</v>
      </c>
      <c r="I603" s="2">
        <v>450.2</v>
      </c>
      <c r="J603" s="2">
        <v>350</v>
      </c>
    </row>
    <row r="604" spans="1:10" x14ac:dyDescent="0.25">
      <c r="A604" t="s">
        <v>850</v>
      </c>
      <c r="B604" t="str">
        <f t="shared" si="9"/>
        <v>20281</v>
      </c>
      <c r="E604" t="s">
        <v>902</v>
      </c>
      <c r="F604" t="s">
        <v>62</v>
      </c>
      <c r="G604" t="s">
        <v>854</v>
      </c>
      <c r="H604" s="2">
        <v>442.37</v>
      </c>
      <c r="I604" s="2">
        <v>450.2</v>
      </c>
      <c r="J604" s="2">
        <v>350</v>
      </c>
    </row>
    <row r="605" spans="1:10" x14ac:dyDescent="0.25">
      <c r="A605" t="s">
        <v>850</v>
      </c>
      <c r="B605" t="str">
        <f t="shared" si="9"/>
        <v>20281</v>
      </c>
      <c r="E605" t="s">
        <v>902</v>
      </c>
      <c r="F605" t="s">
        <v>62</v>
      </c>
      <c r="G605" t="s">
        <v>855</v>
      </c>
      <c r="H605" s="2">
        <v>457.67200000000003</v>
      </c>
      <c r="I605" s="2">
        <v>450.2</v>
      </c>
      <c r="J605" s="2">
        <v>350</v>
      </c>
    </row>
    <row r="606" spans="1:10" x14ac:dyDescent="0.25">
      <c r="A606" t="s">
        <v>850</v>
      </c>
      <c r="B606" t="str">
        <f t="shared" si="9"/>
        <v>20283</v>
      </c>
      <c r="E606" t="s">
        <v>903</v>
      </c>
      <c r="F606" t="s">
        <v>852</v>
      </c>
      <c r="G606" t="s">
        <v>16</v>
      </c>
      <c r="H606" s="2">
        <v>25.361099999999997</v>
      </c>
      <c r="I606" s="2">
        <v>0</v>
      </c>
      <c r="J606" s="2">
        <v>0</v>
      </c>
    </row>
    <row r="607" spans="1:10" x14ac:dyDescent="0.25">
      <c r="A607" t="s">
        <v>850</v>
      </c>
      <c r="B607" t="str">
        <f t="shared" si="9"/>
        <v>20283</v>
      </c>
      <c r="E607" t="s">
        <v>903</v>
      </c>
      <c r="F607" t="s">
        <v>852</v>
      </c>
      <c r="G607" t="s">
        <v>853</v>
      </c>
      <c r="H607" s="2">
        <v>25.361099999999997</v>
      </c>
      <c r="I607" s="2">
        <v>0</v>
      </c>
      <c r="J607" s="2">
        <v>0</v>
      </c>
    </row>
    <row r="608" spans="1:10" x14ac:dyDescent="0.25">
      <c r="A608" t="s">
        <v>850</v>
      </c>
      <c r="B608" t="str">
        <f t="shared" si="9"/>
        <v>20283</v>
      </c>
      <c r="E608" t="s">
        <v>903</v>
      </c>
      <c r="F608" t="s">
        <v>852</v>
      </c>
      <c r="G608" t="s">
        <v>854</v>
      </c>
      <c r="H608" s="2">
        <v>38.405365475273335</v>
      </c>
      <c r="I608" s="2">
        <v>0</v>
      </c>
      <c r="J608" s="2">
        <v>0</v>
      </c>
    </row>
    <row r="609" spans="1:10" x14ac:dyDescent="0.25">
      <c r="A609" t="s">
        <v>850</v>
      </c>
      <c r="B609" t="str">
        <f t="shared" si="9"/>
        <v>20283</v>
      </c>
      <c r="E609" t="s">
        <v>903</v>
      </c>
      <c r="F609" t="s">
        <v>852</v>
      </c>
      <c r="G609" t="s">
        <v>855</v>
      </c>
      <c r="H609" s="2">
        <v>40.158642123466102</v>
      </c>
      <c r="I609" s="2">
        <v>0</v>
      </c>
      <c r="J609" s="2">
        <v>0</v>
      </c>
    </row>
    <row r="610" spans="1:10" x14ac:dyDescent="0.25">
      <c r="A610" t="s">
        <v>850</v>
      </c>
      <c r="B610" t="str">
        <f t="shared" si="9"/>
        <v>20283</v>
      </c>
      <c r="E610" t="s">
        <v>903</v>
      </c>
      <c r="F610" t="s">
        <v>856</v>
      </c>
      <c r="G610" t="s">
        <v>16</v>
      </c>
      <c r="H610" s="2">
        <v>25.361099999999997</v>
      </c>
      <c r="I610" s="2">
        <v>0</v>
      </c>
      <c r="J610" s="2">
        <v>0</v>
      </c>
    </row>
    <row r="611" spans="1:10" x14ac:dyDescent="0.25">
      <c r="A611" t="s">
        <v>850</v>
      </c>
      <c r="B611" t="str">
        <f t="shared" si="9"/>
        <v>20283</v>
      </c>
      <c r="E611" t="s">
        <v>903</v>
      </c>
      <c r="F611" t="s">
        <v>856</v>
      </c>
      <c r="G611" t="s">
        <v>853</v>
      </c>
      <c r="H611" s="2">
        <v>25.361099999999997</v>
      </c>
      <c r="I611" s="2">
        <v>0</v>
      </c>
      <c r="J611" s="2">
        <v>0</v>
      </c>
    </row>
    <row r="612" spans="1:10" x14ac:dyDescent="0.25">
      <c r="A612" t="s">
        <v>850</v>
      </c>
      <c r="B612" t="str">
        <f t="shared" si="9"/>
        <v>20283</v>
      </c>
      <c r="E612" t="s">
        <v>903</v>
      </c>
      <c r="F612" t="s">
        <v>856</v>
      </c>
      <c r="G612" t="s">
        <v>854</v>
      </c>
      <c r="H612" s="2">
        <v>38.405365475273335</v>
      </c>
      <c r="I612" s="2">
        <v>0</v>
      </c>
      <c r="J612" s="2">
        <v>0</v>
      </c>
    </row>
    <row r="613" spans="1:10" x14ac:dyDescent="0.25">
      <c r="A613" t="s">
        <v>850</v>
      </c>
      <c r="B613" t="str">
        <f t="shared" si="9"/>
        <v>20283</v>
      </c>
      <c r="E613" t="s">
        <v>903</v>
      </c>
      <c r="F613" t="s">
        <v>856</v>
      </c>
      <c r="G613" t="s">
        <v>855</v>
      </c>
      <c r="H613" s="2">
        <v>40.140606879364732</v>
      </c>
      <c r="I613" s="2">
        <v>0</v>
      </c>
      <c r="J613" s="2">
        <v>0</v>
      </c>
    </row>
    <row r="614" spans="1:10" x14ac:dyDescent="0.25">
      <c r="A614" t="s">
        <v>850</v>
      </c>
      <c r="B614" t="str">
        <f t="shared" si="9"/>
        <v>20283</v>
      </c>
      <c r="E614" t="s">
        <v>903</v>
      </c>
      <c r="F614" t="s">
        <v>62</v>
      </c>
      <c r="G614" t="s">
        <v>16</v>
      </c>
      <c r="H614" s="2">
        <v>13.892790000000002</v>
      </c>
      <c r="I614" s="2">
        <v>0</v>
      </c>
      <c r="J614" s="2">
        <v>0</v>
      </c>
    </row>
    <row r="615" spans="1:10" x14ac:dyDescent="0.25">
      <c r="A615" t="s">
        <v>850</v>
      </c>
      <c r="B615" t="str">
        <f t="shared" si="9"/>
        <v>20283</v>
      </c>
      <c r="E615" t="s">
        <v>903</v>
      </c>
      <c r="F615" t="s">
        <v>62</v>
      </c>
      <c r="G615" t="s">
        <v>853</v>
      </c>
      <c r="H615" s="2">
        <v>13.892790000000002</v>
      </c>
      <c r="I615" s="2">
        <v>0</v>
      </c>
      <c r="J615" s="2">
        <v>0</v>
      </c>
    </row>
    <row r="616" spans="1:10" x14ac:dyDescent="0.25">
      <c r="A616" t="s">
        <v>850</v>
      </c>
      <c r="B616" t="str">
        <f t="shared" si="9"/>
        <v>20283</v>
      </c>
      <c r="E616" t="s">
        <v>903</v>
      </c>
      <c r="F616" t="s">
        <v>62</v>
      </c>
      <c r="G616" t="s">
        <v>854</v>
      </c>
      <c r="H616" s="2">
        <v>22.40279</v>
      </c>
      <c r="I616" s="2">
        <v>0</v>
      </c>
      <c r="J616" s="2">
        <v>0</v>
      </c>
    </row>
    <row r="617" spans="1:10" x14ac:dyDescent="0.25">
      <c r="A617" t="s">
        <v>850</v>
      </c>
      <c r="B617" t="str">
        <f t="shared" si="9"/>
        <v>20283</v>
      </c>
      <c r="E617" t="s">
        <v>903</v>
      </c>
      <c r="F617" t="s">
        <v>62</v>
      </c>
      <c r="G617" t="s">
        <v>855</v>
      </c>
      <c r="H617" s="2">
        <v>23.490199999999998</v>
      </c>
      <c r="I617" s="2">
        <v>0</v>
      </c>
      <c r="J617" s="2">
        <v>0</v>
      </c>
    </row>
    <row r="618" spans="1:10" x14ac:dyDescent="0.25">
      <c r="A618" t="s">
        <v>850</v>
      </c>
      <c r="B618" t="str">
        <f t="shared" si="9"/>
        <v>21247</v>
      </c>
      <c r="E618" t="s">
        <v>904</v>
      </c>
      <c r="F618" t="s">
        <v>852</v>
      </c>
      <c r="G618" t="s">
        <v>16</v>
      </c>
      <c r="H618" s="2">
        <v>45.187135999999988</v>
      </c>
      <c r="I618" s="2">
        <v>0</v>
      </c>
      <c r="J618" s="2">
        <v>0</v>
      </c>
    </row>
    <row r="619" spans="1:10" x14ac:dyDescent="0.25">
      <c r="A619" t="s">
        <v>850</v>
      </c>
      <c r="B619" t="str">
        <f t="shared" si="9"/>
        <v>21247</v>
      </c>
      <c r="E619" t="s">
        <v>904</v>
      </c>
      <c r="F619" t="s">
        <v>852</v>
      </c>
      <c r="G619" t="s">
        <v>853</v>
      </c>
      <c r="H619" s="2">
        <v>45.187135999999988</v>
      </c>
      <c r="I619" s="2">
        <v>0</v>
      </c>
      <c r="J619" s="2">
        <v>0</v>
      </c>
    </row>
    <row r="620" spans="1:10" x14ac:dyDescent="0.25">
      <c r="A620" t="s">
        <v>850</v>
      </c>
      <c r="B620" t="str">
        <f t="shared" si="9"/>
        <v>21247</v>
      </c>
      <c r="E620" t="s">
        <v>904</v>
      </c>
      <c r="F620" t="s">
        <v>852</v>
      </c>
      <c r="G620" t="s">
        <v>854</v>
      </c>
      <c r="H620" s="2">
        <v>43.14635599999999</v>
      </c>
      <c r="I620" s="2">
        <v>0</v>
      </c>
      <c r="J620" s="2">
        <v>0</v>
      </c>
    </row>
    <row r="621" spans="1:10" x14ac:dyDescent="0.25">
      <c r="A621" t="s">
        <v>850</v>
      </c>
      <c r="B621" t="str">
        <f t="shared" si="9"/>
        <v>21247</v>
      </c>
      <c r="E621" t="s">
        <v>904</v>
      </c>
      <c r="F621" t="s">
        <v>852</v>
      </c>
      <c r="G621" t="s">
        <v>855</v>
      </c>
      <c r="H621" s="2">
        <v>42.749995999999989</v>
      </c>
      <c r="I621" s="2">
        <v>0</v>
      </c>
      <c r="J621" s="2">
        <v>0</v>
      </c>
    </row>
    <row r="622" spans="1:10" x14ac:dyDescent="0.25">
      <c r="A622" t="s">
        <v>850</v>
      </c>
      <c r="B622" t="str">
        <f t="shared" si="9"/>
        <v>21247</v>
      </c>
      <c r="E622" t="s">
        <v>904</v>
      </c>
      <c r="F622" t="s">
        <v>856</v>
      </c>
      <c r="G622" t="s">
        <v>16</v>
      </c>
      <c r="H622" s="2">
        <v>44.835463999999995</v>
      </c>
      <c r="I622" s="2">
        <v>0</v>
      </c>
      <c r="J622" s="2">
        <v>0</v>
      </c>
    </row>
    <row r="623" spans="1:10" x14ac:dyDescent="0.25">
      <c r="A623" t="s">
        <v>850</v>
      </c>
      <c r="B623" t="str">
        <f t="shared" si="9"/>
        <v>21247</v>
      </c>
      <c r="E623" t="s">
        <v>904</v>
      </c>
      <c r="F623" t="s">
        <v>856</v>
      </c>
      <c r="G623" t="s">
        <v>853</v>
      </c>
      <c r="H623" s="2">
        <v>44.835463999999995</v>
      </c>
      <c r="I623" s="2">
        <v>0</v>
      </c>
      <c r="J623" s="2">
        <v>0</v>
      </c>
    </row>
    <row r="624" spans="1:10" x14ac:dyDescent="0.25">
      <c r="A624" t="s">
        <v>850</v>
      </c>
      <c r="B624" t="str">
        <f t="shared" si="9"/>
        <v>21247</v>
      </c>
      <c r="E624" t="s">
        <v>904</v>
      </c>
      <c r="F624" t="s">
        <v>856</v>
      </c>
      <c r="G624" t="s">
        <v>854</v>
      </c>
      <c r="H624" s="2">
        <v>42.794683999999997</v>
      </c>
      <c r="I624" s="2">
        <v>0</v>
      </c>
      <c r="J624" s="2">
        <v>0</v>
      </c>
    </row>
    <row r="625" spans="1:10" x14ac:dyDescent="0.25">
      <c r="A625" t="s">
        <v>850</v>
      </c>
      <c r="B625" t="str">
        <f t="shared" si="9"/>
        <v>21247</v>
      </c>
      <c r="E625" t="s">
        <v>904</v>
      </c>
      <c r="F625" t="s">
        <v>856</v>
      </c>
      <c r="G625" t="s">
        <v>855</v>
      </c>
      <c r="H625" s="2">
        <v>42.398323999999995</v>
      </c>
      <c r="I625" s="2">
        <v>0</v>
      </c>
      <c r="J625" s="2">
        <v>0</v>
      </c>
    </row>
    <row r="626" spans="1:10" x14ac:dyDescent="0.25">
      <c r="A626" t="s">
        <v>850</v>
      </c>
      <c r="B626" t="str">
        <f t="shared" si="9"/>
        <v>21247</v>
      </c>
      <c r="E626" t="s">
        <v>904</v>
      </c>
      <c r="F626" t="s">
        <v>62</v>
      </c>
      <c r="G626" t="s">
        <v>16</v>
      </c>
      <c r="H626" s="2">
        <v>20.816361999999998</v>
      </c>
      <c r="I626" s="2">
        <v>0</v>
      </c>
      <c r="J626" s="2">
        <v>0</v>
      </c>
    </row>
    <row r="627" spans="1:10" x14ac:dyDescent="0.25">
      <c r="A627" t="s">
        <v>850</v>
      </c>
      <c r="B627" t="str">
        <f t="shared" si="9"/>
        <v>21247</v>
      </c>
      <c r="E627" t="s">
        <v>904</v>
      </c>
      <c r="F627" t="s">
        <v>62</v>
      </c>
      <c r="G627" t="s">
        <v>853</v>
      </c>
      <c r="H627" s="2">
        <v>20.816361999999998</v>
      </c>
      <c r="I627" s="2">
        <v>0</v>
      </c>
      <c r="J627" s="2">
        <v>0</v>
      </c>
    </row>
    <row r="628" spans="1:10" x14ac:dyDescent="0.25">
      <c r="A628" t="s">
        <v>850</v>
      </c>
      <c r="B628" t="str">
        <f t="shared" si="9"/>
        <v>21247</v>
      </c>
      <c r="E628" t="s">
        <v>904</v>
      </c>
      <c r="F628" t="s">
        <v>62</v>
      </c>
      <c r="G628" t="s">
        <v>854</v>
      </c>
      <c r="H628" s="2">
        <v>20.008992000000003</v>
      </c>
      <c r="I628" s="2">
        <v>0</v>
      </c>
      <c r="J628" s="2">
        <v>0</v>
      </c>
    </row>
    <row r="629" spans="1:10" x14ac:dyDescent="0.25">
      <c r="A629" t="s">
        <v>850</v>
      </c>
      <c r="B629" t="str">
        <f t="shared" si="9"/>
        <v>21247</v>
      </c>
      <c r="E629" t="s">
        <v>904</v>
      </c>
      <c r="F629" t="s">
        <v>62</v>
      </c>
      <c r="G629" t="s">
        <v>855</v>
      </c>
      <c r="H629" s="2">
        <v>19.826572000000002</v>
      </c>
      <c r="I629" s="2">
        <v>0</v>
      </c>
      <c r="J629" s="2">
        <v>0</v>
      </c>
    </row>
    <row r="630" spans="1:10" x14ac:dyDescent="0.25">
      <c r="A630" t="s">
        <v>850</v>
      </c>
      <c r="B630" t="str">
        <f t="shared" si="9"/>
        <v>21251</v>
      </c>
      <c r="E630" t="s">
        <v>905</v>
      </c>
      <c r="F630" t="s">
        <v>852</v>
      </c>
      <c r="G630" t="s">
        <v>16</v>
      </c>
      <c r="H630" s="2">
        <v>39.827036</v>
      </c>
      <c r="I630" s="2">
        <v>0</v>
      </c>
      <c r="J630" s="2">
        <v>0</v>
      </c>
    </row>
    <row r="631" spans="1:10" x14ac:dyDescent="0.25">
      <c r="A631" t="s">
        <v>850</v>
      </c>
      <c r="B631" t="str">
        <f t="shared" si="9"/>
        <v>21251</v>
      </c>
      <c r="E631" t="s">
        <v>905</v>
      </c>
      <c r="F631" t="s">
        <v>852</v>
      </c>
      <c r="G631" t="s">
        <v>853</v>
      </c>
      <c r="H631" s="2">
        <v>39.827036</v>
      </c>
      <c r="I631" s="2">
        <v>0</v>
      </c>
      <c r="J631" s="2">
        <v>0</v>
      </c>
    </row>
    <row r="632" spans="1:10" x14ac:dyDescent="0.25">
      <c r="A632" t="s">
        <v>850</v>
      </c>
      <c r="B632" t="str">
        <f t="shared" si="9"/>
        <v>21251</v>
      </c>
      <c r="E632" t="s">
        <v>905</v>
      </c>
      <c r="F632" t="s">
        <v>852</v>
      </c>
      <c r="G632" t="s">
        <v>854</v>
      </c>
      <c r="H632" s="2">
        <v>45.173261288109984</v>
      </c>
      <c r="I632" s="2">
        <v>0</v>
      </c>
      <c r="J632" s="2">
        <v>0</v>
      </c>
    </row>
    <row r="633" spans="1:10" x14ac:dyDescent="0.25">
      <c r="A633" t="s">
        <v>850</v>
      </c>
      <c r="B633" t="str">
        <f t="shared" si="9"/>
        <v>21251</v>
      </c>
      <c r="E633" t="s">
        <v>905</v>
      </c>
      <c r="F633" t="s">
        <v>852</v>
      </c>
      <c r="G633" t="s">
        <v>855</v>
      </c>
      <c r="H633" s="2">
        <v>39.631030588305499</v>
      </c>
      <c r="I633" s="2">
        <v>0</v>
      </c>
      <c r="J633" s="2">
        <v>0</v>
      </c>
    </row>
    <row r="634" spans="1:10" x14ac:dyDescent="0.25">
      <c r="A634" t="s">
        <v>850</v>
      </c>
      <c r="B634" t="str">
        <f t="shared" si="9"/>
        <v>21251</v>
      </c>
      <c r="E634" t="s">
        <v>905</v>
      </c>
      <c r="F634" t="s">
        <v>856</v>
      </c>
      <c r="G634" t="s">
        <v>16</v>
      </c>
      <c r="H634" s="2">
        <v>39.444444000000004</v>
      </c>
      <c r="I634" s="2">
        <v>0</v>
      </c>
      <c r="J634" s="2">
        <v>0</v>
      </c>
    </row>
    <row r="635" spans="1:10" x14ac:dyDescent="0.25">
      <c r="A635" t="s">
        <v>850</v>
      </c>
      <c r="B635" t="str">
        <f t="shared" si="9"/>
        <v>21251</v>
      </c>
      <c r="E635" t="s">
        <v>905</v>
      </c>
      <c r="F635" t="s">
        <v>856</v>
      </c>
      <c r="G635" t="s">
        <v>853</v>
      </c>
      <c r="H635" s="2">
        <v>39.444444000000004</v>
      </c>
      <c r="I635" s="2">
        <v>0</v>
      </c>
      <c r="J635" s="2">
        <v>0</v>
      </c>
    </row>
    <row r="636" spans="1:10" x14ac:dyDescent="0.25">
      <c r="A636" t="s">
        <v>850</v>
      </c>
      <c r="B636" t="str">
        <f t="shared" si="9"/>
        <v>21251</v>
      </c>
      <c r="E636" t="s">
        <v>905</v>
      </c>
      <c r="F636" t="s">
        <v>856</v>
      </c>
      <c r="G636" t="s">
        <v>854</v>
      </c>
      <c r="H636" s="2">
        <v>44.790669288109989</v>
      </c>
      <c r="I636" s="2">
        <v>0</v>
      </c>
      <c r="J636" s="2">
        <v>0</v>
      </c>
    </row>
    <row r="637" spans="1:10" x14ac:dyDescent="0.25">
      <c r="A637" t="s">
        <v>850</v>
      </c>
      <c r="B637" t="str">
        <f t="shared" si="9"/>
        <v>21251</v>
      </c>
      <c r="E637" t="s">
        <v>905</v>
      </c>
      <c r="F637" t="s">
        <v>856</v>
      </c>
      <c r="G637" t="s">
        <v>855</v>
      </c>
      <c r="H637" s="2">
        <v>39.309854588305498</v>
      </c>
      <c r="I637" s="2">
        <v>0</v>
      </c>
      <c r="J637" s="2">
        <v>0</v>
      </c>
    </row>
    <row r="638" spans="1:10" x14ac:dyDescent="0.25">
      <c r="A638" t="s">
        <v>850</v>
      </c>
      <c r="B638" t="str">
        <f t="shared" si="9"/>
        <v>21251</v>
      </c>
      <c r="E638" t="s">
        <v>905</v>
      </c>
      <c r="F638" t="s">
        <v>62</v>
      </c>
      <c r="G638" t="s">
        <v>16</v>
      </c>
      <c r="H638" s="2">
        <v>17.821274000000003</v>
      </c>
      <c r="I638" s="2">
        <v>0</v>
      </c>
      <c r="J638" s="2">
        <v>0</v>
      </c>
    </row>
    <row r="639" spans="1:10" x14ac:dyDescent="0.25">
      <c r="A639" t="s">
        <v>850</v>
      </c>
      <c r="B639" t="str">
        <f t="shared" si="9"/>
        <v>21251</v>
      </c>
      <c r="E639" t="s">
        <v>905</v>
      </c>
      <c r="F639" t="s">
        <v>62</v>
      </c>
      <c r="G639" t="s">
        <v>853</v>
      </c>
      <c r="H639" s="2">
        <v>17.821274000000003</v>
      </c>
      <c r="I639" s="2">
        <v>0</v>
      </c>
      <c r="J639" s="2">
        <v>0</v>
      </c>
    </row>
    <row r="640" spans="1:10" x14ac:dyDescent="0.25">
      <c r="A640" t="s">
        <v>850</v>
      </c>
      <c r="B640" t="str">
        <f t="shared" si="9"/>
        <v>21251</v>
      </c>
      <c r="E640" t="s">
        <v>905</v>
      </c>
      <c r="F640" t="s">
        <v>62</v>
      </c>
      <c r="G640" t="s">
        <v>854</v>
      </c>
      <c r="H640" s="2">
        <v>19.850834000000003</v>
      </c>
      <c r="I640" s="2">
        <v>0</v>
      </c>
      <c r="J640" s="2">
        <v>0</v>
      </c>
    </row>
    <row r="641" spans="1:10" x14ac:dyDescent="0.25">
      <c r="A641" t="s">
        <v>850</v>
      </c>
      <c r="B641" t="str">
        <f t="shared" si="9"/>
        <v>21251</v>
      </c>
      <c r="E641" t="s">
        <v>905</v>
      </c>
      <c r="F641" t="s">
        <v>62</v>
      </c>
      <c r="G641" t="s">
        <v>855</v>
      </c>
      <c r="H641" s="2">
        <v>20.764851999999998</v>
      </c>
      <c r="I641" s="2">
        <v>0</v>
      </c>
      <c r="J641" s="2">
        <v>0</v>
      </c>
    </row>
    <row r="642" spans="1:10" x14ac:dyDescent="0.25">
      <c r="A642" t="s">
        <v>850</v>
      </c>
      <c r="B642" t="str">
        <f t="shared" si="9"/>
        <v>21257</v>
      </c>
      <c r="E642" t="s">
        <v>906</v>
      </c>
      <c r="F642" t="s">
        <v>852</v>
      </c>
      <c r="G642" t="s">
        <v>16</v>
      </c>
      <c r="H642" s="2">
        <v>0</v>
      </c>
      <c r="I642" s="2">
        <v>29.245332473060738</v>
      </c>
      <c r="J642" s="2">
        <v>0</v>
      </c>
    </row>
    <row r="643" spans="1:10" x14ac:dyDescent="0.25">
      <c r="A643" t="s">
        <v>850</v>
      </c>
      <c r="B643" t="str">
        <f t="shared" si="9"/>
        <v>21257</v>
      </c>
      <c r="E643" t="s">
        <v>906</v>
      </c>
      <c r="F643" t="s">
        <v>852</v>
      </c>
      <c r="G643" t="s">
        <v>853</v>
      </c>
      <c r="H643" s="2">
        <v>0</v>
      </c>
      <c r="I643" s="2">
        <v>29.245332473060536</v>
      </c>
      <c r="J643" s="2">
        <v>0</v>
      </c>
    </row>
    <row r="644" spans="1:10" x14ac:dyDescent="0.25">
      <c r="A644" t="s">
        <v>850</v>
      </c>
      <c r="B644" t="str">
        <f t="shared" si="9"/>
        <v>21257</v>
      </c>
      <c r="E644" t="s">
        <v>906</v>
      </c>
      <c r="F644" t="s">
        <v>852</v>
      </c>
      <c r="G644" t="s">
        <v>854</v>
      </c>
      <c r="H644" s="2">
        <v>0</v>
      </c>
      <c r="I644" s="2">
        <v>3937.753612046869</v>
      </c>
      <c r="J644" s="2">
        <v>0</v>
      </c>
    </row>
    <row r="645" spans="1:10" x14ac:dyDescent="0.25">
      <c r="A645" t="s">
        <v>850</v>
      </c>
      <c r="B645" t="str">
        <f t="shared" si="9"/>
        <v>21257</v>
      </c>
      <c r="E645" t="s">
        <v>906</v>
      </c>
      <c r="F645" t="s">
        <v>852</v>
      </c>
      <c r="G645" t="s">
        <v>855</v>
      </c>
      <c r="H645" s="2">
        <v>0</v>
      </c>
      <c r="I645" s="2">
        <v>3876.7882355477695</v>
      </c>
      <c r="J645" s="2">
        <v>0</v>
      </c>
    </row>
    <row r="646" spans="1:10" x14ac:dyDescent="0.25">
      <c r="A646" t="s">
        <v>850</v>
      </c>
      <c r="B646" t="str">
        <f t="shared" si="9"/>
        <v>21257</v>
      </c>
      <c r="E646" t="s">
        <v>906</v>
      </c>
      <c r="F646" t="s">
        <v>856</v>
      </c>
      <c r="G646" t="s">
        <v>16</v>
      </c>
      <c r="H646" s="2">
        <v>0</v>
      </c>
      <c r="I646" s="2">
        <v>-1.2496125375946577E-5</v>
      </c>
      <c r="J646" s="2">
        <v>0</v>
      </c>
    </row>
    <row r="647" spans="1:10" x14ac:dyDescent="0.25">
      <c r="A647" t="s">
        <v>850</v>
      </c>
      <c r="B647" t="str">
        <f t="shared" si="9"/>
        <v>21257</v>
      </c>
      <c r="E647" t="s">
        <v>906</v>
      </c>
      <c r="F647" t="s">
        <v>856</v>
      </c>
      <c r="G647" t="s">
        <v>853</v>
      </c>
      <c r="H647" s="2">
        <v>0</v>
      </c>
      <c r="I647" s="2">
        <v>-1.249612557967339E-5</v>
      </c>
      <c r="J647" s="2">
        <v>0</v>
      </c>
    </row>
    <row r="648" spans="1:10" x14ac:dyDescent="0.25">
      <c r="A648" t="s">
        <v>850</v>
      </c>
      <c r="B648" t="str">
        <f t="shared" si="9"/>
        <v>21257</v>
      </c>
      <c r="E648" t="s">
        <v>906</v>
      </c>
      <c r="F648" t="s">
        <v>856</v>
      </c>
      <c r="G648" t="s">
        <v>854</v>
      </c>
      <c r="H648" s="2">
        <v>0</v>
      </c>
      <c r="I648" s="2">
        <v>3908.6241647869442</v>
      </c>
      <c r="J648" s="2">
        <v>0</v>
      </c>
    </row>
    <row r="649" spans="1:10" x14ac:dyDescent="0.25">
      <c r="A649" t="s">
        <v>850</v>
      </c>
      <c r="B649" t="str">
        <f t="shared" si="9"/>
        <v>21257</v>
      </c>
      <c r="E649" t="s">
        <v>906</v>
      </c>
      <c r="F649" t="s">
        <v>856</v>
      </c>
      <c r="G649" t="s">
        <v>855</v>
      </c>
      <c r="H649" s="2">
        <v>0</v>
      </c>
      <c r="I649" s="2">
        <v>3828.6715119553132</v>
      </c>
      <c r="J649" s="2">
        <v>0</v>
      </c>
    </row>
    <row r="650" spans="1:10" x14ac:dyDescent="0.25">
      <c r="A650" t="s">
        <v>850</v>
      </c>
      <c r="B650" t="str">
        <f t="shared" si="9"/>
        <v>21257</v>
      </c>
      <c r="E650" t="s">
        <v>906</v>
      </c>
      <c r="F650" t="s">
        <v>62</v>
      </c>
      <c r="G650" t="s">
        <v>16</v>
      </c>
      <c r="H650" s="2">
        <v>0</v>
      </c>
      <c r="I650" s="2">
        <v>1867.5650199999995</v>
      </c>
      <c r="J650" s="2">
        <v>0</v>
      </c>
    </row>
    <row r="651" spans="1:10" x14ac:dyDescent="0.25">
      <c r="A651" t="s">
        <v>850</v>
      </c>
      <c r="B651" t="str">
        <f t="shared" si="9"/>
        <v>21257</v>
      </c>
      <c r="E651" t="s">
        <v>906</v>
      </c>
      <c r="F651" t="s">
        <v>62</v>
      </c>
      <c r="G651" t="s">
        <v>853</v>
      </c>
      <c r="H651" s="2">
        <v>0</v>
      </c>
      <c r="I651" s="2">
        <v>1867.5650199999995</v>
      </c>
      <c r="J651" s="2">
        <v>0</v>
      </c>
    </row>
    <row r="652" spans="1:10" x14ac:dyDescent="0.25">
      <c r="A652" t="s">
        <v>850</v>
      </c>
      <c r="B652" t="str">
        <f t="shared" si="9"/>
        <v>21257</v>
      </c>
      <c r="E652" t="s">
        <v>906</v>
      </c>
      <c r="F652" t="s">
        <v>62</v>
      </c>
      <c r="G652" t="s">
        <v>854</v>
      </c>
      <c r="H652" s="2">
        <v>0</v>
      </c>
      <c r="I652" s="2">
        <v>1867.5650199999995</v>
      </c>
      <c r="J652" s="2">
        <v>0</v>
      </c>
    </row>
    <row r="653" spans="1:10" x14ac:dyDescent="0.25">
      <c r="A653" t="s">
        <v>850</v>
      </c>
      <c r="B653" t="str">
        <f t="shared" ref="B653:B716" si="10">LEFT(E653,5)</f>
        <v>21257</v>
      </c>
      <c r="E653" t="s">
        <v>906</v>
      </c>
      <c r="F653" t="s">
        <v>62</v>
      </c>
      <c r="G653" t="s">
        <v>855</v>
      </c>
      <c r="H653" s="2">
        <v>0</v>
      </c>
      <c r="I653" s="2">
        <v>1867.5650199999995</v>
      </c>
      <c r="J653" s="2">
        <v>0</v>
      </c>
    </row>
    <row r="654" spans="1:10" x14ac:dyDescent="0.25">
      <c r="A654" t="s">
        <v>850</v>
      </c>
      <c r="B654" t="str">
        <f t="shared" si="10"/>
        <v>21258</v>
      </c>
      <c r="E654" t="s">
        <v>23</v>
      </c>
      <c r="F654" t="s">
        <v>852</v>
      </c>
      <c r="G654" t="s">
        <v>16</v>
      </c>
      <c r="H654" s="2">
        <v>226.46181619791284</v>
      </c>
      <c r="I654" s="2">
        <v>1138.618126833225</v>
      </c>
      <c r="J654" s="2">
        <v>0</v>
      </c>
    </row>
    <row r="655" spans="1:10" x14ac:dyDescent="0.25">
      <c r="A655" t="s">
        <v>850</v>
      </c>
      <c r="B655" t="str">
        <f t="shared" si="10"/>
        <v>21258</v>
      </c>
      <c r="E655" t="s">
        <v>23</v>
      </c>
      <c r="F655" t="s">
        <v>852</v>
      </c>
      <c r="G655" t="s">
        <v>853</v>
      </c>
      <c r="H655" s="2">
        <v>226.46181619791284</v>
      </c>
      <c r="I655" s="2">
        <v>1138.618126833225</v>
      </c>
      <c r="J655" s="2">
        <v>0</v>
      </c>
    </row>
    <row r="656" spans="1:10" x14ac:dyDescent="0.25">
      <c r="A656" t="s">
        <v>850</v>
      </c>
      <c r="B656" t="str">
        <f t="shared" si="10"/>
        <v>21258</v>
      </c>
      <c r="E656" t="s">
        <v>23</v>
      </c>
      <c r="F656" t="s">
        <v>852</v>
      </c>
      <c r="G656" t="s">
        <v>854</v>
      </c>
      <c r="H656" s="2">
        <v>1053.7808636861257</v>
      </c>
      <c r="I656" s="2">
        <v>313.91956467398893</v>
      </c>
      <c r="J656" s="2">
        <v>0</v>
      </c>
    </row>
    <row r="657" spans="1:10" x14ac:dyDescent="0.25">
      <c r="A657" t="s">
        <v>850</v>
      </c>
      <c r="B657" t="str">
        <f t="shared" si="10"/>
        <v>21258</v>
      </c>
      <c r="E657" t="s">
        <v>23</v>
      </c>
      <c r="F657" t="s">
        <v>852</v>
      </c>
      <c r="G657" t="s">
        <v>855</v>
      </c>
      <c r="H657" s="2">
        <v>1309.0566335046019</v>
      </c>
      <c r="I657" s="2">
        <v>32.265453781928201</v>
      </c>
      <c r="J657" s="2">
        <v>0</v>
      </c>
    </row>
    <row r="658" spans="1:10" x14ac:dyDescent="0.25">
      <c r="A658" t="s">
        <v>850</v>
      </c>
      <c r="B658" t="str">
        <f t="shared" si="10"/>
        <v>21258</v>
      </c>
      <c r="E658" t="s">
        <v>23</v>
      </c>
      <c r="F658" t="s">
        <v>856</v>
      </c>
      <c r="G658" t="s">
        <v>16</v>
      </c>
      <c r="H658" s="2">
        <v>225.70382619791286</v>
      </c>
      <c r="I658" s="2">
        <v>1138.618126833225</v>
      </c>
      <c r="J658" s="2">
        <v>0</v>
      </c>
    </row>
    <row r="659" spans="1:10" x14ac:dyDescent="0.25">
      <c r="A659" t="s">
        <v>850</v>
      </c>
      <c r="B659" t="str">
        <f t="shared" si="10"/>
        <v>21258</v>
      </c>
      <c r="E659" t="s">
        <v>23</v>
      </c>
      <c r="F659" t="s">
        <v>856</v>
      </c>
      <c r="G659" t="s">
        <v>853</v>
      </c>
      <c r="H659" s="2">
        <v>225.70382619791286</v>
      </c>
      <c r="I659" s="2">
        <v>1138.618126833225</v>
      </c>
      <c r="J659" s="2">
        <v>0</v>
      </c>
    </row>
    <row r="660" spans="1:10" x14ac:dyDescent="0.25">
      <c r="A660" t="s">
        <v>850</v>
      </c>
      <c r="B660" t="str">
        <f t="shared" si="10"/>
        <v>21258</v>
      </c>
      <c r="E660" t="s">
        <v>23</v>
      </c>
      <c r="F660" t="s">
        <v>856</v>
      </c>
      <c r="G660" t="s">
        <v>854</v>
      </c>
      <c r="H660" s="2">
        <v>1045.6572800089593</v>
      </c>
      <c r="I660" s="2">
        <v>313.91956467398893</v>
      </c>
      <c r="J660" s="2">
        <v>0</v>
      </c>
    </row>
    <row r="661" spans="1:10" x14ac:dyDescent="0.25">
      <c r="A661" t="s">
        <v>850</v>
      </c>
      <c r="B661" t="str">
        <f t="shared" si="10"/>
        <v>21258</v>
      </c>
      <c r="E661" t="s">
        <v>23</v>
      </c>
      <c r="F661" t="s">
        <v>856</v>
      </c>
      <c r="G661" t="s">
        <v>855</v>
      </c>
      <c r="H661" s="2">
        <v>1300.9165789933309</v>
      </c>
      <c r="I661" s="2">
        <v>32.265453781928201</v>
      </c>
      <c r="J661" s="2">
        <v>0</v>
      </c>
    </row>
    <row r="662" spans="1:10" x14ac:dyDescent="0.25">
      <c r="A662" t="s">
        <v>850</v>
      </c>
      <c r="B662" t="str">
        <f t="shared" si="10"/>
        <v>21258</v>
      </c>
      <c r="E662" t="s">
        <v>23</v>
      </c>
      <c r="F662" t="s">
        <v>62</v>
      </c>
      <c r="G662" t="s">
        <v>16</v>
      </c>
      <c r="H662" s="2">
        <v>180.72588000000002</v>
      </c>
      <c r="I662" s="2">
        <v>466.72242999999975</v>
      </c>
      <c r="J662" s="2">
        <v>0</v>
      </c>
    </row>
    <row r="663" spans="1:10" x14ac:dyDescent="0.25">
      <c r="A663" t="s">
        <v>850</v>
      </c>
      <c r="B663" t="str">
        <f t="shared" si="10"/>
        <v>21258</v>
      </c>
      <c r="E663" t="s">
        <v>23</v>
      </c>
      <c r="F663" t="s">
        <v>62</v>
      </c>
      <c r="G663" t="s">
        <v>853</v>
      </c>
      <c r="H663" s="2">
        <v>180.72588000000002</v>
      </c>
      <c r="I663" s="2">
        <v>466.72242999999975</v>
      </c>
      <c r="J663" s="2">
        <v>0</v>
      </c>
    </row>
    <row r="664" spans="1:10" x14ac:dyDescent="0.25">
      <c r="A664" t="s">
        <v>850</v>
      </c>
      <c r="B664" t="str">
        <f t="shared" si="10"/>
        <v>21258</v>
      </c>
      <c r="E664" t="s">
        <v>23</v>
      </c>
      <c r="F664" t="s">
        <v>62</v>
      </c>
      <c r="G664" t="s">
        <v>854</v>
      </c>
      <c r="H664" s="2">
        <v>517.41493000000003</v>
      </c>
      <c r="I664" s="2">
        <v>130.03339</v>
      </c>
      <c r="J664" s="2">
        <v>0</v>
      </c>
    </row>
    <row r="665" spans="1:10" x14ac:dyDescent="0.25">
      <c r="A665" t="s">
        <v>850</v>
      </c>
      <c r="B665" t="str">
        <f t="shared" si="10"/>
        <v>21258</v>
      </c>
      <c r="E665" t="s">
        <v>23</v>
      </c>
      <c r="F665" t="s">
        <v>62</v>
      </c>
      <c r="G665" t="s">
        <v>855</v>
      </c>
      <c r="H665" s="2">
        <v>632.84239999999988</v>
      </c>
      <c r="I665" s="2">
        <v>14.605929999999999</v>
      </c>
      <c r="J665" s="2">
        <v>0</v>
      </c>
    </row>
    <row r="666" spans="1:10" x14ac:dyDescent="0.25">
      <c r="A666" t="s">
        <v>850</v>
      </c>
      <c r="B666" t="str">
        <f t="shared" si="10"/>
        <v>21261</v>
      </c>
      <c r="E666" t="s">
        <v>907</v>
      </c>
      <c r="F666" t="s">
        <v>852</v>
      </c>
      <c r="G666" t="s">
        <v>16</v>
      </c>
      <c r="H666" s="2">
        <v>0</v>
      </c>
      <c r="I666" s="2">
        <v>911.92561105627613</v>
      </c>
      <c r="J666" s="2">
        <v>1948.3022466802283</v>
      </c>
    </row>
    <row r="667" spans="1:10" x14ac:dyDescent="0.25">
      <c r="A667" t="s">
        <v>850</v>
      </c>
      <c r="B667" t="str">
        <f t="shared" si="10"/>
        <v>21261</v>
      </c>
      <c r="E667" t="s">
        <v>907</v>
      </c>
      <c r="F667" t="s">
        <v>852</v>
      </c>
      <c r="G667" t="s">
        <v>853</v>
      </c>
      <c r="H667" s="2">
        <v>0</v>
      </c>
      <c r="I667" s="2">
        <v>911.92561105627613</v>
      </c>
      <c r="J667" s="2">
        <v>1948.3022466802279</v>
      </c>
    </row>
    <row r="668" spans="1:10" x14ac:dyDescent="0.25">
      <c r="A668" t="s">
        <v>850</v>
      </c>
      <c r="B668" t="str">
        <f t="shared" si="10"/>
        <v>21261</v>
      </c>
      <c r="E668" t="s">
        <v>907</v>
      </c>
      <c r="F668" t="s">
        <v>852</v>
      </c>
      <c r="G668" t="s">
        <v>854</v>
      </c>
      <c r="H668" s="2">
        <v>0</v>
      </c>
      <c r="I668" s="2">
        <v>909.31124278885363</v>
      </c>
      <c r="J668" s="2">
        <v>1942.7167257700653</v>
      </c>
    </row>
    <row r="669" spans="1:10" x14ac:dyDescent="0.25">
      <c r="A669" t="s">
        <v>850</v>
      </c>
      <c r="B669" t="str">
        <f t="shared" si="10"/>
        <v>21261</v>
      </c>
      <c r="E669" t="s">
        <v>907</v>
      </c>
      <c r="F669" t="s">
        <v>852</v>
      </c>
      <c r="G669" t="s">
        <v>855</v>
      </c>
      <c r="H669" s="2">
        <v>0</v>
      </c>
      <c r="I669" s="2">
        <v>719.10881043793654</v>
      </c>
      <c r="J669" s="2">
        <v>2939.1902800829939</v>
      </c>
    </row>
    <row r="670" spans="1:10" x14ac:dyDescent="0.25">
      <c r="A670" t="s">
        <v>850</v>
      </c>
      <c r="B670" t="str">
        <f t="shared" si="10"/>
        <v>21261</v>
      </c>
      <c r="E670" t="s">
        <v>907</v>
      </c>
      <c r="F670" t="s">
        <v>856</v>
      </c>
      <c r="G670" t="s">
        <v>16</v>
      </c>
      <c r="H670" s="2">
        <v>0</v>
      </c>
      <c r="I670" s="2">
        <v>882.39381548807057</v>
      </c>
      <c r="J670" s="2">
        <v>1885.2084340309793</v>
      </c>
    </row>
    <row r="671" spans="1:10" x14ac:dyDescent="0.25">
      <c r="A671" t="s">
        <v>850</v>
      </c>
      <c r="B671" t="str">
        <f t="shared" si="10"/>
        <v>21261</v>
      </c>
      <c r="E671" t="s">
        <v>907</v>
      </c>
      <c r="F671" t="s">
        <v>856</v>
      </c>
      <c r="G671" t="s">
        <v>853</v>
      </c>
      <c r="H671" s="2">
        <v>0</v>
      </c>
      <c r="I671" s="2">
        <v>882.39381548807057</v>
      </c>
      <c r="J671" s="2">
        <v>1885.2084340309789</v>
      </c>
    </row>
    <row r="672" spans="1:10" x14ac:dyDescent="0.25">
      <c r="A672" t="s">
        <v>850</v>
      </c>
      <c r="B672" t="str">
        <f t="shared" si="10"/>
        <v>21261</v>
      </c>
      <c r="E672" t="s">
        <v>907</v>
      </c>
      <c r="F672" t="s">
        <v>856</v>
      </c>
      <c r="G672" t="s">
        <v>854</v>
      </c>
      <c r="H672" s="2">
        <v>0</v>
      </c>
      <c r="I672" s="2">
        <v>879.86411091281491</v>
      </c>
      <c r="J672" s="2">
        <v>1879.8037946090221</v>
      </c>
    </row>
    <row r="673" spans="1:10" x14ac:dyDescent="0.25">
      <c r="A673" t="s">
        <v>850</v>
      </c>
      <c r="B673" t="str">
        <f t="shared" si="10"/>
        <v>21261</v>
      </c>
      <c r="E673" t="s">
        <v>907</v>
      </c>
      <c r="F673" t="s">
        <v>856</v>
      </c>
      <c r="G673" t="s">
        <v>855</v>
      </c>
      <c r="H673" s="2">
        <v>0</v>
      </c>
      <c r="I673" s="2">
        <v>712.69216003026213</v>
      </c>
      <c r="J673" s="2">
        <v>2860.8785196889057</v>
      </c>
    </row>
    <row r="674" spans="1:10" x14ac:dyDescent="0.25">
      <c r="A674" t="s">
        <v>850</v>
      </c>
      <c r="B674" t="str">
        <f t="shared" si="10"/>
        <v>21261</v>
      </c>
      <c r="E674" t="s">
        <v>907</v>
      </c>
      <c r="F674" t="s">
        <v>62</v>
      </c>
      <c r="G674" t="s">
        <v>16</v>
      </c>
      <c r="H674" s="2">
        <v>0</v>
      </c>
      <c r="I674" s="2">
        <v>850.00000000000011</v>
      </c>
      <c r="J674" s="2">
        <v>1815.9999999999998</v>
      </c>
    </row>
    <row r="675" spans="1:10" x14ac:dyDescent="0.25">
      <c r="A675" t="s">
        <v>850</v>
      </c>
      <c r="B675" t="str">
        <f t="shared" si="10"/>
        <v>21261</v>
      </c>
      <c r="E675" t="s">
        <v>907</v>
      </c>
      <c r="F675" t="s">
        <v>62</v>
      </c>
      <c r="G675" t="s">
        <v>853</v>
      </c>
      <c r="H675" s="2">
        <v>0</v>
      </c>
      <c r="I675" s="2">
        <v>850.00000000000011</v>
      </c>
      <c r="J675" s="2">
        <v>1815.9999999999993</v>
      </c>
    </row>
    <row r="676" spans="1:10" x14ac:dyDescent="0.25">
      <c r="A676" t="s">
        <v>850</v>
      </c>
      <c r="B676" t="str">
        <f t="shared" si="10"/>
        <v>21261</v>
      </c>
      <c r="E676" t="s">
        <v>907</v>
      </c>
      <c r="F676" t="s">
        <v>62</v>
      </c>
      <c r="G676" t="s">
        <v>854</v>
      </c>
      <c r="H676" s="2">
        <v>0</v>
      </c>
      <c r="I676" s="2">
        <v>850.00000000000011</v>
      </c>
      <c r="J676" s="2">
        <v>1815.9999999999993</v>
      </c>
    </row>
    <row r="677" spans="1:10" x14ac:dyDescent="0.25">
      <c r="A677" t="s">
        <v>850</v>
      </c>
      <c r="B677" t="str">
        <f t="shared" si="10"/>
        <v>21261</v>
      </c>
      <c r="E677" t="s">
        <v>907</v>
      </c>
      <c r="F677" t="s">
        <v>62</v>
      </c>
      <c r="G677" t="s">
        <v>855</v>
      </c>
      <c r="H677" s="2">
        <v>0</v>
      </c>
      <c r="I677" s="2">
        <v>692</v>
      </c>
      <c r="J677" s="2">
        <v>2768</v>
      </c>
    </row>
    <row r="678" spans="1:10" x14ac:dyDescent="0.25">
      <c r="A678" t="s">
        <v>850</v>
      </c>
      <c r="B678" t="str">
        <f t="shared" si="10"/>
        <v>21266</v>
      </c>
      <c r="E678" t="s">
        <v>908</v>
      </c>
      <c r="F678" t="s">
        <v>852</v>
      </c>
      <c r="G678" t="s">
        <v>16</v>
      </c>
      <c r="H678" s="2">
        <v>0</v>
      </c>
      <c r="I678" s="2">
        <v>0</v>
      </c>
      <c r="J678" s="2">
        <v>1279.8936644197099</v>
      </c>
    </row>
    <row r="679" spans="1:10" x14ac:dyDescent="0.25">
      <c r="A679" t="s">
        <v>850</v>
      </c>
      <c r="B679" t="str">
        <f t="shared" si="10"/>
        <v>21266</v>
      </c>
      <c r="E679" t="s">
        <v>908</v>
      </c>
      <c r="F679" t="s">
        <v>852</v>
      </c>
      <c r="G679" t="s">
        <v>853</v>
      </c>
      <c r="H679" s="2">
        <v>0</v>
      </c>
      <c r="I679" s="2">
        <v>0</v>
      </c>
      <c r="J679" s="2">
        <v>1279.8936644197099</v>
      </c>
    </row>
    <row r="680" spans="1:10" x14ac:dyDescent="0.25">
      <c r="A680" t="s">
        <v>850</v>
      </c>
      <c r="B680" t="str">
        <f t="shared" si="10"/>
        <v>21266</v>
      </c>
      <c r="E680" t="s">
        <v>908</v>
      </c>
      <c r="F680" t="s">
        <v>852</v>
      </c>
      <c r="G680" t="s">
        <v>854</v>
      </c>
      <c r="H680" s="2">
        <v>0</v>
      </c>
      <c r="I680" s="2">
        <v>0</v>
      </c>
      <c r="J680" s="2">
        <v>1276.2243811565083</v>
      </c>
    </row>
    <row r="681" spans="1:10" x14ac:dyDescent="0.25">
      <c r="A681" t="s">
        <v>850</v>
      </c>
      <c r="B681" t="str">
        <f t="shared" si="10"/>
        <v>21266</v>
      </c>
      <c r="E681" t="s">
        <v>908</v>
      </c>
      <c r="F681" t="s">
        <v>852</v>
      </c>
      <c r="G681" t="s">
        <v>855</v>
      </c>
      <c r="H681" s="2">
        <v>0</v>
      </c>
      <c r="I681" s="2">
        <v>421.93652501274352</v>
      </c>
      <c r="J681" s="2">
        <v>886.07871441831514</v>
      </c>
    </row>
    <row r="682" spans="1:10" x14ac:dyDescent="0.25">
      <c r="A682" t="s">
        <v>850</v>
      </c>
      <c r="B682" t="str">
        <f t="shared" si="10"/>
        <v>21266</v>
      </c>
      <c r="E682" t="s">
        <v>908</v>
      </c>
      <c r="F682" t="s">
        <v>856</v>
      </c>
      <c r="G682" t="s">
        <v>16</v>
      </c>
      <c r="H682" s="2">
        <v>0</v>
      </c>
      <c r="I682" s="2">
        <v>0</v>
      </c>
      <c r="J682" s="2">
        <v>1257.0405327308358</v>
      </c>
    </row>
    <row r="683" spans="1:10" x14ac:dyDescent="0.25">
      <c r="A683" t="s">
        <v>850</v>
      </c>
      <c r="B683" t="str">
        <f t="shared" si="10"/>
        <v>21266</v>
      </c>
      <c r="E683" t="s">
        <v>908</v>
      </c>
      <c r="F683" t="s">
        <v>856</v>
      </c>
      <c r="G683" t="s">
        <v>853</v>
      </c>
      <c r="H683" s="2">
        <v>0</v>
      </c>
      <c r="I683" s="2">
        <v>0</v>
      </c>
      <c r="J683" s="2">
        <v>1257.0405327308358</v>
      </c>
    </row>
    <row r="684" spans="1:10" x14ac:dyDescent="0.25">
      <c r="A684" t="s">
        <v>850</v>
      </c>
      <c r="B684" t="str">
        <f t="shared" si="10"/>
        <v>21266</v>
      </c>
      <c r="E684" t="s">
        <v>908</v>
      </c>
      <c r="F684" t="s">
        <v>856</v>
      </c>
      <c r="G684" t="s">
        <v>854</v>
      </c>
      <c r="H684" s="2">
        <v>0</v>
      </c>
      <c r="I684" s="2">
        <v>0</v>
      </c>
      <c r="J684" s="2">
        <v>1253.4367663273144</v>
      </c>
    </row>
    <row r="685" spans="1:10" x14ac:dyDescent="0.25">
      <c r="A685" t="s">
        <v>850</v>
      </c>
      <c r="B685" t="str">
        <f t="shared" si="10"/>
        <v>21266</v>
      </c>
      <c r="E685" t="s">
        <v>908</v>
      </c>
      <c r="F685" t="s">
        <v>856</v>
      </c>
      <c r="G685" t="s">
        <v>855</v>
      </c>
      <c r="H685" s="2">
        <v>0</v>
      </c>
      <c r="I685" s="2">
        <v>416.92851827458236</v>
      </c>
      <c r="J685" s="2">
        <v>841.26246964136453</v>
      </c>
    </row>
    <row r="686" spans="1:10" x14ac:dyDescent="0.25">
      <c r="A686" t="s">
        <v>850</v>
      </c>
      <c r="B686" t="str">
        <f t="shared" si="10"/>
        <v>21266</v>
      </c>
      <c r="E686" t="s">
        <v>908</v>
      </c>
      <c r="F686" t="s">
        <v>62</v>
      </c>
      <c r="G686" t="s">
        <v>16</v>
      </c>
      <c r="H686" s="2">
        <v>0</v>
      </c>
      <c r="I686" s="2">
        <v>0</v>
      </c>
      <c r="J686" s="2">
        <v>1214.4704999999999</v>
      </c>
    </row>
    <row r="687" spans="1:10" x14ac:dyDescent="0.25">
      <c r="A687" t="s">
        <v>850</v>
      </c>
      <c r="B687" t="str">
        <f t="shared" si="10"/>
        <v>21266</v>
      </c>
      <c r="E687" t="s">
        <v>908</v>
      </c>
      <c r="F687" t="s">
        <v>62</v>
      </c>
      <c r="G687" t="s">
        <v>853</v>
      </c>
      <c r="H687" s="2">
        <v>0</v>
      </c>
      <c r="I687" s="2">
        <v>0</v>
      </c>
      <c r="J687" s="2">
        <v>1214.4704999999999</v>
      </c>
    </row>
    <row r="688" spans="1:10" x14ac:dyDescent="0.25">
      <c r="A688" t="s">
        <v>850</v>
      </c>
      <c r="B688" t="str">
        <f t="shared" si="10"/>
        <v>21266</v>
      </c>
      <c r="E688" t="s">
        <v>908</v>
      </c>
      <c r="F688" t="s">
        <v>62</v>
      </c>
      <c r="G688" t="s">
        <v>854</v>
      </c>
      <c r="H688" s="2">
        <v>0</v>
      </c>
      <c r="I688" s="2">
        <v>0</v>
      </c>
      <c r="J688" s="2">
        <v>1214.4704999999999</v>
      </c>
    </row>
    <row r="689" spans="1:10" x14ac:dyDescent="0.25">
      <c r="A689" t="s">
        <v>850</v>
      </c>
      <c r="B689" t="str">
        <f t="shared" si="10"/>
        <v>21266</v>
      </c>
      <c r="E689" t="s">
        <v>908</v>
      </c>
      <c r="F689" t="s">
        <v>62</v>
      </c>
      <c r="G689" t="s">
        <v>855</v>
      </c>
      <c r="H689" s="2">
        <v>0</v>
      </c>
      <c r="I689" s="2">
        <v>404.82350000000002</v>
      </c>
      <c r="J689" s="2">
        <v>809.64700000000005</v>
      </c>
    </row>
    <row r="690" spans="1:10" x14ac:dyDescent="0.25">
      <c r="A690" t="s">
        <v>850</v>
      </c>
      <c r="B690" t="str">
        <f t="shared" si="10"/>
        <v>21268</v>
      </c>
      <c r="E690" t="s">
        <v>909</v>
      </c>
      <c r="F690" t="s">
        <v>852</v>
      </c>
      <c r="G690" t="s">
        <v>16</v>
      </c>
      <c r="H690" s="2">
        <v>0</v>
      </c>
      <c r="I690" s="2">
        <v>0</v>
      </c>
      <c r="J690" s="2">
        <v>3914.2074084381429</v>
      </c>
    </row>
    <row r="691" spans="1:10" x14ac:dyDescent="0.25">
      <c r="A691" t="s">
        <v>850</v>
      </c>
      <c r="B691" t="str">
        <f t="shared" si="10"/>
        <v>21268</v>
      </c>
      <c r="E691" t="s">
        <v>909</v>
      </c>
      <c r="F691" t="s">
        <v>852</v>
      </c>
      <c r="G691" t="s">
        <v>853</v>
      </c>
      <c r="H691" s="2">
        <v>0</v>
      </c>
      <c r="I691" s="2">
        <v>0</v>
      </c>
      <c r="J691" s="2">
        <v>3914.2074084381429</v>
      </c>
    </row>
    <row r="692" spans="1:10" x14ac:dyDescent="0.25">
      <c r="A692" t="s">
        <v>850</v>
      </c>
      <c r="B692" t="str">
        <f t="shared" si="10"/>
        <v>21268</v>
      </c>
      <c r="E692" t="s">
        <v>909</v>
      </c>
      <c r="F692" t="s">
        <v>852</v>
      </c>
      <c r="G692" t="s">
        <v>854</v>
      </c>
      <c r="H692" s="2">
        <v>0</v>
      </c>
      <c r="I692" s="2">
        <v>0</v>
      </c>
      <c r="J692" s="2">
        <v>3895.9510042075285</v>
      </c>
    </row>
    <row r="693" spans="1:10" x14ac:dyDescent="0.25">
      <c r="A693" t="s">
        <v>850</v>
      </c>
      <c r="B693" t="str">
        <f t="shared" si="10"/>
        <v>21268</v>
      </c>
      <c r="E693" t="s">
        <v>909</v>
      </c>
      <c r="F693" t="s">
        <v>852</v>
      </c>
      <c r="G693" t="s">
        <v>855</v>
      </c>
      <c r="H693" s="2">
        <v>0</v>
      </c>
      <c r="I693" s="2">
        <v>846.94281141479155</v>
      </c>
      <c r="J693" s="2">
        <v>3031.7711257456062</v>
      </c>
    </row>
    <row r="694" spans="1:10" x14ac:dyDescent="0.25">
      <c r="A694" t="s">
        <v>850</v>
      </c>
      <c r="B694" t="str">
        <f t="shared" si="10"/>
        <v>21268</v>
      </c>
      <c r="E694" t="s">
        <v>909</v>
      </c>
      <c r="F694" t="s">
        <v>856</v>
      </c>
      <c r="G694" t="s">
        <v>16</v>
      </c>
      <c r="H694" s="2">
        <v>0</v>
      </c>
      <c r="I694" s="2">
        <v>0</v>
      </c>
      <c r="J694" s="2">
        <v>3844.3173075263931</v>
      </c>
    </row>
    <row r="695" spans="1:10" x14ac:dyDescent="0.25">
      <c r="A695" t="s">
        <v>850</v>
      </c>
      <c r="B695" t="str">
        <f t="shared" si="10"/>
        <v>21268</v>
      </c>
      <c r="E695" t="s">
        <v>909</v>
      </c>
      <c r="F695" t="s">
        <v>856</v>
      </c>
      <c r="G695" t="s">
        <v>853</v>
      </c>
      <c r="H695" s="2">
        <v>0</v>
      </c>
      <c r="I695" s="2">
        <v>0</v>
      </c>
      <c r="J695" s="2">
        <v>3844.3173075263931</v>
      </c>
    </row>
    <row r="696" spans="1:10" x14ac:dyDescent="0.25">
      <c r="A696" t="s">
        <v>850</v>
      </c>
      <c r="B696" t="str">
        <f t="shared" si="10"/>
        <v>21268</v>
      </c>
      <c r="E696" t="s">
        <v>909</v>
      </c>
      <c r="F696" t="s">
        <v>856</v>
      </c>
      <c r="G696" t="s">
        <v>854</v>
      </c>
      <c r="H696" s="2">
        <v>0</v>
      </c>
      <c r="I696" s="2">
        <v>0</v>
      </c>
      <c r="J696" s="2">
        <v>3826.3868803840674</v>
      </c>
    </row>
    <row r="697" spans="1:10" x14ac:dyDescent="0.25">
      <c r="A697" t="s">
        <v>850</v>
      </c>
      <c r="B697" t="str">
        <f t="shared" si="10"/>
        <v>21268</v>
      </c>
      <c r="E697" t="s">
        <v>909</v>
      </c>
      <c r="F697" t="s">
        <v>856</v>
      </c>
      <c r="G697" t="s">
        <v>855</v>
      </c>
      <c r="H697" s="2">
        <v>0</v>
      </c>
      <c r="I697" s="2">
        <v>836.890362634079</v>
      </c>
      <c r="J697" s="2">
        <v>2941.8125796176146</v>
      </c>
    </row>
    <row r="698" spans="1:10" x14ac:dyDescent="0.25">
      <c r="A698" t="s">
        <v>850</v>
      </c>
      <c r="B698" t="str">
        <f t="shared" si="10"/>
        <v>21268</v>
      </c>
      <c r="E698" t="s">
        <v>909</v>
      </c>
      <c r="F698" t="s">
        <v>62</v>
      </c>
      <c r="G698" t="s">
        <v>16</v>
      </c>
      <c r="H698" s="2">
        <v>0</v>
      </c>
      <c r="I698" s="2">
        <v>0</v>
      </c>
      <c r="J698" s="2">
        <v>1155</v>
      </c>
    </row>
    <row r="699" spans="1:10" x14ac:dyDescent="0.25">
      <c r="A699" t="s">
        <v>850</v>
      </c>
      <c r="B699" t="str">
        <f t="shared" si="10"/>
        <v>21268</v>
      </c>
      <c r="E699" t="s">
        <v>909</v>
      </c>
      <c r="F699" t="s">
        <v>62</v>
      </c>
      <c r="G699" t="s">
        <v>853</v>
      </c>
      <c r="H699" s="2">
        <v>0</v>
      </c>
      <c r="I699" s="2">
        <v>0</v>
      </c>
      <c r="J699" s="2">
        <v>1155</v>
      </c>
    </row>
    <row r="700" spans="1:10" x14ac:dyDescent="0.25">
      <c r="A700" t="s">
        <v>850</v>
      </c>
      <c r="B700" t="str">
        <f t="shared" si="10"/>
        <v>21268</v>
      </c>
      <c r="E700" t="s">
        <v>909</v>
      </c>
      <c r="F700" t="s">
        <v>62</v>
      </c>
      <c r="G700" t="s">
        <v>854</v>
      </c>
      <c r="H700" s="2">
        <v>0</v>
      </c>
      <c r="I700" s="2">
        <v>0</v>
      </c>
      <c r="J700" s="2">
        <v>1155</v>
      </c>
    </row>
    <row r="701" spans="1:10" x14ac:dyDescent="0.25">
      <c r="A701" t="s">
        <v>850</v>
      </c>
      <c r="B701" t="str">
        <f t="shared" si="10"/>
        <v>21268</v>
      </c>
      <c r="E701" t="s">
        <v>909</v>
      </c>
      <c r="F701" t="s">
        <v>62</v>
      </c>
      <c r="G701" t="s">
        <v>855</v>
      </c>
      <c r="H701" s="2">
        <v>0</v>
      </c>
      <c r="I701" s="2">
        <v>256.66666666666669</v>
      </c>
      <c r="J701" s="2">
        <v>898.3333333333336</v>
      </c>
    </row>
    <row r="702" spans="1:10" x14ac:dyDescent="0.25">
      <c r="A702" t="s">
        <v>850</v>
      </c>
      <c r="B702" t="str">
        <f t="shared" si="10"/>
        <v>21269</v>
      </c>
      <c r="E702" t="s">
        <v>910</v>
      </c>
      <c r="F702" t="s">
        <v>852</v>
      </c>
      <c r="G702" t="s">
        <v>855</v>
      </c>
      <c r="H702" s="2">
        <v>0</v>
      </c>
      <c r="I702" s="2">
        <v>4799.9040031299983</v>
      </c>
      <c r="J702" s="2">
        <v>17262.517618744445</v>
      </c>
    </row>
    <row r="703" spans="1:10" x14ac:dyDescent="0.25">
      <c r="A703" t="s">
        <v>850</v>
      </c>
      <c r="B703" t="str">
        <f t="shared" si="10"/>
        <v>21269</v>
      </c>
      <c r="E703" t="s">
        <v>910</v>
      </c>
      <c r="F703" t="s">
        <v>856</v>
      </c>
      <c r="G703" t="s">
        <v>855</v>
      </c>
      <c r="H703" s="2">
        <v>0</v>
      </c>
      <c r="I703" s="2">
        <v>4742.9334633326298</v>
      </c>
      <c r="J703" s="2">
        <v>16752.692894033444</v>
      </c>
    </row>
    <row r="704" spans="1:10" x14ac:dyDescent="0.25">
      <c r="A704" t="s">
        <v>850</v>
      </c>
      <c r="B704" t="str">
        <f t="shared" si="10"/>
        <v>21269</v>
      </c>
      <c r="E704" t="s">
        <v>910</v>
      </c>
      <c r="F704" t="s">
        <v>62</v>
      </c>
      <c r="G704" t="s">
        <v>855</v>
      </c>
      <c r="H704" s="2">
        <v>0</v>
      </c>
      <c r="I704" s="2">
        <v>4428</v>
      </c>
      <c r="J704" s="2">
        <v>15532.666666666666</v>
      </c>
    </row>
    <row r="705" spans="1:10" x14ac:dyDescent="0.25">
      <c r="A705" t="s">
        <v>850</v>
      </c>
      <c r="B705" t="str">
        <f t="shared" si="10"/>
        <v>21271</v>
      </c>
      <c r="E705" t="s">
        <v>911</v>
      </c>
      <c r="F705" t="s">
        <v>852</v>
      </c>
      <c r="G705" t="s">
        <v>855</v>
      </c>
      <c r="H705" s="2">
        <v>0</v>
      </c>
      <c r="I705" s="2">
        <v>727.38878096899066</v>
      </c>
      <c r="J705" s="2">
        <v>4065.2308613317732</v>
      </c>
    </row>
    <row r="706" spans="1:10" x14ac:dyDescent="0.25">
      <c r="A706" t="s">
        <v>850</v>
      </c>
      <c r="B706" t="str">
        <f t="shared" si="10"/>
        <v>21271</v>
      </c>
      <c r="E706" t="s">
        <v>911</v>
      </c>
      <c r="F706" t="s">
        <v>856</v>
      </c>
      <c r="G706" t="s">
        <v>855</v>
      </c>
      <c r="H706" s="2">
        <v>0</v>
      </c>
      <c r="I706" s="2">
        <v>718.75533091096224</v>
      </c>
      <c r="J706" s="2">
        <v>3910.9191186211769</v>
      </c>
    </row>
    <row r="707" spans="1:10" x14ac:dyDescent="0.25">
      <c r="A707" t="s">
        <v>850</v>
      </c>
      <c r="B707" t="str">
        <f t="shared" si="10"/>
        <v>21271</v>
      </c>
      <c r="E707" t="s">
        <v>911</v>
      </c>
      <c r="F707" t="s">
        <v>62</v>
      </c>
      <c r="G707" t="s">
        <v>855</v>
      </c>
      <c r="H707" s="2">
        <v>0</v>
      </c>
      <c r="I707" s="2">
        <v>258.33333333333337</v>
      </c>
      <c r="J707" s="2">
        <v>1983.9999999999998</v>
      </c>
    </row>
    <row r="708" spans="1:10" x14ac:dyDescent="0.25">
      <c r="A708" t="s">
        <v>850</v>
      </c>
      <c r="B708" t="str">
        <f t="shared" si="10"/>
        <v>21272</v>
      </c>
      <c r="E708" t="s">
        <v>912</v>
      </c>
      <c r="F708" t="s">
        <v>852</v>
      </c>
      <c r="G708" t="s">
        <v>855</v>
      </c>
      <c r="H708" s="2">
        <v>0</v>
      </c>
      <c r="I708" s="2">
        <v>1979.7848813075898</v>
      </c>
      <c r="J708" s="2">
        <v>4207.7789327457067</v>
      </c>
    </row>
    <row r="709" spans="1:10" x14ac:dyDescent="0.25">
      <c r="A709" t="s">
        <v>850</v>
      </c>
      <c r="B709" t="str">
        <f t="shared" si="10"/>
        <v>21272</v>
      </c>
      <c r="E709" t="s">
        <v>912</v>
      </c>
      <c r="F709" t="s">
        <v>856</v>
      </c>
      <c r="G709" t="s">
        <v>855</v>
      </c>
      <c r="H709" s="2">
        <v>0</v>
      </c>
      <c r="I709" s="2">
        <v>1956.2866169053823</v>
      </c>
      <c r="J709" s="2">
        <v>3997.4948767642841</v>
      </c>
    </row>
    <row r="710" spans="1:10" x14ac:dyDescent="0.25">
      <c r="A710" t="s">
        <v>850</v>
      </c>
      <c r="B710" t="str">
        <f t="shared" si="10"/>
        <v>21272</v>
      </c>
      <c r="E710" t="s">
        <v>912</v>
      </c>
      <c r="F710" t="s">
        <v>62</v>
      </c>
      <c r="G710" t="s">
        <v>855</v>
      </c>
      <c r="H710" s="2">
        <v>0</v>
      </c>
      <c r="I710" s="2">
        <v>1723.6666666666665</v>
      </c>
      <c r="J710" s="2">
        <v>3474.333333333333</v>
      </c>
    </row>
    <row r="711" spans="1:10" x14ac:dyDescent="0.25">
      <c r="A711" t="s">
        <v>850</v>
      </c>
      <c r="B711" t="str">
        <f t="shared" si="10"/>
        <v>21276</v>
      </c>
      <c r="C711" t="s">
        <v>858</v>
      </c>
      <c r="D711" t="s">
        <v>2</v>
      </c>
      <c r="E711" t="s">
        <v>25</v>
      </c>
      <c r="F711" t="s">
        <v>852</v>
      </c>
      <c r="G711" t="s">
        <v>16</v>
      </c>
      <c r="H711" s="2">
        <v>0</v>
      </c>
      <c r="I711" s="2">
        <v>10555.969349978774</v>
      </c>
      <c r="J711" s="2">
        <v>73630.196732557088</v>
      </c>
    </row>
    <row r="712" spans="1:10" x14ac:dyDescent="0.25">
      <c r="A712" t="s">
        <v>850</v>
      </c>
      <c r="B712" t="str">
        <f t="shared" si="10"/>
        <v>21276</v>
      </c>
      <c r="C712" t="s">
        <v>858</v>
      </c>
      <c r="D712" t="s">
        <v>2</v>
      </c>
      <c r="E712" t="s">
        <v>25</v>
      </c>
      <c r="F712" t="s">
        <v>852</v>
      </c>
      <c r="G712" t="s">
        <v>853</v>
      </c>
      <c r="H712" s="2">
        <v>0</v>
      </c>
      <c r="I712" s="2">
        <v>10555.969349978774</v>
      </c>
      <c r="J712" s="2">
        <v>73630.196732557088</v>
      </c>
    </row>
    <row r="713" spans="1:10" x14ac:dyDescent="0.25">
      <c r="A713" t="s">
        <v>850</v>
      </c>
      <c r="B713" t="str">
        <f t="shared" si="10"/>
        <v>21276</v>
      </c>
      <c r="C713" t="s">
        <v>858</v>
      </c>
      <c r="D713" t="s">
        <v>2</v>
      </c>
      <c r="E713" t="s">
        <v>25</v>
      </c>
      <c r="F713" t="s">
        <v>852</v>
      </c>
      <c r="G713" t="s">
        <v>854</v>
      </c>
      <c r="H713" s="2">
        <v>0</v>
      </c>
      <c r="I713" s="2">
        <v>26498.348767793737</v>
      </c>
      <c r="J713" s="2">
        <v>120818.65736902256</v>
      </c>
    </row>
    <row r="714" spans="1:10" x14ac:dyDescent="0.25">
      <c r="A714" t="s">
        <v>850</v>
      </c>
      <c r="B714" t="str">
        <f t="shared" si="10"/>
        <v>21276</v>
      </c>
      <c r="C714" t="s">
        <v>858</v>
      </c>
      <c r="D714" t="s">
        <v>2</v>
      </c>
      <c r="E714" t="s">
        <v>25</v>
      </c>
      <c r="F714" t="s">
        <v>852</v>
      </c>
      <c r="G714" t="s">
        <v>855</v>
      </c>
      <c r="H714" s="2">
        <v>0</v>
      </c>
      <c r="I714" s="2">
        <v>40164.16829541546</v>
      </c>
      <c r="J714" s="2">
        <v>120269.21531901452</v>
      </c>
    </row>
    <row r="715" spans="1:10" x14ac:dyDescent="0.25">
      <c r="A715" t="s">
        <v>850</v>
      </c>
      <c r="B715" t="str">
        <f t="shared" si="10"/>
        <v>21276</v>
      </c>
      <c r="C715" t="s">
        <v>858</v>
      </c>
      <c r="D715" t="s">
        <v>2</v>
      </c>
      <c r="E715" t="s">
        <v>25</v>
      </c>
      <c r="F715" t="s">
        <v>856</v>
      </c>
      <c r="G715" t="s">
        <v>16</v>
      </c>
      <c r="H715" s="2">
        <v>0</v>
      </c>
      <c r="I715" s="2">
        <v>10201.658487512343</v>
      </c>
      <c r="J715" s="2">
        <v>70438.565050899109</v>
      </c>
    </row>
    <row r="716" spans="1:10" x14ac:dyDescent="0.25">
      <c r="A716" t="s">
        <v>850</v>
      </c>
      <c r="B716" t="str">
        <f t="shared" si="10"/>
        <v>21276</v>
      </c>
      <c r="C716" t="s">
        <v>858</v>
      </c>
      <c r="D716" t="s">
        <v>2</v>
      </c>
      <c r="E716" t="s">
        <v>25</v>
      </c>
      <c r="F716" t="s">
        <v>856</v>
      </c>
      <c r="G716" t="s">
        <v>853</v>
      </c>
      <c r="H716" s="2">
        <v>0</v>
      </c>
      <c r="I716" s="2">
        <v>10201.658487512343</v>
      </c>
      <c r="J716" s="2">
        <v>70438.565050899109</v>
      </c>
    </row>
    <row r="717" spans="1:10" x14ac:dyDescent="0.25">
      <c r="A717" t="s">
        <v>850</v>
      </c>
      <c r="B717" t="str">
        <f t="shared" ref="B717:B780" si="11">LEFT(E717,5)</f>
        <v>21276</v>
      </c>
      <c r="C717" t="s">
        <v>858</v>
      </c>
      <c r="D717" t="s">
        <v>2</v>
      </c>
      <c r="E717" t="s">
        <v>25</v>
      </c>
      <c r="F717" t="s">
        <v>856</v>
      </c>
      <c r="G717" t="s">
        <v>854</v>
      </c>
      <c r="H717" s="2">
        <v>0</v>
      </c>
      <c r="I717" s="2">
        <v>25593.526363694233</v>
      </c>
      <c r="J717" s="2">
        <v>114955.32862654555</v>
      </c>
    </row>
    <row r="718" spans="1:10" x14ac:dyDescent="0.25">
      <c r="A718" t="s">
        <v>850</v>
      </c>
      <c r="B718" t="str">
        <f t="shared" si="11"/>
        <v>21276</v>
      </c>
      <c r="C718" t="s">
        <v>858</v>
      </c>
      <c r="D718" t="s">
        <v>2</v>
      </c>
      <c r="E718" t="s">
        <v>25</v>
      </c>
      <c r="F718" t="s">
        <v>856</v>
      </c>
      <c r="G718" t="s">
        <v>855</v>
      </c>
      <c r="H718" s="2">
        <v>0</v>
      </c>
      <c r="I718" s="2">
        <v>38816.058933102453</v>
      </c>
      <c r="J718" s="2">
        <v>113491.97284407621</v>
      </c>
    </row>
    <row r="719" spans="1:10" x14ac:dyDescent="0.25">
      <c r="A719" t="s">
        <v>850</v>
      </c>
      <c r="B719" t="str">
        <f t="shared" si="11"/>
        <v>21276</v>
      </c>
      <c r="C719" t="s">
        <v>858</v>
      </c>
      <c r="D719" t="s">
        <v>2</v>
      </c>
      <c r="E719" t="s">
        <v>25</v>
      </c>
      <c r="F719" t="s">
        <v>62</v>
      </c>
      <c r="G719" t="s">
        <v>16</v>
      </c>
      <c r="H719" s="2">
        <v>0</v>
      </c>
      <c r="I719" s="2">
        <v>4666.8359999999975</v>
      </c>
      <c r="J719" s="2">
        <v>32157.023999999983</v>
      </c>
    </row>
    <row r="720" spans="1:10" x14ac:dyDescent="0.25">
      <c r="A720" t="s">
        <v>850</v>
      </c>
      <c r="B720" t="str">
        <f t="shared" si="11"/>
        <v>21276</v>
      </c>
      <c r="C720" t="s">
        <v>858</v>
      </c>
      <c r="D720" t="s">
        <v>2</v>
      </c>
      <c r="E720" t="s">
        <v>25</v>
      </c>
      <c r="F720" t="s">
        <v>62</v>
      </c>
      <c r="G720" t="s">
        <v>853</v>
      </c>
      <c r="H720" s="2">
        <v>0</v>
      </c>
      <c r="I720" s="2">
        <v>4666.8359999999975</v>
      </c>
      <c r="J720" s="2">
        <v>32157.023999999983</v>
      </c>
    </row>
    <row r="721" spans="1:10" x14ac:dyDescent="0.25">
      <c r="A721" t="s">
        <v>850</v>
      </c>
      <c r="B721" t="str">
        <f t="shared" si="11"/>
        <v>21276</v>
      </c>
      <c r="C721" t="s">
        <v>858</v>
      </c>
      <c r="D721" t="s">
        <v>2</v>
      </c>
      <c r="E721" t="s">
        <v>25</v>
      </c>
      <c r="F721" t="s">
        <v>62</v>
      </c>
      <c r="G721" t="s">
        <v>854</v>
      </c>
      <c r="H721" s="2">
        <v>0</v>
      </c>
      <c r="I721" s="2">
        <v>11868.832380000003</v>
      </c>
      <c r="J721" s="2">
        <v>52495.979999999996</v>
      </c>
    </row>
    <row r="722" spans="1:10" x14ac:dyDescent="0.25">
      <c r="A722" t="s">
        <v>850</v>
      </c>
      <c r="B722" t="str">
        <f t="shared" si="11"/>
        <v>21276</v>
      </c>
      <c r="C722" t="s">
        <v>858</v>
      </c>
      <c r="D722" t="s">
        <v>2</v>
      </c>
      <c r="E722" t="s">
        <v>25</v>
      </c>
      <c r="F722" t="s">
        <v>62</v>
      </c>
      <c r="G722" t="s">
        <v>855</v>
      </c>
      <c r="H722" s="2">
        <v>0</v>
      </c>
      <c r="I722" s="2">
        <v>18040.000000000011</v>
      </c>
      <c r="J722" s="2">
        <v>52495.979999999996</v>
      </c>
    </row>
    <row r="723" spans="1:10" x14ac:dyDescent="0.25">
      <c r="A723" t="s">
        <v>850</v>
      </c>
      <c r="B723" t="str">
        <f t="shared" si="11"/>
        <v>22241</v>
      </c>
      <c r="E723" t="s">
        <v>913</v>
      </c>
      <c r="F723" t="s">
        <v>852</v>
      </c>
      <c r="G723" t="s">
        <v>16</v>
      </c>
      <c r="H723" s="2">
        <v>8.142088486000107</v>
      </c>
      <c r="I723" s="2">
        <v>0.16265818515927088</v>
      </c>
      <c r="J723" s="2">
        <v>12300.488063551964</v>
      </c>
    </row>
    <row r="724" spans="1:10" x14ac:dyDescent="0.25">
      <c r="A724" t="s">
        <v>850</v>
      </c>
      <c r="B724" t="str">
        <f t="shared" si="11"/>
        <v>22241</v>
      </c>
      <c r="E724" t="s">
        <v>913</v>
      </c>
      <c r="F724" t="s">
        <v>852</v>
      </c>
      <c r="G724" t="s">
        <v>853</v>
      </c>
      <c r="H724" s="2">
        <v>8.142088486000107</v>
      </c>
      <c r="I724" s="2">
        <v>0.16265818515927088</v>
      </c>
      <c r="J724" s="2">
        <v>12300.488063551964</v>
      </c>
    </row>
    <row r="725" spans="1:10" x14ac:dyDescent="0.25">
      <c r="A725" t="s">
        <v>850</v>
      </c>
      <c r="B725" t="str">
        <f t="shared" si="11"/>
        <v>22241</v>
      </c>
      <c r="E725" t="s">
        <v>913</v>
      </c>
      <c r="F725" t="s">
        <v>852</v>
      </c>
      <c r="G725" t="s">
        <v>854</v>
      </c>
      <c r="H725" s="2">
        <v>5.8534176289187245</v>
      </c>
      <c r="I725" s="2">
        <v>11910.110719647382</v>
      </c>
      <c r="J725" s="2">
        <v>12888.509783780415</v>
      </c>
    </row>
    <row r="726" spans="1:10" x14ac:dyDescent="0.25">
      <c r="A726" t="s">
        <v>850</v>
      </c>
      <c r="B726" t="str">
        <f t="shared" si="11"/>
        <v>22241</v>
      </c>
      <c r="E726" t="s">
        <v>913</v>
      </c>
      <c r="F726" t="s">
        <v>852</v>
      </c>
      <c r="G726" t="s">
        <v>855</v>
      </c>
      <c r="H726" s="2">
        <v>6.0686188879018816</v>
      </c>
      <c r="I726" s="2">
        <v>11619.31639767374</v>
      </c>
      <c r="J726" s="2">
        <v>12904.732835299812</v>
      </c>
    </row>
    <row r="727" spans="1:10" x14ac:dyDescent="0.25">
      <c r="A727" t="s">
        <v>850</v>
      </c>
      <c r="B727" t="str">
        <f t="shared" si="11"/>
        <v>22241</v>
      </c>
      <c r="E727" t="s">
        <v>913</v>
      </c>
      <c r="F727" t="s">
        <v>856</v>
      </c>
      <c r="G727" t="s">
        <v>16</v>
      </c>
      <c r="H727" s="2">
        <v>7.8889764725356715</v>
      </c>
      <c r="I727" s="2">
        <v>5.1704113919477157E-2</v>
      </c>
      <c r="J727" s="2">
        <v>11907.336169881282</v>
      </c>
    </row>
    <row r="728" spans="1:10" x14ac:dyDescent="0.25">
      <c r="A728" t="s">
        <v>850</v>
      </c>
      <c r="B728" t="str">
        <f t="shared" si="11"/>
        <v>22241</v>
      </c>
      <c r="E728" t="s">
        <v>913</v>
      </c>
      <c r="F728" t="s">
        <v>856</v>
      </c>
      <c r="G728" t="s">
        <v>853</v>
      </c>
      <c r="H728" s="2">
        <v>7.8889764725356715</v>
      </c>
      <c r="I728" s="2">
        <v>5.1704113919477157E-2</v>
      </c>
      <c r="J728" s="2">
        <v>11907.336169881282</v>
      </c>
    </row>
    <row r="729" spans="1:10" x14ac:dyDescent="0.25">
      <c r="A729" t="s">
        <v>850</v>
      </c>
      <c r="B729" t="str">
        <f t="shared" si="11"/>
        <v>22241</v>
      </c>
      <c r="E729" t="s">
        <v>913</v>
      </c>
      <c r="F729" t="s">
        <v>856</v>
      </c>
      <c r="G729" t="s">
        <v>854</v>
      </c>
      <c r="H729" s="2">
        <v>5.60494661526059</v>
      </c>
      <c r="I729" s="2">
        <v>11618.493461696886</v>
      </c>
      <c r="J729" s="2">
        <v>12018.954421189457</v>
      </c>
    </row>
    <row r="730" spans="1:10" x14ac:dyDescent="0.25">
      <c r="A730" t="s">
        <v>850</v>
      </c>
      <c r="B730" t="str">
        <f t="shared" si="11"/>
        <v>22241</v>
      </c>
      <c r="E730" t="s">
        <v>913</v>
      </c>
      <c r="F730" t="s">
        <v>856</v>
      </c>
      <c r="G730" t="s">
        <v>855</v>
      </c>
      <c r="H730" s="2">
        <v>5.8241138098695018</v>
      </c>
      <c r="I730" s="2">
        <v>11334.389856081378</v>
      </c>
      <c r="J730" s="2">
        <v>12044.124609642427</v>
      </c>
    </row>
    <row r="731" spans="1:10" x14ac:dyDescent="0.25">
      <c r="A731" t="s">
        <v>850</v>
      </c>
      <c r="B731" t="str">
        <f t="shared" si="11"/>
        <v>22241</v>
      </c>
      <c r="E731" t="s">
        <v>913</v>
      </c>
      <c r="F731" t="s">
        <v>62</v>
      </c>
      <c r="G731" t="s">
        <v>16</v>
      </c>
      <c r="H731" s="2">
        <v>2.6113700000000026</v>
      </c>
      <c r="I731" s="2">
        <v>0</v>
      </c>
      <c r="J731" s="2">
        <v>6331.0119999999979</v>
      </c>
    </row>
    <row r="732" spans="1:10" x14ac:dyDescent="0.25">
      <c r="A732" t="s">
        <v>850</v>
      </c>
      <c r="B732" t="str">
        <f t="shared" si="11"/>
        <v>22241</v>
      </c>
      <c r="E732" t="s">
        <v>913</v>
      </c>
      <c r="F732" t="s">
        <v>62</v>
      </c>
      <c r="G732" t="s">
        <v>853</v>
      </c>
      <c r="H732" s="2">
        <v>2.6113700000000026</v>
      </c>
      <c r="I732" s="2">
        <v>0</v>
      </c>
      <c r="J732" s="2">
        <v>6331.0119999999979</v>
      </c>
    </row>
    <row r="733" spans="1:10" x14ac:dyDescent="0.25">
      <c r="A733" t="s">
        <v>850</v>
      </c>
      <c r="B733" t="str">
        <f t="shared" si="11"/>
        <v>22241</v>
      </c>
      <c r="E733" t="s">
        <v>913</v>
      </c>
      <c r="F733" t="s">
        <v>62</v>
      </c>
      <c r="G733" t="s">
        <v>854</v>
      </c>
      <c r="H733" s="2">
        <v>0.30178000000000066</v>
      </c>
      <c r="I733" s="2">
        <v>4812.6930000000011</v>
      </c>
      <c r="J733" s="2">
        <v>6331.0119999999979</v>
      </c>
    </row>
    <row r="734" spans="1:10" x14ac:dyDescent="0.25">
      <c r="A734" t="s">
        <v>850</v>
      </c>
      <c r="B734" t="str">
        <f t="shared" si="11"/>
        <v>22241</v>
      </c>
      <c r="E734" t="s">
        <v>913</v>
      </c>
      <c r="F734" t="s">
        <v>62</v>
      </c>
      <c r="G734" t="s">
        <v>855</v>
      </c>
      <c r="H734" s="2">
        <v>0.41909000000000013</v>
      </c>
      <c r="I734" s="2">
        <v>4812.6930000000011</v>
      </c>
      <c r="J734" s="2">
        <v>6331.0119999999979</v>
      </c>
    </row>
    <row r="735" spans="1:10" x14ac:dyDescent="0.25">
      <c r="A735" t="s">
        <v>850</v>
      </c>
      <c r="B735" t="str">
        <f t="shared" si="11"/>
        <v>22254</v>
      </c>
      <c r="E735" t="s">
        <v>70</v>
      </c>
      <c r="F735" t="s">
        <v>852</v>
      </c>
      <c r="G735" t="s">
        <v>16</v>
      </c>
      <c r="H735" s="2">
        <v>4528.3789036163262</v>
      </c>
      <c r="I735" s="2">
        <v>0</v>
      </c>
      <c r="J735" s="2">
        <v>0</v>
      </c>
    </row>
    <row r="736" spans="1:10" x14ac:dyDescent="0.25">
      <c r="A736" t="s">
        <v>850</v>
      </c>
      <c r="B736" t="str">
        <f t="shared" si="11"/>
        <v>22254</v>
      </c>
      <c r="E736" t="s">
        <v>70</v>
      </c>
      <c r="F736" t="s">
        <v>852</v>
      </c>
      <c r="G736" t="s">
        <v>853</v>
      </c>
      <c r="H736" s="2">
        <v>4528.3789036163262</v>
      </c>
      <c r="I736" s="2">
        <v>0</v>
      </c>
      <c r="J736" s="2">
        <v>0</v>
      </c>
    </row>
    <row r="737" spans="1:10" x14ac:dyDescent="0.25">
      <c r="A737" t="s">
        <v>850</v>
      </c>
      <c r="B737" t="str">
        <f t="shared" si="11"/>
        <v>22254</v>
      </c>
      <c r="E737" t="s">
        <v>70</v>
      </c>
      <c r="F737" t="s">
        <v>852</v>
      </c>
      <c r="G737" t="s">
        <v>854</v>
      </c>
      <c r="H737" s="2">
        <v>3798.7692268102583</v>
      </c>
      <c r="I737" s="2">
        <v>0</v>
      </c>
      <c r="J737" s="2">
        <v>0</v>
      </c>
    </row>
    <row r="738" spans="1:10" x14ac:dyDescent="0.25">
      <c r="A738" t="s">
        <v>850</v>
      </c>
      <c r="B738" t="str">
        <f t="shared" si="11"/>
        <v>22254</v>
      </c>
      <c r="E738" t="s">
        <v>70</v>
      </c>
      <c r="F738" t="s">
        <v>852</v>
      </c>
      <c r="G738" t="s">
        <v>855</v>
      </c>
      <c r="H738" s="2">
        <v>4098.3983857459116</v>
      </c>
      <c r="I738" s="2">
        <v>0</v>
      </c>
      <c r="J738" s="2">
        <v>0</v>
      </c>
    </row>
    <row r="739" spans="1:10" x14ac:dyDescent="0.25">
      <c r="A739" t="s">
        <v>850</v>
      </c>
      <c r="B739" t="str">
        <f t="shared" si="11"/>
        <v>22254</v>
      </c>
      <c r="E739" t="s">
        <v>70</v>
      </c>
      <c r="F739" t="s">
        <v>856</v>
      </c>
      <c r="G739" t="s">
        <v>16</v>
      </c>
      <c r="H739" s="2">
        <v>4486.6369667664521</v>
      </c>
      <c r="I739" s="2">
        <v>0</v>
      </c>
      <c r="J739" s="2">
        <v>0</v>
      </c>
    </row>
    <row r="740" spans="1:10" x14ac:dyDescent="0.25">
      <c r="A740" t="s">
        <v>850</v>
      </c>
      <c r="B740" t="str">
        <f t="shared" si="11"/>
        <v>22254</v>
      </c>
      <c r="E740" t="s">
        <v>70</v>
      </c>
      <c r="F740" t="s">
        <v>856</v>
      </c>
      <c r="G740" t="s">
        <v>853</v>
      </c>
      <c r="H740" s="2">
        <v>4486.6369667664521</v>
      </c>
      <c r="I740" s="2">
        <v>0</v>
      </c>
      <c r="J740" s="2">
        <v>0</v>
      </c>
    </row>
    <row r="741" spans="1:10" x14ac:dyDescent="0.25">
      <c r="A741" t="s">
        <v>850</v>
      </c>
      <c r="B741" t="str">
        <f t="shared" si="11"/>
        <v>22254</v>
      </c>
      <c r="E741" t="s">
        <v>70</v>
      </c>
      <c r="F741" t="s">
        <v>856</v>
      </c>
      <c r="G741" t="s">
        <v>854</v>
      </c>
      <c r="H741" s="2">
        <v>3765.7973746466014</v>
      </c>
      <c r="I741" s="2">
        <v>0</v>
      </c>
      <c r="J741" s="2">
        <v>0</v>
      </c>
    </row>
    <row r="742" spans="1:10" x14ac:dyDescent="0.25">
      <c r="A742" t="s">
        <v>850</v>
      </c>
      <c r="B742" t="str">
        <f t="shared" si="11"/>
        <v>22254</v>
      </c>
      <c r="E742" t="s">
        <v>70</v>
      </c>
      <c r="F742" t="s">
        <v>856</v>
      </c>
      <c r="G742" t="s">
        <v>855</v>
      </c>
      <c r="H742" s="2">
        <v>4069.3773596970736</v>
      </c>
      <c r="I742" s="2">
        <v>0</v>
      </c>
      <c r="J742" s="2">
        <v>0</v>
      </c>
    </row>
    <row r="743" spans="1:10" x14ac:dyDescent="0.25">
      <c r="A743" t="s">
        <v>850</v>
      </c>
      <c r="B743" t="str">
        <f t="shared" si="11"/>
        <v>22254</v>
      </c>
      <c r="E743" t="s">
        <v>70</v>
      </c>
      <c r="F743" t="s">
        <v>62</v>
      </c>
      <c r="G743" t="s">
        <v>16</v>
      </c>
      <c r="H743" s="2">
        <v>2255.910652</v>
      </c>
      <c r="I743" s="2">
        <v>0</v>
      </c>
      <c r="J743" s="2">
        <v>0</v>
      </c>
    </row>
    <row r="744" spans="1:10" x14ac:dyDescent="0.25">
      <c r="A744" t="s">
        <v>850</v>
      </c>
      <c r="B744" t="str">
        <f t="shared" si="11"/>
        <v>22254</v>
      </c>
      <c r="E744" t="s">
        <v>70</v>
      </c>
      <c r="F744" t="s">
        <v>62</v>
      </c>
      <c r="G744" t="s">
        <v>853</v>
      </c>
      <c r="H744" s="2">
        <v>2255.910652</v>
      </c>
      <c r="I744" s="2">
        <v>0</v>
      </c>
      <c r="J744" s="2">
        <v>0</v>
      </c>
    </row>
    <row r="745" spans="1:10" x14ac:dyDescent="0.25">
      <c r="A745" t="s">
        <v>850</v>
      </c>
      <c r="B745" t="str">
        <f t="shared" si="11"/>
        <v>22254</v>
      </c>
      <c r="E745" t="s">
        <v>70</v>
      </c>
      <c r="F745" t="s">
        <v>62</v>
      </c>
      <c r="G745" t="s">
        <v>854</v>
      </c>
      <c r="H745" s="2">
        <v>1687.9723019999999</v>
      </c>
      <c r="I745" s="2">
        <v>0</v>
      </c>
      <c r="J745" s="2">
        <v>0</v>
      </c>
    </row>
    <row r="746" spans="1:10" x14ac:dyDescent="0.25">
      <c r="A746" t="s">
        <v>850</v>
      </c>
      <c r="B746" t="str">
        <f t="shared" si="11"/>
        <v>22254</v>
      </c>
      <c r="E746" t="s">
        <v>70</v>
      </c>
      <c r="F746" t="s">
        <v>62</v>
      </c>
      <c r="G746" t="s">
        <v>855</v>
      </c>
      <c r="H746" s="2">
        <v>1689.5913619999999</v>
      </c>
      <c r="I746" s="2">
        <v>0</v>
      </c>
      <c r="J746" s="2">
        <v>0</v>
      </c>
    </row>
    <row r="747" spans="1:10" x14ac:dyDescent="0.25">
      <c r="A747" t="s">
        <v>850</v>
      </c>
      <c r="B747" t="str">
        <f t="shared" si="11"/>
        <v>22257</v>
      </c>
      <c r="E747" t="s">
        <v>71</v>
      </c>
      <c r="F747" t="s">
        <v>852</v>
      </c>
      <c r="G747" t="s">
        <v>16</v>
      </c>
      <c r="H747" s="2">
        <v>5178.514644703655</v>
      </c>
      <c r="I747" s="2">
        <v>3704.4641838749362</v>
      </c>
      <c r="J747" s="2">
        <v>0</v>
      </c>
    </row>
    <row r="748" spans="1:10" x14ac:dyDescent="0.25">
      <c r="A748" t="s">
        <v>850</v>
      </c>
      <c r="B748" t="str">
        <f t="shared" si="11"/>
        <v>22257</v>
      </c>
      <c r="E748" t="s">
        <v>71</v>
      </c>
      <c r="F748" t="s">
        <v>852</v>
      </c>
      <c r="G748" t="s">
        <v>853</v>
      </c>
      <c r="H748" s="2">
        <v>5178.514644703655</v>
      </c>
      <c r="I748" s="2">
        <v>3704.4641838749362</v>
      </c>
      <c r="J748" s="2">
        <v>0</v>
      </c>
    </row>
    <row r="749" spans="1:10" x14ac:dyDescent="0.25">
      <c r="A749" t="s">
        <v>850</v>
      </c>
      <c r="B749" t="str">
        <f t="shared" si="11"/>
        <v>22257</v>
      </c>
      <c r="E749" t="s">
        <v>71</v>
      </c>
      <c r="F749" t="s">
        <v>852</v>
      </c>
      <c r="G749" t="s">
        <v>854</v>
      </c>
      <c r="H749" s="2">
        <v>5134.2090018019817</v>
      </c>
      <c r="I749" s="2">
        <v>3691.1525728497859</v>
      </c>
      <c r="J749" s="2">
        <v>0</v>
      </c>
    </row>
    <row r="750" spans="1:10" x14ac:dyDescent="0.25">
      <c r="A750" t="s">
        <v>850</v>
      </c>
      <c r="B750" t="str">
        <f t="shared" si="11"/>
        <v>22257</v>
      </c>
      <c r="E750" t="s">
        <v>71</v>
      </c>
      <c r="F750" t="s">
        <v>852</v>
      </c>
      <c r="G750" t="s">
        <v>855</v>
      </c>
      <c r="H750" s="2">
        <v>5824.6681868315027</v>
      </c>
      <c r="I750" s="2">
        <v>2293.2565504950412</v>
      </c>
      <c r="J750" s="2">
        <v>0</v>
      </c>
    </row>
    <row r="751" spans="1:10" x14ac:dyDescent="0.25">
      <c r="A751" t="s">
        <v>850</v>
      </c>
      <c r="B751" t="str">
        <f t="shared" si="11"/>
        <v>22257</v>
      </c>
      <c r="E751" t="s">
        <v>71</v>
      </c>
      <c r="F751" t="s">
        <v>856</v>
      </c>
      <c r="G751" t="s">
        <v>16</v>
      </c>
      <c r="H751" s="2">
        <v>5039.8332141834162</v>
      </c>
      <c r="I751" s="2">
        <v>3300.9124202981848</v>
      </c>
      <c r="J751" s="2">
        <v>0</v>
      </c>
    </row>
    <row r="752" spans="1:10" x14ac:dyDescent="0.25">
      <c r="A752" t="s">
        <v>850</v>
      </c>
      <c r="B752" t="str">
        <f t="shared" si="11"/>
        <v>22257</v>
      </c>
      <c r="E752" t="s">
        <v>71</v>
      </c>
      <c r="F752" t="s">
        <v>856</v>
      </c>
      <c r="G752" t="s">
        <v>853</v>
      </c>
      <c r="H752" s="2">
        <v>5039.8332141834162</v>
      </c>
      <c r="I752" s="2">
        <v>3300.9124202981848</v>
      </c>
      <c r="J752" s="2">
        <v>0</v>
      </c>
    </row>
    <row r="753" spans="1:10" x14ac:dyDescent="0.25">
      <c r="A753" t="s">
        <v>850</v>
      </c>
      <c r="B753" t="str">
        <f t="shared" si="11"/>
        <v>22257</v>
      </c>
      <c r="E753" t="s">
        <v>71</v>
      </c>
      <c r="F753" t="s">
        <v>856</v>
      </c>
      <c r="G753" t="s">
        <v>854</v>
      </c>
      <c r="H753" s="2">
        <v>4959.2210426844522</v>
      </c>
      <c r="I753" s="2">
        <v>3290.6646340290167</v>
      </c>
      <c r="J753" s="2">
        <v>0</v>
      </c>
    </row>
    <row r="754" spans="1:10" x14ac:dyDescent="0.25">
      <c r="A754" t="s">
        <v>850</v>
      </c>
      <c r="B754" t="str">
        <f t="shared" si="11"/>
        <v>22257</v>
      </c>
      <c r="E754" t="s">
        <v>71</v>
      </c>
      <c r="F754" t="s">
        <v>856</v>
      </c>
      <c r="G754" t="s">
        <v>855</v>
      </c>
      <c r="H754" s="2">
        <v>5640.1926681225323</v>
      </c>
      <c r="I754" s="2">
        <v>1964.4349104761216</v>
      </c>
      <c r="J754" s="2">
        <v>0</v>
      </c>
    </row>
    <row r="755" spans="1:10" x14ac:dyDescent="0.25">
      <c r="A755" t="s">
        <v>850</v>
      </c>
      <c r="B755" t="str">
        <f t="shared" si="11"/>
        <v>22257</v>
      </c>
      <c r="E755" t="s">
        <v>71</v>
      </c>
      <c r="F755" t="s">
        <v>62</v>
      </c>
      <c r="G755" t="s">
        <v>16</v>
      </c>
      <c r="H755" s="2">
        <v>3683.7273000000014</v>
      </c>
      <c r="I755" s="2">
        <v>1627.6079999999999</v>
      </c>
      <c r="J755" s="2">
        <v>0</v>
      </c>
    </row>
    <row r="756" spans="1:10" x14ac:dyDescent="0.25">
      <c r="A756" t="s">
        <v>850</v>
      </c>
      <c r="B756" t="str">
        <f t="shared" si="11"/>
        <v>22257</v>
      </c>
      <c r="E756" t="s">
        <v>71</v>
      </c>
      <c r="F756" t="s">
        <v>62</v>
      </c>
      <c r="G756" t="s">
        <v>853</v>
      </c>
      <c r="H756" s="2">
        <v>3683.7273000000014</v>
      </c>
      <c r="I756" s="2">
        <v>1627.6080000000002</v>
      </c>
      <c r="J756" s="2">
        <v>0</v>
      </c>
    </row>
    <row r="757" spans="1:10" x14ac:dyDescent="0.25">
      <c r="A757" t="s">
        <v>850</v>
      </c>
      <c r="B757" t="str">
        <f t="shared" si="11"/>
        <v>22257</v>
      </c>
      <c r="E757" t="s">
        <v>71</v>
      </c>
      <c r="F757" t="s">
        <v>62</v>
      </c>
      <c r="G757" t="s">
        <v>854</v>
      </c>
      <c r="H757" s="2">
        <v>3607.1463400000011</v>
      </c>
      <c r="I757" s="2">
        <v>1627.6080000000002</v>
      </c>
      <c r="J757" s="2">
        <v>0</v>
      </c>
    </row>
    <row r="758" spans="1:10" x14ac:dyDescent="0.25">
      <c r="A758" t="s">
        <v>850</v>
      </c>
      <c r="B758" t="str">
        <f t="shared" si="11"/>
        <v>22257</v>
      </c>
      <c r="E758" t="s">
        <v>71</v>
      </c>
      <c r="F758" t="s">
        <v>62</v>
      </c>
      <c r="G758" t="s">
        <v>855</v>
      </c>
      <c r="H758" s="2">
        <v>4018.3899400000014</v>
      </c>
      <c r="I758" s="2">
        <v>1201.9370000000001</v>
      </c>
      <c r="J758" s="2">
        <v>0</v>
      </c>
    </row>
    <row r="759" spans="1:10" x14ac:dyDescent="0.25">
      <c r="A759" t="s">
        <v>850</v>
      </c>
      <c r="B759" t="str">
        <f t="shared" si="11"/>
        <v>23241</v>
      </c>
      <c r="E759" t="s">
        <v>68</v>
      </c>
      <c r="F759" t="s">
        <v>852</v>
      </c>
      <c r="G759" t="s">
        <v>16</v>
      </c>
      <c r="H759" s="2">
        <v>1204.7763980020718</v>
      </c>
      <c r="I759" s="2">
        <v>0</v>
      </c>
      <c r="J759" s="2">
        <v>0</v>
      </c>
    </row>
    <row r="760" spans="1:10" x14ac:dyDescent="0.25">
      <c r="A760" t="s">
        <v>850</v>
      </c>
      <c r="B760" t="str">
        <f t="shared" si="11"/>
        <v>23241</v>
      </c>
      <c r="E760" t="s">
        <v>68</v>
      </c>
      <c r="F760" t="s">
        <v>852</v>
      </c>
      <c r="G760" t="s">
        <v>853</v>
      </c>
      <c r="H760" s="2">
        <v>1204.7763980020718</v>
      </c>
      <c r="I760" s="2">
        <v>0</v>
      </c>
      <c r="J760" s="2">
        <v>0</v>
      </c>
    </row>
    <row r="761" spans="1:10" x14ac:dyDescent="0.25">
      <c r="A761" t="s">
        <v>850</v>
      </c>
      <c r="B761" t="str">
        <f t="shared" si="11"/>
        <v>23241</v>
      </c>
      <c r="E761" t="s">
        <v>68</v>
      </c>
      <c r="F761" t="s">
        <v>852</v>
      </c>
      <c r="G761" t="s">
        <v>854</v>
      </c>
      <c r="H761" s="2">
        <v>1441.493256475248</v>
      </c>
      <c r="I761" s="2">
        <v>0</v>
      </c>
      <c r="J761" s="2">
        <v>0</v>
      </c>
    </row>
    <row r="762" spans="1:10" x14ac:dyDescent="0.25">
      <c r="A762" t="s">
        <v>850</v>
      </c>
      <c r="B762" t="str">
        <f t="shared" si="11"/>
        <v>23241</v>
      </c>
      <c r="E762" t="s">
        <v>68</v>
      </c>
      <c r="F762" t="s">
        <v>852</v>
      </c>
      <c r="G762" t="s">
        <v>855</v>
      </c>
      <c r="H762" s="2">
        <v>1169.2541078248346</v>
      </c>
      <c r="I762" s="2">
        <v>0</v>
      </c>
      <c r="J762" s="2">
        <v>0</v>
      </c>
    </row>
    <row r="763" spans="1:10" x14ac:dyDescent="0.25">
      <c r="A763" t="s">
        <v>850</v>
      </c>
      <c r="B763" t="str">
        <f t="shared" si="11"/>
        <v>23241</v>
      </c>
      <c r="E763" t="s">
        <v>68</v>
      </c>
      <c r="F763" t="s">
        <v>856</v>
      </c>
      <c r="G763" t="s">
        <v>16</v>
      </c>
      <c r="H763" s="2">
        <v>1200.3717095495476</v>
      </c>
      <c r="I763" s="2">
        <v>0</v>
      </c>
      <c r="J763" s="2">
        <v>0</v>
      </c>
    </row>
    <row r="764" spans="1:10" x14ac:dyDescent="0.25">
      <c r="A764" t="s">
        <v>850</v>
      </c>
      <c r="B764" t="str">
        <f t="shared" si="11"/>
        <v>23241</v>
      </c>
      <c r="E764" t="s">
        <v>68</v>
      </c>
      <c r="F764" t="s">
        <v>856</v>
      </c>
      <c r="G764" t="s">
        <v>853</v>
      </c>
      <c r="H764" s="2">
        <v>1200.3717095495476</v>
      </c>
      <c r="I764" s="2">
        <v>0</v>
      </c>
      <c r="J764" s="2">
        <v>0</v>
      </c>
    </row>
    <row r="765" spans="1:10" x14ac:dyDescent="0.25">
      <c r="A765" t="s">
        <v>850</v>
      </c>
      <c r="B765" t="str">
        <f t="shared" si="11"/>
        <v>23241</v>
      </c>
      <c r="E765" t="s">
        <v>68</v>
      </c>
      <c r="F765" t="s">
        <v>856</v>
      </c>
      <c r="G765" t="s">
        <v>854</v>
      </c>
      <c r="H765" s="2">
        <v>1429.8536407326137</v>
      </c>
      <c r="I765" s="2">
        <v>0</v>
      </c>
      <c r="J765" s="2">
        <v>0</v>
      </c>
    </row>
    <row r="766" spans="1:10" x14ac:dyDescent="0.25">
      <c r="A766" t="s">
        <v>850</v>
      </c>
      <c r="B766" t="str">
        <f t="shared" si="11"/>
        <v>23241</v>
      </c>
      <c r="E766" t="s">
        <v>68</v>
      </c>
      <c r="F766" t="s">
        <v>856</v>
      </c>
      <c r="G766" t="s">
        <v>855</v>
      </c>
      <c r="H766" s="2">
        <v>1154.620797532222</v>
      </c>
      <c r="I766" s="2">
        <v>0</v>
      </c>
      <c r="J766" s="2">
        <v>0</v>
      </c>
    </row>
    <row r="767" spans="1:10" x14ac:dyDescent="0.25">
      <c r="A767" t="s">
        <v>850</v>
      </c>
      <c r="B767" t="str">
        <f t="shared" si="11"/>
        <v>23241</v>
      </c>
      <c r="E767" t="s">
        <v>68</v>
      </c>
      <c r="F767" t="s">
        <v>62</v>
      </c>
      <c r="G767" t="s">
        <v>16</v>
      </c>
      <c r="H767" s="2">
        <v>529.32566000000008</v>
      </c>
      <c r="I767" s="2">
        <v>0</v>
      </c>
      <c r="J767" s="2">
        <v>0</v>
      </c>
    </row>
    <row r="768" spans="1:10" x14ac:dyDescent="0.25">
      <c r="A768" t="s">
        <v>850</v>
      </c>
      <c r="B768" t="str">
        <f t="shared" si="11"/>
        <v>23241</v>
      </c>
      <c r="E768" t="s">
        <v>68</v>
      </c>
      <c r="F768" t="s">
        <v>62</v>
      </c>
      <c r="G768" t="s">
        <v>853</v>
      </c>
      <c r="H768" s="2">
        <v>529.32566000000008</v>
      </c>
      <c r="I768" s="2">
        <v>0</v>
      </c>
      <c r="J768" s="2">
        <v>0</v>
      </c>
    </row>
    <row r="769" spans="1:10" x14ac:dyDescent="0.25">
      <c r="A769" t="s">
        <v>850</v>
      </c>
      <c r="B769" t="str">
        <f t="shared" si="11"/>
        <v>23241</v>
      </c>
      <c r="E769" t="s">
        <v>68</v>
      </c>
      <c r="F769" t="s">
        <v>62</v>
      </c>
      <c r="G769" t="s">
        <v>854</v>
      </c>
      <c r="H769" s="2">
        <v>637.86251000000004</v>
      </c>
      <c r="I769" s="2">
        <v>0</v>
      </c>
      <c r="J769" s="2">
        <v>0</v>
      </c>
    </row>
    <row r="770" spans="1:10" x14ac:dyDescent="0.25">
      <c r="A770" t="s">
        <v>850</v>
      </c>
      <c r="B770" t="str">
        <f t="shared" si="11"/>
        <v>23241</v>
      </c>
      <c r="E770" t="s">
        <v>68</v>
      </c>
      <c r="F770" t="s">
        <v>62</v>
      </c>
      <c r="G770" t="s">
        <v>855</v>
      </c>
      <c r="H770" s="2">
        <v>530.06720999999993</v>
      </c>
      <c r="I770" s="2">
        <v>0</v>
      </c>
      <c r="J770" s="2">
        <v>0</v>
      </c>
    </row>
    <row r="771" spans="1:10" x14ac:dyDescent="0.25">
      <c r="A771" t="s">
        <v>850</v>
      </c>
      <c r="B771" t="str">
        <f t="shared" si="11"/>
        <v>23242</v>
      </c>
      <c r="E771" t="s">
        <v>72</v>
      </c>
      <c r="F771" t="s">
        <v>852</v>
      </c>
      <c r="G771" t="s">
        <v>16</v>
      </c>
      <c r="H771" s="2">
        <v>6290.2189043753051</v>
      </c>
      <c r="I771" s="2">
        <v>6277.5958771557507</v>
      </c>
      <c r="J771" s="2">
        <v>0</v>
      </c>
    </row>
    <row r="772" spans="1:10" x14ac:dyDescent="0.25">
      <c r="A772" t="s">
        <v>850</v>
      </c>
      <c r="B772" t="str">
        <f t="shared" si="11"/>
        <v>23242</v>
      </c>
      <c r="E772" t="s">
        <v>72</v>
      </c>
      <c r="F772" t="s">
        <v>852</v>
      </c>
      <c r="G772" t="s">
        <v>853</v>
      </c>
      <c r="H772" s="2">
        <v>6290.2189043753051</v>
      </c>
      <c r="I772" s="2">
        <v>6277.5958771557498</v>
      </c>
      <c r="J772" s="2">
        <v>0</v>
      </c>
    </row>
    <row r="773" spans="1:10" x14ac:dyDescent="0.25">
      <c r="A773" t="s">
        <v>850</v>
      </c>
      <c r="B773" t="str">
        <f t="shared" si="11"/>
        <v>23242</v>
      </c>
      <c r="E773" t="s">
        <v>72</v>
      </c>
      <c r="F773" t="s">
        <v>852</v>
      </c>
      <c r="G773" t="s">
        <v>854</v>
      </c>
      <c r="H773" s="2">
        <v>7188.7310901924966</v>
      </c>
      <c r="I773" s="2">
        <v>5585.8893628625619</v>
      </c>
      <c r="J773" s="2">
        <v>0</v>
      </c>
    </row>
    <row r="774" spans="1:10" x14ac:dyDescent="0.25">
      <c r="A774" t="s">
        <v>850</v>
      </c>
      <c r="B774" t="str">
        <f t="shared" si="11"/>
        <v>23242</v>
      </c>
      <c r="E774" t="s">
        <v>72</v>
      </c>
      <c r="F774" t="s">
        <v>852</v>
      </c>
      <c r="G774" t="s">
        <v>855</v>
      </c>
      <c r="H774" s="2">
        <v>9383.5533017045727</v>
      </c>
      <c r="I774" s="2">
        <v>2659.3695414400513</v>
      </c>
      <c r="J774" s="2">
        <v>0</v>
      </c>
    </row>
    <row r="775" spans="1:10" x14ac:dyDescent="0.25">
      <c r="A775" t="s">
        <v>850</v>
      </c>
      <c r="B775" t="str">
        <f t="shared" si="11"/>
        <v>23242</v>
      </c>
      <c r="E775" t="s">
        <v>72</v>
      </c>
      <c r="F775" t="s">
        <v>856</v>
      </c>
      <c r="G775" t="s">
        <v>16</v>
      </c>
      <c r="H775" s="2">
        <v>6139.3951601958142</v>
      </c>
      <c r="I775" s="2">
        <v>6141.2445003846578</v>
      </c>
      <c r="J775" s="2">
        <v>0</v>
      </c>
    </row>
    <row r="776" spans="1:10" x14ac:dyDescent="0.25">
      <c r="A776" t="s">
        <v>850</v>
      </c>
      <c r="B776" t="str">
        <f t="shared" si="11"/>
        <v>23242</v>
      </c>
      <c r="E776" t="s">
        <v>72</v>
      </c>
      <c r="F776" t="s">
        <v>856</v>
      </c>
      <c r="G776" t="s">
        <v>853</v>
      </c>
      <c r="H776" s="2">
        <v>6139.3951601958142</v>
      </c>
      <c r="I776" s="2">
        <v>6141.2445003846569</v>
      </c>
      <c r="J776" s="2">
        <v>0</v>
      </c>
    </row>
    <row r="777" spans="1:10" x14ac:dyDescent="0.25">
      <c r="A777" t="s">
        <v>850</v>
      </c>
      <c r="B777" t="str">
        <f t="shared" si="11"/>
        <v>23242</v>
      </c>
      <c r="E777" t="s">
        <v>72</v>
      </c>
      <c r="F777" t="s">
        <v>856</v>
      </c>
      <c r="G777" t="s">
        <v>854</v>
      </c>
      <c r="H777" s="2">
        <v>7024.4274322716419</v>
      </c>
      <c r="I777" s="2">
        <v>5447.0455083605329</v>
      </c>
      <c r="J777" s="2">
        <v>0</v>
      </c>
    </row>
    <row r="778" spans="1:10" x14ac:dyDescent="0.25">
      <c r="A778" t="s">
        <v>850</v>
      </c>
      <c r="B778" t="str">
        <f t="shared" si="11"/>
        <v>23242</v>
      </c>
      <c r="E778" t="s">
        <v>72</v>
      </c>
      <c r="F778" t="s">
        <v>856</v>
      </c>
      <c r="G778" t="s">
        <v>855</v>
      </c>
      <c r="H778" s="2">
        <v>9121.4384037524414</v>
      </c>
      <c r="I778" s="2">
        <v>2502.0975018939694</v>
      </c>
      <c r="J778" s="2">
        <v>0</v>
      </c>
    </row>
    <row r="779" spans="1:10" x14ac:dyDescent="0.25">
      <c r="A779" t="s">
        <v>850</v>
      </c>
      <c r="B779" t="str">
        <f t="shared" si="11"/>
        <v>23242</v>
      </c>
      <c r="E779" t="s">
        <v>72</v>
      </c>
      <c r="F779" t="s">
        <v>62</v>
      </c>
      <c r="G779" t="s">
        <v>16</v>
      </c>
      <c r="H779" s="2">
        <v>3523.7880699999992</v>
      </c>
      <c r="I779" s="2">
        <v>3293.317</v>
      </c>
      <c r="J779" s="2">
        <v>0</v>
      </c>
    </row>
    <row r="780" spans="1:10" x14ac:dyDescent="0.25">
      <c r="A780" t="s">
        <v>850</v>
      </c>
      <c r="B780" t="str">
        <f t="shared" si="11"/>
        <v>23242</v>
      </c>
      <c r="E780" t="s">
        <v>72</v>
      </c>
      <c r="F780" t="s">
        <v>62</v>
      </c>
      <c r="G780" t="s">
        <v>853</v>
      </c>
      <c r="H780" s="2">
        <v>3523.7880699999992</v>
      </c>
      <c r="I780" s="2">
        <v>3293.317</v>
      </c>
      <c r="J780" s="2">
        <v>0</v>
      </c>
    </row>
    <row r="781" spans="1:10" x14ac:dyDescent="0.25">
      <c r="A781" t="s">
        <v>850</v>
      </c>
      <c r="B781" t="str">
        <f t="shared" ref="B781:B844" si="12">LEFT(E781,5)</f>
        <v>23242</v>
      </c>
      <c r="E781" t="s">
        <v>72</v>
      </c>
      <c r="F781" t="s">
        <v>62</v>
      </c>
      <c r="G781" t="s">
        <v>854</v>
      </c>
      <c r="H781" s="2">
        <v>4018.3400499999989</v>
      </c>
      <c r="I781" s="2">
        <v>2886.2469999999998</v>
      </c>
      <c r="J781" s="2">
        <v>0</v>
      </c>
    </row>
    <row r="782" spans="1:10" x14ac:dyDescent="0.25">
      <c r="A782" t="s">
        <v>850</v>
      </c>
      <c r="B782" t="str">
        <f t="shared" si="12"/>
        <v>23242</v>
      </c>
      <c r="E782" t="s">
        <v>72</v>
      </c>
      <c r="F782" t="s">
        <v>62</v>
      </c>
      <c r="G782" t="s">
        <v>855</v>
      </c>
      <c r="H782" s="2">
        <v>4807.8552699999991</v>
      </c>
      <c r="I782" s="2">
        <v>1500.71</v>
      </c>
      <c r="J782" s="2">
        <v>0</v>
      </c>
    </row>
    <row r="783" spans="1:10" x14ac:dyDescent="0.25">
      <c r="A783" t="s">
        <v>850</v>
      </c>
      <c r="B783" t="str">
        <f t="shared" si="12"/>
        <v>23243</v>
      </c>
      <c r="E783" t="s">
        <v>73</v>
      </c>
      <c r="F783" t="s">
        <v>852</v>
      </c>
      <c r="G783" t="s">
        <v>16</v>
      </c>
      <c r="H783" s="2">
        <v>196.77318080340572</v>
      </c>
      <c r="I783" s="2">
        <v>0</v>
      </c>
      <c r="J783" s="2">
        <v>0</v>
      </c>
    </row>
    <row r="784" spans="1:10" x14ac:dyDescent="0.25">
      <c r="A784" t="s">
        <v>850</v>
      </c>
      <c r="B784" t="str">
        <f t="shared" si="12"/>
        <v>23243</v>
      </c>
      <c r="E784" t="s">
        <v>73</v>
      </c>
      <c r="F784" t="s">
        <v>852</v>
      </c>
      <c r="G784" t="s">
        <v>853</v>
      </c>
      <c r="H784" s="2">
        <v>196.77318080340572</v>
      </c>
      <c r="I784" s="2">
        <v>0</v>
      </c>
      <c r="J784" s="2">
        <v>0</v>
      </c>
    </row>
    <row r="785" spans="1:10" x14ac:dyDescent="0.25">
      <c r="A785" t="s">
        <v>850</v>
      </c>
      <c r="B785" t="str">
        <f t="shared" si="12"/>
        <v>23243</v>
      </c>
      <c r="E785" t="s">
        <v>73</v>
      </c>
      <c r="F785" t="s">
        <v>852</v>
      </c>
      <c r="G785" t="s">
        <v>854</v>
      </c>
      <c r="H785" s="2">
        <v>195.94791641769046</v>
      </c>
      <c r="I785" s="2">
        <v>0</v>
      </c>
      <c r="J785" s="2">
        <v>0</v>
      </c>
    </row>
    <row r="786" spans="1:10" x14ac:dyDescent="0.25">
      <c r="A786" t="s">
        <v>850</v>
      </c>
      <c r="B786" t="str">
        <f t="shared" si="12"/>
        <v>23243</v>
      </c>
      <c r="E786" t="s">
        <v>73</v>
      </c>
      <c r="F786" t="s">
        <v>852</v>
      </c>
      <c r="G786" t="s">
        <v>855</v>
      </c>
      <c r="H786" s="2">
        <v>192.14272995142784</v>
      </c>
      <c r="I786" s="2">
        <v>0</v>
      </c>
      <c r="J786" s="2">
        <v>0</v>
      </c>
    </row>
    <row r="787" spans="1:10" x14ac:dyDescent="0.25">
      <c r="A787" t="s">
        <v>850</v>
      </c>
      <c r="B787" t="str">
        <f t="shared" si="12"/>
        <v>23243</v>
      </c>
      <c r="E787" t="s">
        <v>73</v>
      </c>
      <c r="F787" t="s">
        <v>856</v>
      </c>
      <c r="G787" t="s">
        <v>16</v>
      </c>
      <c r="H787" s="2">
        <v>195.1920199496106</v>
      </c>
      <c r="I787" s="2">
        <v>0</v>
      </c>
      <c r="J787" s="2">
        <v>0</v>
      </c>
    </row>
    <row r="788" spans="1:10" x14ac:dyDescent="0.25">
      <c r="A788" t="s">
        <v>850</v>
      </c>
      <c r="B788" t="str">
        <f t="shared" si="12"/>
        <v>23243</v>
      </c>
      <c r="E788" t="s">
        <v>73</v>
      </c>
      <c r="F788" t="s">
        <v>856</v>
      </c>
      <c r="G788" t="s">
        <v>853</v>
      </c>
      <c r="H788" s="2">
        <v>195.1920199496106</v>
      </c>
      <c r="I788" s="2">
        <v>0</v>
      </c>
      <c r="J788" s="2">
        <v>0</v>
      </c>
    </row>
    <row r="789" spans="1:10" x14ac:dyDescent="0.25">
      <c r="A789" t="s">
        <v>850</v>
      </c>
      <c r="B789" t="str">
        <f t="shared" si="12"/>
        <v>23243</v>
      </c>
      <c r="E789" t="s">
        <v>73</v>
      </c>
      <c r="F789" t="s">
        <v>856</v>
      </c>
      <c r="G789" t="s">
        <v>854</v>
      </c>
      <c r="H789" s="2">
        <v>194.37361900077136</v>
      </c>
      <c r="I789" s="2">
        <v>0</v>
      </c>
      <c r="J789" s="2">
        <v>0</v>
      </c>
    </row>
    <row r="790" spans="1:10" x14ac:dyDescent="0.25">
      <c r="A790" t="s">
        <v>850</v>
      </c>
      <c r="B790" t="str">
        <f t="shared" si="12"/>
        <v>23243</v>
      </c>
      <c r="E790" t="s">
        <v>73</v>
      </c>
      <c r="F790" t="s">
        <v>856</v>
      </c>
      <c r="G790" t="s">
        <v>855</v>
      </c>
      <c r="H790" s="2">
        <v>191.62129268269749</v>
      </c>
      <c r="I790" s="2">
        <v>0</v>
      </c>
      <c r="J790" s="2">
        <v>0</v>
      </c>
    </row>
    <row r="791" spans="1:10" x14ac:dyDescent="0.25">
      <c r="A791" t="s">
        <v>850</v>
      </c>
      <c r="B791" t="str">
        <f t="shared" si="12"/>
        <v>23243</v>
      </c>
      <c r="E791" t="s">
        <v>73</v>
      </c>
      <c r="F791" t="s">
        <v>62</v>
      </c>
      <c r="G791" t="s">
        <v>16</v>
      </c>
      <c r="H791" s="2">
        <v>70.473879999999994</v>
      </c>
      <c r="I791" s="2">
        <v>0</v>
      </c>
      <c r="J791" s="2">
        <v>0</v>
      </c>
    </row>
    <row r="792" spans="1:10" x14ac:dyDescent="0.25">
      <c r="A792" t="s">
        <v>850</v>
      </c>
      <c r="B792" t="str">
        <f t="shared" si="12"/>
        <v>23243</v>
      </c>
      <c r="E792" t="s">
        <v>73</v>
      </c>
      <c r="F792" t="s">
        <v>62</v>
      </c>
      <c r="G792" t="s">
        <v>853</v>
      </c>
      <c r="H792" s="2">
        <v>70.473880000000008</v>
      </c>
      <c r="I792" s="2">
        <v>0</v>
      </c>
      <c r="J792" s="2">
        <v>0</v>
      </c>
    </row>
    <row r="793" spans="1:10" x14ac:dyDescent="0.25">
      <c r="A793" t="s">
        <v>850</v>
      </c>
      <c r="B793" t="str">
        <f t="shared" si="12"/>
        <v>23243</v>
      </c>
      <c r="E793" t="s">
        <v>73</v>
      </c>
      <c r="F793" t="s">
        <v>62</v>
      </c>
      <c r="G793" t="s">
        <v>854</v>
      </c>
      <c r="H793" s="2">
        <v>70.473879999999994</v>
      </c>
      <c r="I793" s="2">
        <v>0</v>
      </c>
      <c r="J793" s="2">
        <v>0</v>
      </c>
    </row>
    <row r="794" spans="1:10" x14ac:dyDescent="0.25">
      <c r="A794" t="s">
        <v>850</v>
      </c>
      <c r="B794" t="str">
        <f t="shared" si="12"/>
        <v>23243</v>
      </c>
      <c r="E794" t="s">
        <v>73</v>
      </c>
      <c r="F794" t="s">
        <v>62</v>
      </c>
      <c r="G794" t="s">
        <v>855</v>
      </c>
      <c r="H794" s="2">
        <v>70.215530000000001</v>
      </c>
      <c r="I794" s="2">
        <v>0</v>
      </c>
      <c r="J794" s="2">
        <v>0</v>
      </c>
    </row>
    <row r="795" spans="1:10" x14ac:dyDescent="0.25">
      <c r="A795" t="s">
        <v>850</v>
      </c>
      <c r="B795" t="str">
        <f t="shared" si="12"/>
        <v>23244</v>
      </c>
      <c r="E795" t="s">
        <v>914</v>
      </c>
      <c r="F795" t="s">
        <v>852</v>
      </c>
      <c r="G795" t="s">
        <v>16</v>
      </c>
      <c r="H795" s="2">
        <v>0</v>
      </c>
      <c r="I795" s="2">
        <v>256.18565356746393</v>
      </c>
      <c r="J795" s="2">
        <v>2077.7435410130638</v>
      </c>
    </row>
    <row r="796" spans="1:10" x14ac:dyDescent="0.25">
      <c r="A796" t="s">
        <v>850</v>
      </c>
      <c r="B796" t="str">
        <f t="shared" si="12"/>
        <v>23244</v>
      </c>
      <c r="E796" t="s">
        <v>914</v>
      </c>
      <c r="F796" t="s">
        <v>852</v>
      </c>
      <c r="G796" t="s">
        <v>853</v>
      </c>
      <c r="H796" s="2">
        <v>0</v>
      </c>
      <c r="I796" s="2">
        <v>256.18565356746393</v>
      </c>
      <c r="J796" s="2">
        <v>2077.7435410130638</v>
      </c>
    </row>
    <row r="797" spans="1:10" x14ac:dyDescent="0.25">
      <c r="A797" t="s">
        <v>850</v>
      </c>
      <c r="B797" t="str">
        <f t="shared" si="12"/>
        <v>23244</v>
      </c>
      <c r="E797" t="s">
        <v>914</v>
      </c>
      <c r="F797" t="s">
        <v>852</v>
      </c>
      <c r="G797" t="s">
        <v>854</v>
      </c>
      <c r="H797" s="2">
        <v>0</v>
      </c>
      <c r="I797" s="2">
        <v>665.45515727695692</v>
      </c>
      <c r="J797" s="2">
        <v>2095.3838234559303</v>
      </c>
    </row>
    <row r="798" spans="1:10" x14ac:dyDescent="0.25">
      <c r="A798" t="s">
        <v>850</v>
      </c>
      <c r="B798" t="str">
        <f t="shared" si="12"/>
        <v>23244</v>
      </c>
      <c r="E798" t="s">
        <v>914</v>
      </c>
      <c r="F798" t="s">
        <v>852</v>
      </c>
      <c r="G798" t="s">
        <v>855</v>
      </c>
      <c r="H798" s="2">
        <v>0</v>
      </c>
      <c r="I798" s="2">
        <v>665.26824235441052</v>
      </c>
      <c r="J798" s="2">
        <v>2099.9888187799806</v>
      </c>
    </row>
    <row r="799" spans="1:10" x14ac:dyDescent="0.25">
      <c r="A799" t="s">
        <v>850</v>
      </c>
      <c r="B799" t="str">
        <f t="shared" si="12"/>
        <v>23244</v>
      </c>
      <c r="E799" t="s">
        <v>914</v>
      </c>
      <c r="F799" t="s">
        <v>856</v>
      </c>
      <c r="G799" t="s">
        <v>16</v>
      </c>
      <c r="H799" s="2">
        <v>0</v>
      </c>
      <c r="I799" s="2">
        <v>250.8183289483091</v>
      </c>
      <c r="J799" s="2">
        <v>2014.8237196061834</v>
      </c>
    </row>
    <row r="800" spans="1:10" x14ac:dyDescent="0.25">
      <c r="A800" t="s">
        <v>850</v>
      </c>
      <c r="B800" t="str">
        <f t="shared" si="12"/>
        <v>23244</v>
      </c>
      <c r="E800" t="s">
        <v>914</v>
      </c>
      <c r="F800" t="s">
        <v>856</v>
      </c>
      <c r="G800" t="s">
        <v>853</v>
      </c>
      <c r="H800" s="2">
        <v>0</v>
      </c>
      <c r="I800" s="2">
        <v>250.8183289483091</v>
      </c>
      <c r="J800" s="2">
        <v>2014.8237196061834</v>
      </c>
    </row>
    <row r="801" spans="1:10" x14ac:dyDescent="0.25">
      <c r="A801" t="s">
        <v>850</v>
      </c>
      <c r="B801" t="str">
        <f t="shared" si="12"/>
        <v>23244</v>
      </c>
      <c r="E801" t="s">
        <v>914</v>
      </c>
      <c r="F801" t="s">
        <v>856</v>
      </c>
      <c r="G801" t="s">
        <v>854</v>
      </c>
      <c r="H801" s="2">
        <v>0</v>
      </c>
      <c r="I801" s="2">
        <v>647.61400949304971</v>
      </c>
      <c r="J801" s="2">
        <v>2018.2246575148088</v>
      </c>
    </row>
    <row r="802" spans="1:10" x14ac:dyDescent="0.25">
      <c r="A802" t="s">
        <v>850</v>
      </c>
      <c r="B802" t="str">
        <f t="shared" si="12"/>
        <v>23244</v>
      </c>
      <c r="E802" t="s">
        <v>914</v>
      </c>
      <c r="F802" t="s">
        <v>856</v>
      </c>
      <c r="G802" t="s">
        <v>855</v>
      </c>
      <c r="H802" s="2">
        <v>0</v>
      </c>
      <c r="I802" s="2">
        <v>647.43247250888976</v>
      </c>
      <c r="J802" s="2">
        <v>2022.6956415978718</v>
      </c>
    </row>
    <row r="803" spans="1:10" x14ac:dyDescent="0.25">
      <c r="A803" t="s">
        <v>850</v>
      </c>
      <c r="B803" t="str">
        <f t="shared" si="12"/>
        <v>23244</v>
      </c>
      <c r="E803" t="s">
        <v>914</v>
      </c>
      <c r="F803" t="s">
        <v>62</v>
      </c>
      <c r="G803" t="s">
        <v>16</v>
      </c>
      <c r="H803" s="2">
        <v>0</v>
      </c>
      <c r="I803" s="2">
        <v>189.39099999999999</v>
      </c>
      <c r="J803" s="2">
        <v>1324.3009999999999</v>
      </c>
    </row>
    <row r="804" spans="1:10" x14ac:dyDescent="0.25">
      <c r="A804" t="s">
        <v>850</v>
      </c>
      <c r="B804" t="str">
        <f t="shared" si="12"/>
        <v>23244</v>
      </c>
      <c r="E804" t="s">
        <v>914</v>
      </c>
      <c r="F804" t="s">
        <v>62</v>
      </c>
      <c r="G804" t="s">
        <v>853</v>
      </c>
      <c r="H804" s="2">
        <v>0</v>
      </c>
      <c r="I804" s="2">
        <v>189.39099999999999</v>
      </c>
      <c r="J804" s="2">
        <v>1324.3009999999999</v>
      </c>
    </row>
    <row r="805" spans="1:10" x14ac:dyDescent="0.25">
      <c r="A805" t="s">
        <v>850</v>
      </c>
      <c r="B805" t="str">
        <f t="shared" si="12"/>
        <v>23244</v>
      </c>
      <c r="E805" t="s">
        <v>914</v>
      </c>
      <c r="F805" t="s">
        <v>62</v>
      </c>
      <c r="G805" t="s">
        <v>854</v>
      </c>
      <c r="H805" s="2">
        <v>0</v>
      </c>
      <c r="I805" s="2">
        <v>539.39099999999996</v>
      </c>
      <c r="J805" s="2">
        <v>1324.3009999999999</v>
      </c>
    </row>
    <row r="806" spans="1:10" x14ac:dyDescent="0.25">
      <c r="A806" t="s">
        <v>850</v>
      </c>
      <c r="B806" t="str">
        <f t="shared" si="12"/>
        <v>23244</v>
      </c>
      <c r="E806" t="s">
        <v>914</v>
      </c>
      <c r="F806" t="s">
        <v>62</v>
      </c>
      <c r="G806" t="s">
        <v>855</v>
      </c>
      <c r="H806" s="2">
        <v>0</v>
      </c>
      <c r="I806" s="2">
        <v>539.39099999999996</v>
      </c>
      <c r="J806" s="2">
        <v>1324.3009999999999</v>
      </c>
    </row>
    <row r="807" spans="1:10" x14ac:dyDescent="0.25">
      <c r="A807" t="s">
        <v>850</v>
      </c>
      <c r="B807" t="str">
        <f t="shared" si="12"/>
        <v>23245</v>
      </c>
      <c r="E807" t="s">
        <v>915</v>
      </c>
      <c r="F807" t="s">
        <v>852</v>
      </c>
      <c r="G807" t="s">
        <v>16</v>
      </c>
      <c r="H807" s="2">
        <v>0</v>
      </c>
      <c r="I807" s="2">
        <v>0</v>
      </c>
      <c r="J807" s="2">
        <v>339.51160870807036</v>
      </c>
    </row>
    <row r="808" spans="1:10" x14ac:dyDescent="0.25">
      <c r="A808" t="s">
        <v>850</v>
      </c>
      <c r="B808" t="str">
        <f t="shared" si="12"/>
        <v>23245</v>
      </c>
      <c r="E808" t="s">
        <v>915</v>
      </c>
      <c r="F808" t="s">
        <v>852</v>
      </c>
      <c r="G808" t="s">
        <v>853</v>
      </c>
      <c r="H808" s="2">
        <v>0</v>
      </c>
      <c r="I808" s="2">
        <v>0</v>
      </c>
      <c r="J808" s="2">
        <v>339.51160870807036</v>
      </c>
    </row>
    <row r="809" spans="1:10" x14ac:dyDescent="0.25">
      <c r="A809" t="s">
        <v>850</v>
      </c>
      <c r="B809" t="str">
        <f t="shared" si="12"/>
        <v>23245</v>
      </c>
      <c r="E809" t="s">
        <v>915</v>
      </c>
      <c r="F809" t="s">
        <v>852</v>
      </c>
      <c r="G809" t="s">
        <v>854</v>
      </c>
      <c r="H809" s="2">
        <v>0</v>
      </c>
      <c r="I809" s="2">
        <v>534.3309556475424</v>
      </c>
      <c r="J809" s="2">
        <v>119.43233276785982</v>
      </c>
    </row>
    <row r="810" spans="1:10" x14ac:dyDescent="0.25">
      <c r="A810" t="s">
        <v>850</v>
      </c>
      <c r="B810" t="str">
        <f t="shared" si="12"/>
        <v>23245</v>
      </c>
      <c r="E810" t="s">
        <v>915</v>
      </c>
      <c r="F810" t="s">
        <v>852</v>
      </c>
      <c r="G810" t="s">
        <v>855</v>
      </c>
      <c r="H810" s="2">
        <v>0</v>
      </c>
      <c r="I810" s="2">
        <v>534.74576249934444</v>
      </c>
      <c r="J810" s="2">
        <v>119.41763567980003</v>
      </c>
    </row>
    <row r="811" spans="1:10" x14ac:dyDescent="0.25">
      <c r="A811" t="s">
        <v>850</v>
      </c>
      <c r="B811" t="str">
        <f t="shared" si="12"/>
        <v>23245</v>
      </c>
      <c r="E811" t="s">
        <v>915</v>
      </c>
      <c r="F811" t="s">
        <v>856</v>
      </c>
      <c r="G811" t="s">
        <v>16</v>
      </c>
      <c r="H811" s="2">
        <v>0</v>
      </c>
      <c r="I811" s="2">
        <v>0</v>
      </c>
      <c r="J811" s="2">
        <v>325.583005474066</v>
      </c>
    </row>
    <row r="812" spans="1:10" x14ac:dyDescent="0.25">
      <c r="A812" t="s">
        <v>850</v>
      </c>
      <c r="B812" t="str">
        <f t="shared" si="12"/>
        <v>23245</v>
      </c>
      <c r="E812" t="s">
        <v>915</v>
      </c>
      <c r="F812" t="s">
        <v>856</v>
      </c>
      <c r="G812" t="s">
        <v>853</v>
      </c>
      <c r="H812" s="2">
        <v>0</v>
      </c>
      <c r="I812" s="2">
        <v>0</v>
      </c>
      <c r="J812" s="2">
        <v>325.583005474066</v>
      </c>
    </row>
    <row r="813" spans="1:10" x14ac:dyDescent="0.25">
      <c r="A813" t="s">
        <v>850</v>
      </c>
      <c r="B813" t="str">
        <f t="shared" si="12"/>
        <v>23245</v>
      </c>
      <c r="E813" t="s">
        <v>915</v>
      </c>
      <c r="F813" t="s">
        <v>856</v>
      </c>
      <c r="G813" t="s">
        <v>854</v>
      </c>
      <c r="H813" s="2">
        <v>0</v>
      </c>
      <c r="I813" s="2">
        <v>509.47117371846605</v>
      </c>
      <c r="J813" s="2">
        <v>78.235586050866715</v>
      </c>
    </row>
    <row r="814" spans="1:10" x14ac:dyDescent="0.25">
      <c r="A814" t="s">
        <v>850</v>
      </c>
      <c r="B814" t="str">
        <f t="shared" si="12"/>
        <v>23245</v>
      </c>
      <c r="E814" t="s">
        <v>915</v>
      </c>
      <c r="F814" t="s">
        <v>856</v>
      </c>
      <c r="G814" t="s">
        <v>855</v>
      </c>
      <c r="H814" s="2">
        <v>0</v>
      </c>
      <c r="I814" s="2">
        <v>509.8773799409953</v>
      </c>
      <c r="J814" s="2">
        <v>78.224278699541074</v>
      </c>
    </row>
    <row r="815" spans="1:10" x14ac:dyDescent="0.25">
      <c r="A815" t="s">
        <v>850</v>
      </c>
      <c r="B815" t="str">
        <f t="shared" si="12"/>
        <v>23245</v>
      </c>
      <c r="E815" t="s">
        <v>915</v>
      </c>
      <c r="F815" t="s">
        <v>62</v>
      </c>
      <c r="G815" t="s">
        <v>16</v>
      </c>
      <c r="H815" s="2">
        <v>0</v>
      </c>
      <c r="I815" s="2">
        <v>0</v>
      </c>
      <c r="J815" s="2">
        <v>190.46700000000001</v>
      </c>
    </row>
    <row r="816" spans="1:10" x14ac:dyDescent="0.25">
      <c r="A816" t="s">
        <v>850</v>
      </c>
      <c r="B816" t="str">
        <f t="shared" si="12"/>
        <v>23245</v>
      </c>
      <c r="E816" t="s">
        <v>915</v>
      </c>
      <c r="F816" t="s">
        <v>62</v>
      </c>
      <c r="G816" t="s">
        <v>853</v>
      </c>
      <c r="H816" s="2">
        <v>0</v>
      </c>
      <c r="I816" s="2">
        <v>0</v>
      </c>
      <c r="J816" s="2">
        <v>190.46700000000001</v>
      </c>
    </row>
    <row r="817" spans="1:10" x14ac:dyDescent="0.25">
      <c r="A817" t="s">
        <v>850</v>
      </c>
      <c r="B817" t="str">
        <f t="shared" si="12"/>
        <v>23245</v>
      </c>
      <c r="E817" t="s">
        <v>915</v>
      </c>
      <c r="F817" t="s">
        <v>62</v>
      </c>
      <c r="G817" t="s">
        <v>854</v>
      </c>
      <c r="H817" s="2">
        <v>0</v>
      </c>
      <c r="I817" s="2">
        <v>308.12</v>
      </c>
      <c r="J817" s="2">
        <v>37.121000000000002</v>
      </c>
    </row>
    <row r="818" spans="1:10" x14ac:dyDescent="0.25">
      <c r="A818" t="s">
        <v>850</v>
      </c>
      <c r="B818" t="str">
        <f t="shared" si="12"/>
        <v>23245</v>
      </c>
      <c r="E818" t="s">
        <v>915</v>
      </c>
      <c r="F818" t="s">
        <v>62</v>
      </c>
      <c r="G818" t="s">
        <v>855</v>
      </c>
      <c r="H818" s="2">
        <v>0</v>
      </c>
      <c r="I818" s="2">
        <v>308.12</v>
      </c>
      <c r="J818" s="2">
        <v>37.121000000000002</v>
      </c>
    </row>
    <row r="819" spans="1:10" x14ac:dyDescent="0.25">
      <c r="A819" t="s">
        <v>850</v>
      </c>
      <c r="B819" t="str">
        <f t="shared" si="12"/>
        <v>23246</v>
      </c>
      <c r="E819" t="s">
        <v>916</v>
      </c>
      <c r="F819" t="s">
        <v>852</v>
      </c>
      <c r="G819" t="s">
        <v>16</v>
      </c>
      <c r="H819" s="2">
        <v>257.93916107082094</v>
      </c>
      <c r="I819" s="2">
        <v>1298.5407599333012</v>
      </c>
      <c r="J819" s="2">
        <v>3220.7605486790703</v>
      </c>
    </row>
    <row r="820" spans="1:10" x14ac:dyDescent="0.25">
      <c r="A820" t="s">
        <v>850</v>
      </c>
      <c r="B820" t="str">
        <f t="shared" si="12"/>
        <v>23246</v>
      </c>
      <c r="E820" t="s">
        <v>916</v>
      </c>
      <c r="F820" t="s">
        <v>852</v>
      </c>
      <c r="G820" t="s">
        <v>853</v>
      </c>
      <c r="H820" s="2">
        <v>257.93916107082094</v>
      </c>
      <c r="I820" s="2">
        <v>1298.5407599333007</v>
      </c>
      <c r="J820" s="2">
        <v>3220.7605486790703</v>
      </c>
    </row>
    <row r="821" spans="1:10" x14ac:dyDescent="0.25">
      <c r="A821" t="s">
        <v>850</v>
      </c>
      <c r="B821" t="str">
        <f t="shared" si="12"/>
        <v>23246</v>
      </c>
      <c r="E821" t="s">
        <v>916</v>
      </c>
      <c r="F821" t="s">
        <v>852</v>
      </c>
      <c r="G821" t="s">
        <v>854</v>
      </c>
      <c r="H821" s="2">
        <v>271.01684318489669</v>
      </c>
      <c r="I821" s="2">
        <v>4926.760778798699</v>
      </c>
      <c r="J821" s="2">
        <v>2441.6715736164088</v>
      </c>
    </row>
    <row r="822" spans="1:10" x14ac:dyDescent="0.25">
      <c r="A822" t="s">
        <v>850</v>
      </c>
      <c r="B822" t="str">
        <f t="shared" si="12"/>
        <v>23246</v>
      </c>
      <c r="E822" t="s">
        <v>916</v>
      </c>
      <c r="F822" t="s">
        <v>852</v>
      </c>
      <c r="G822" t="s">
        <v>855</v>
      </c>
      <c r="H822" s="2">
        <v>260.6527416549215</v>
      </c>
      <c r="I822" s="2">
        <v>4840.2173334016461</v>
      </c>
      <c r="J822" s="2">
        <v>2437.3339642013489</v>
      </c>
    </row>
    <row r="823" spans="1:10" x14ac:dyDescent="0.25">
      <c r="A823" t="s">
        <v>850</v>
      </c>
      <c r="B823" t="str">
        <f t="shared" si="12"/>
        <v>23246</v>
      </c>
      <c r="E823" t="s">
        <v>916</v>
      </c>
      <c r="F823" t="s">
        <v>856</v>
      </c>
      <c r="G823" t="s">
        <v>16</v>
      </c>
      <c r="H823" s="2">
        <v>253.00038227474644</v>
      </c>
      <c r="I823" s="2">
        <v>1250.0002584901119</v>
      </c>
      <c r="J823" s="2">
        <v>3024.8363795165697</v>
      </c>
    </row>
    <row r="824" spans="1:10" x14ac:dyDescent="0.25">
      <c r="A824" t="s">
        <v>850</v>
      </c>
      <c r="B824" t="str">
        <f t="shared" si="12"/>
        <v>23246</v>
      </c>
      <c r="E824" t="s">
        <v>916</v>
      </c>
      <c r="F824" t="s">
        <v>856</v>
      </c>
      <c r="G824" t="s">
        <v>853</v>
      </c>
      <c r="H824" s="2">
        <v>253.00038227474644</v>
      </c>
      <c r="I824" s="2">
        <v>1250.0002584901119</v>
      </c>
      <c r="J824" s="2">
        <v>3024.8363795165697</v>
      </c>
    </row>
    <row r="825" spans="1:10" x14ac:dyDescent="0.25">
      <c r="A825" t="s">
        <v>850</v>
      </c>
      <c r="B825" t="str">
        <f t="shared" si="12"/>
        <v>23246</v>
      </c>
      <c r="E825" t="s">
        <v>916</v>
      </c>
      <c r="F825" t="s">
        <v>856</v>
      </c>
      <c r="G825" t="s">
        <v>854</v>
      </c>
      <c r="H825" s="2">
        <v>264.10998889446171</v>
      </c>
      <c r="I825" s="2">
        <v>4766.6730997113254</v>
      </c>
      <c r="J825" s="2">
        <v>2124.7755098845919</v>
      </c>
    </row>
    <row r="826" spans="1:10" x14ac:dyDescent="0.25">
      <c r="A826" t="s">
        <v>850</v>
      </c>
      <c r="B826" t="str">
        <f t="shared" si="12"/>
        <v>23246</v>
      </c>
      <c r="E826" t="s">
        <v>916</v>
      </c>
      <c r="F826" t="s">
        <v>856</v>
      </c>
      <c r="G826" t="s">
        <v>855</v>
      </c>
      <c r="H826" s="2">
        <v>253.80422213722642</v>
      </c>
      <c r="I826" s="2">
        <v>4682.461288562009</v>
      </c>
      <c r="J826" s="2">
        <v>2123.4310350956566</v>
      </c>
    </row>
    <row r="827" spans="1:10" x14ac:dyDescent="0.25">
      <c r="A827" t="s">
        <v>850</v>
      </c>
      <c r="B827" t="str">
        <f t="shared" si="12"/>
        <v>23246</v>
      </c>
      <c r="E827" t="s">
        <v>916</v>
      </c>
      <c r="F827" t="s">
        <v>62</v>
      </c>
      <c r="G827" t="s">
        <v>16</v>
      </c>
      <c r="H827" s="2">
        <v>124.94764000000001</v>
      </c>
      <c r="I827" s="2">
        <v>519.59299999999996</v>
      </c>
      <c r="J827" s="2">
        <v>1446.9220000000005</v>
      </c>
    </row>
    <row r="828" spans="1:10" x14ac:dyDescent="0.25">
      <c r="A828" t="s">
        <v>850</v>
      </c>
      <c r="B828" t="str">
        <f t="shared" si="12"/>
        <v>23246</v>
      </c>
      <c r="E828" t="s">
        <v>916</v>
      </c>
      <c r="F828" t="s">
        <v>62</v>
      </c>
      <c r="G828" t="s">
        <v>853</v>
      </c>
      <c r="H828" s="2">
        <v>124.94764000000001</v>
      </c>
      <c r="I828" s="2">
        <v>519.59299999999996</v>
      </c>
      <c r="J828" s="2">
        <v>1446.9220000000005</v>
      </c>
    </row>
    <row r="829" spans="1:10" x14ac:dyDescent="0.25">
      <c r="A829" t="s">
        <v>850</v>
      </c>
      <c r="B829" t="str">
        <f t="shared" si="12"/>
        <v>23246</v>
      </c>
      <c r="E829" t="s">
        <v>916</v>
      </c>
      <c r="F829" t="s">
        <v>62</v>
      </c>
      <c r="G829" t="s">
        <v>854</v>
      </c>
      <c r="H829" s="2">
        <v>124.11116</v>
      </c>
      <c r="I829" s="2">
        <v>2072.377</v>
      </c>
      <c r="J829" s="2">
        <v>1058.5320000000002</v>
      </c>
    </row>
    <row r="830" spans="1:10" x14ac:dyDescent="0.25">
      <c r="A830" t="s">
        <v>850</v>
      </c>
      <c r="B830" t="str">
        <f t="shared" si="12"/>
        <v>23246</v>
      </c>
      <c r="E830" t="s">
        <v>916</v>
      </c>
      <c r="F830" t="s">
        <v>62</v>
      </c>
      <c r="G830" t="s">
        <v>855</v>
      </c>
      <c r="H830" s="2">
        <v>113.20305000000002</v>
      </c>
      <c r="I830" s="2">
        <v>2072.377</v>
      </c>
      <c r="J830" s="2">
        <v>1058.5320000000002</v>
      </c>
    </row>
    <row r="831" spans="1:10" x14ac:dyDescent="0.25">
      <c r="A831" t="s">
        <v>850</v>
      </c>
      <c r="B831" t="str">
        <f t="shared" si="12"/>
        <v>23250</v>
      </c>
      <c r="E831" t="s">
        <v>917</v>
      </c>
      <c r="F831" t="s">
        <v>852</v>
      </c>
      <c r="G831" t="s">
        <v>16</v>
      </c>
      <c r="H831" s="2">
        <v>3973.1494294034783</v>
      </c>
      <c r="I831" s="2">
        <v>1670.0005457360444</v>
      </c>
      <c r="J831" s="2">
        <v>0</v>
      </c>
    </row>
    <row r="832" spans="1:10" x14ac:dyDescent="0.25">
      <c r="A832" t="s">
        <v>850</v>
      </c>
      <c r="B832" t="str">
        <f t="shared" si="12"/>
        <v>23250</v>
      </c>
      <c r="E832" t="s">
        <v>917</v>
      </c>
      <c r="F832" t="s">
        <v>852</v>
      </c>
      <c r="G832" t="s">
        <v>853</v>
      </c>
      <c r="H832" s="2">
        <v>3973.1494294034783</v>
      </c>
      <c r="I832" s="2">
        <v>1670.0005457360444</v>
      </c>
      <c r="J832" s="2">
        <v>0</v>
      </c>
    </row>
    <row r="833" spans="1:10" x14ac:dyDescent="0.25">
      <c r="A833" t="s">
        <v>850</v>
      </c>
      <c r="B833" t="str">
        <f t="shared" si="12"/>
        <v>23250</v>
      </c>
      <c r="E833" t="s">
        <v>917</v>
      </c>
      <c r="F833" t="s">
        <v>852</v>
      </c>
      <c r="G833" t="s">
        <v>854</v>
      </c>
      <c r="H833" s="2">
        <v>3938.0222510217322</v>
      </c>
      <c r="I833" s="2">
        <v>1491.302285951715</v>
      </c>
      <c r="J833" s="2">
        <v>0</v>
      </c>
    </row>
    <row r="834" spans="1:10" x14ac:dyDescent="0.25">
      <c r="A834" t="s">
        <v>850</v>
      </c>
      <c r="B834" t="str">
        <f t="shared" si="12"/>
        <v>23250</v>
      </c>
      <c r="E834" t="s">
        <v>917</v>
      </c>
      <c r="F834" t="s">
        <v>852</v>
      </c>
      <c r="G834" t="s">
        <v>855</v>
      </c>
      <c r="H834" s="2">
        <v>5717.8874950674453</v>
      </c>
      <c r="I834" s="2">
        <v>381.59160686386002</v>
      </c>
      <c r="J834" s="2">
        <v>0</v>
      </c>
    </row>
    <row r="835" spans="1:10" x14ac:dyDescent="0.25">
      <c r="A835" t="s">
        <v>850</v>
      </c>
      <c r="B835" t="str">
        <f t="shared" si="12"/>
        <v>23250</v>
      </c>
      <c r="E835" t="s">
        <v>917</v>
      </c>
      <c r="F835" t="s">
        <v>856</v>
      </c>
      <c r="G835" t="s">
        <v>16</v>
      </c>
      <c r="H835" s="2">
        <v>3830.42679992905</v>
      </c>
      <c r="I835" s="2">
        <v>1658.0504894654312</v>
      </c>
      <c r="J835" s="2">
        <v>0</v>
      </c>
    </row>
    <row r="836" spans="1:10" x14ac:dyDescent="0.25">
      <c r="A836" t="s">
        <v>850</v>
      </c>
      <c r="B836" t="str">
        <f t="shared" si="12"/>
        <v>23250</v>
      </c>
      <c r="E836" t="s">
        <v>917</v>
      </c>
      <c r="F836" t="s">
        <v>856</v>
      </c>
      <c r="G836" t="s">
        <v>853</v>
      </c>
      <c r="H836" s="2">
        <v>3830.42679992905</v>
      </c>
      <c r="I836" s="2">
        <v>1658.0504894654312</v>
      </c>
      <c r="J836" s="2">
        <v>0</v>
      </c>
    </row>
    <row r="837" spans="1:10" x14ac:dyDescent="0.25">
      <c r="A837" t="s">
        <v>850</v>
      </c>
      <c r="B837" t="str">
        <f t="shared" si="12"/>
        <v>23250</v>
      </c>
      <c r="E837" t="s">
        <v>917</v>
      </c>
      <c r="F837" t="s">
        <v>856</v>
      </c>
      <c r="G837" t="s">
        <v>854</v>
      </c>
      <c r="H837" s="2">
        <v>3791.6757499951104</v>
      </c>
      <c r="I837" s="2">
        <v>1479.4337830209729</v>
      </c>
      <c r="J837" s="2">
        <v>0</v>
      </c>
    </row>
    <row r="838" spans="1:10" x14ac:dyDescent="0.25">
      <c r="A838" t="s">
        <v>850</v>
      </c>
      <c r="B838" t="str">
        <f t="shared" si="12"/>
        <v>23250</v>
      </c>
      <c r="E838" t="s">
        <v>917</v>
      </c>
      <c r="F838" t="s">
        <v>856</v>
      </c>
      <c r="G838" t="s">
        <v>855</v>
      </c>
      <c r="H838" s="2">
        <v>5708.2402450674454</v>
      </c>
      <c r="I838" s="2">
        <v>381.59160686386002</v>
      </c>
      <c r="J838" s="2">
        <v>0</v>
      </c>
    </row>
    <row r="839" spans="1:10" x14ac:dyDescent="0.25">
      <c r="A839" t="s">
        <v>850</v>
      </c>
      <c r="B839" t="str">
        <f t="shared" si="12"/>
        <v>23250</v>
      </c>
      <c r="E839" t="s">
        <v>917</v>
      </c>
      <c r="F839" t="s">
        <v>62</v>
      </c>
      <c r="G839" t="s">
        <v>16</v>
      </c>
      <c r="H839" s="2">
        <v>2916.8337100000008</v>
      </c>
      <c r="I839" s="2">
        <v>1206.5360000000003</v>
      </c>
      <c r="J839" s="2">
        <v>0</v>
      </c>
    </row>
    <row r="840" spans="1:10" x14ac:dyDescent="0.25">
      <c r="A840" t="s">
        <v>850</v>
      </c>
      <c r="B840" t="str">
        <f t="shared" si="12"/>
        <v>23250</v>
      </c>
      <c r="E840" t="s">
        <v>917</v>
      </c>
      <c r="F840" t="s">
        <v>62</v>
      </c>
      <c r="G840" t="s">
        <v>853</v>
      </c>
      <c r="H840" s="2">
        <v>2916.8337100000008</v>
      </c>
      <c r="I840" s="2">
        <v>1206.5360000000003</v>
      </c>
      <c r="J840" s="2">
        <v>0</v>
      </c>
    </row>
    <row r="841" spans="1:10" x14ac:dyDescent="0.25">
      <c r="A841" t="s">
        <v>850</v>
      </c>
      <c r="B841" t="str">
        <f t="shared" si="12"/>
        <v>23250</v>
      </c>
      <c r="E841" t="s">
        <v>917</v>
      </c>
      <c r="F841" t="s">
        <v>62</v>
      </c>
      <c r="G841" t="s">
        <v>854</v>
      </c>
      <c r="H841" s="2">
        <v>2925.5966999999996</v>
      </c>
      <c r="I841" s="2">
        <v>1186.6569999999999</v>
      </c>
      <c r="J841" s="2">
        <v>0</v>
      </c>
    </row>
    <row r="842" spans="1:10" x14ac:dyDescent="0.25">
      <c r="A842" t="s">
        <v>850</v>
      </c>
      <c r="B842" t="str">
        <f t="shared" si="12"/>
        <v>23250</v>
      </c>
      <c r="E842" t="s">
        <v>917</v>
      </c>
      <c r="F842" t="s">
        <v>62</v>
      </c>
      <c r="G842" t="s">
        <v>855</v>
      </c>
      <c r="H842" s="2">
        <v>4641.8291200000012</v>
      </c>
      <c r="I842" s="2">
        <v>334.21900000000005</v>
      </c>
      <c r="J842" s="2">
        <v>0</v>
      </c>
    </row>
    <row r="843" spans="1:10" x14ac:dyDescent="0.25">
      <c r="A843" t="s">
        <v>850</v>
      </c>
      <c r="B843" t="str">
        <f t="shared" si="12"/>
        <v>23252</v>
      </c>
      <c r="E843" t="s">
        <v>74</v>
      </c>
      <c r="F843" t="s">
        <v>852</v>
      </c>
      <c r="G843" t="s">
        <v>16</v>
      </c>
      <c r="H843" s="2">
        <v>66.522968465882585</v>
      </c>
      <c r="I843" s="2">
        <v>6492.7982093081055</v>
      </c>
      <c r="J843" s="2">
        <v>0</v>
      </c>
    </row>
    <row r="844" spans="1:10" x14ac:dyDescent="0.25">
      <c r="A844" t="s">
        <v>850</v>
      </c>
      <c r="B844" t="str">
        <f t="shared" si="12"/>
        <v>23252</v>
      </c>
      <c r="E844" t="s">
        <v>74</v>
      </c>
      <c r="F844" t="s">
        <v>852</v>
      </c>
      <c r="G844" t="s">
        <v>853</v>
      </c>
      <c r="H844" s="2">
        <v>66.522968465882585</v>
      </c>
      <c r="I844" s="2">
        <v>6492.7982093081055</v>
      </c>
      <c r="J844" s="2">
        <v>0</v>
      </c>
    </row>
    <row r="845" spans="1:10" x14ac:dyDescent="0.25">
      <c r="A845" t="s">
        <v>850</v>
      </c>
      <c r="B845" t="str">
        <f t="shared" ref="B845:B908" si="13">LEFT(E845,5)</f>
        <v>23252</v>
      </c>
      <c r="E845" t="s">
        <v>74</v>
      </c>
      <c r="F845" t="s">
        <v>852</v>
      </c>
      <c r="G845" t="s">
        <v>854</v>
      </c>
      <c r="H845" s="2">
        <v>58.107353038543188</v>
      </c>
      <c r="I845" s="2">
        <v>6487.4231894652376</v>
      </c>
      <c r="J845" s="2">
        <v>0</v>
      </c>
    </row>
    <row r="846" spans="1:10" x14ac:dyDescent="0.25">
      <c r="A846" t="s">
        <v>850</v>
      </c>
      <c r="B846" t="str">
        <f t="shared" si="13"/>
        <v>23252</v>
      </c>
      <c r="E846" t="s">
        <v>74</v>
      </c>
      <c r="F846" t="s">
        <v>852</v>
      </c>
      <c r="G846" t="s">
        <v>855</v>
      </c>
      <c r="H846" s="2">
        <v>39.066833864347672</v>
      </c>
      <c r="I846" s="2">
        <v>6399.8036099892588</v>
      </c>
      <c r="J846" s="2">
        <v>0</v>
      </c>
    </row>
    <row r="847" spans="1:10" x14ac:dyDescent="0.25">
      <c r="A847" t="s">
        <v>850</v>
      </c>
      <c r="B847" t="str">
        <f t="shared" si="13"/>
        <v>23252</v>
      </c>
      <c r="E847" t="s">
        <v>74</v>
      </c>
      <c r="F847" t="s">
        <v>856</v>
      </c>
      <c r="G847" t="s">
        <v>16</v>
      </c>
      <c r="H847" s="2">
        <v>64.942884894600596</v>
      </c>
      <c r="I847" s="2">
        <v>6363.9415412972476</v>
      </c>
      <c r="J847" s="2">
        <v>0</v>
      </c>
    </row>
    <row r="848" spans="1:10" x14ac:dyDescent="0.25">
      <c r="A848" t="s">
        <v>850</v>
      </c>
      <c r="B848" t="str">
        <f t="shared" si="13"/>
        <v>23252</v>
      </c>
      <c r="E848" t="s">
        <v>74</v>
      </c>
      <c r="F848" t="s">
        <v>856</v>
      </c>
      <c r="G848" t="s">
        <v>853</v>
      </c>
      <c r="H848" s="2">
        <v>64.942884894600596</v>
      </c>
      <c r="I848" s="2">
        <v>6363.9415412972476</v>
      </c>
      <c r="J848" s="2">
        <v>0</v>
      </c>
    </row>
    <row r="849" spans="1:10" x14ac:dyDescent="0.25">
      <c r="A849" t="s">
        <v>850</v>
      </c>
      <c r="B849" t="str">
        <f t="shared" si="13"/>
        <v>23252</v>
      </c>
      <c r="E849" t="s">
        <v>74</v>
      </c>
      <c r="F849" t="s">
        <v>856</v>
      </c>
      <c r="G849" t="s">
        <v>854</v>
      </c>
      <c r="H849" s="2">
        <v>56.99806065677955</v>
      </c>
      <c r="I849" s="2">
        <v>6359.0674831885499</v>
      </c>
      <c r="J849" s="2">
        <v>0</v>
      </c>
    </row>
    <row r="850" spans="1:10" x14ac:dyDescent="0.25">
      <c r="A850" t="s">
        <v>850</v>
      </c>
      <c r="B850" t="str">
        <f t="shared" si="13"/>
        <v>23252</v>
      </c>
      <c r="E850" t="s">
        <v>74</v>
      </c>
      <c r="F850" t="s">
        <v>856</v>
      </c>
      <c r="G850" t="s">
        <v>855</v>
      </c>
      <c r="H850" s="2">
        <v>38.283652082714283</v>
      </c>
      <c r="I850" s="2">
        <v>6273.5628834490872</v>
      </c>
      <c r="J850" s="2">
        <v>0</v>
      </c>
    </row>
    <row r="851" spans="1:10" x14ac:dyDescent="0.25">
      <c r="A851" t="s">
        <v>850</v>
      </c>
      <c r="B851" t="str">
        <f t="shared" si="13"/>
        <v>23252</v>
      </c>
      <c r="E851" t="s">
        <v>74</v>
      </c>
      <c r="F851" t="s">
        <v>62</v>
      </c>
      <c r="G851" t="s">
        <v>16</v>
      </c>
      <c r="H851" s="2">
        <v>55.465389999999999</v>
      </c>
      <c r="I851" s="2">
        <v>3016.1410000000001</v>
      </c>
      <c r="J851" s="2">
        <v>0</v>
      </c>
    </row>
    <row r="852" spans="1:10" x14ac:dyDescent="0.25">
      <c r="A852" t="s">
        <v>850</v>
      </c>
      <c r="B852" t="str">
        <f t="shared" si="13"/>
        <v>23252</v>
      </c>
      <c r="E852" t="s">
        <v>74</v>
      </c>
      <c r="F852" t="s">
        <v>62</v>
      </c>
      <c r="G852" t="s">
        <v>853</v>
      </c>
      <c r="H852" s="2">
        <v>55.465389999999999</v>
      </c>
      <c r="I852" s="2">
        <v>3016.1410000000001</v>
      </c>
      <c r="J852" s="2">
        <v>0</v>
      </c>
    </row>
    <row r="853" spans="1:10" x14ac:dyDescent="0.25">
      <c r="A853" t="s">
        <v>850</v>
      </c>
      <c r="B853" t="str">
        <f t="shared" si="13"/>
        <v>23252</v>
      </c>
      <c r="E853" t="s">
        <v>74</v>
      </c>
      <c r="F853" t="s">
        <v>62</v>
      </c>
      <c r="G853" t="s">
        <v>854</v>
      </c>
      <c r="H853" s="2">
        <v>50.981199999999994</v>
      </c>
      <c r="I853" s="2">
        <v>3016.1410000000001</v>
      </c>
      <c r="J853" s="2">
        <v>0</v>
      </c>
    </row>
    <row r="854" spans="1:10" x14ac:dyDescent="0.25">
      <c r="A854" t="s">
        <v>850</v>
      </c>
      <c r="B854" t="str">
        <f t="shared" si="13"/>
        <v>23252</v>
      </c>
      <c r="E854" t="s">
        <v>74</v>
      </c>
      <c r="F854" t="s">
        <v>62</v>
      </c>
      <c r="G854" t="s">
        <v>855</v>
      </c>
      <c r="H854" s="2">
        <v>36.712850000000003</v>
      </c>
      <c r="I854" s="2">
        <v>3016.1410000000001</v>
      </c>
      <c r="J854" s="2">
        <v>0</v>
      </c>
    </row>
    <row r="855" spans="1:10" x14ac:dyDescent="0.25">
      <c r="A855" t="s">
        <v>850</v>
      </c>
      <c r="B855" t="str">
        <f t="shared" si="13"/>
        <v>23257</v>
      </c>
      <c r="E855" t="s">
        <v>918</v>
      </c>
      <c r="F855" t="s">
        <v>852</v>
      </c>
      <c r="G855" t="s">
        <v>16</v>
      </c>
      <c r="H855" s="2">
        <v>1316.4946787196695</v>
      </c>
      <c r="I855" s="2">
        <v>19.06653328558</v>
      </c>
      <c r="J855" s="2">
        <v>0</v>
      </c>
    </row>
    <row r="856" spans="1:10" x14ac:dyDescent="0.25">
      <c r="A856" t="s">
        <v>850</v>
      </c>
      <c r="B856" t="str">
        <f t="shared" si="13"/>
        <v>23257</v>
      </c>
      <c r="E856" t="s">
        <v>918</v>
      </c>
      <c r="F856" t="s">
        <v>852</v>
      </c>
      <c r="G856" t="s">
        <v>853</v>
      </c>
      <c r="H856" s="2">
        <v>1316.4946787196695</v>
      </c>
      <c r="I856" s="2">
        <v>19.06653328558</v>
      </c>
      <c r="J856" s="2">
        <v>0</v>
      </c>
    </row>
    <row r="857" spans="1:10" x14ac:dyDescent="0.25">
      <c r="A857" t="s">
        <v>850</v>
      </c>
      <c r="B857" t="str">
        <f t="shared" si="13"/>
        <v>23257</v>
      </c>
      <c r="E857" t="s">
        <v>918</v>
      </c>
      <c r="F857" t="s">
        <v>852</v>
      </c>
      <c r="G857" t="s">
        <v>854</v>
      </c>
      <c r="H857" s="2">
        <v>1330.5587320203235</v>
      </c>
      <c r="I857" s="2">
        <v>0</v>
      </c>
      <c r="J857" s="2">
        <v>0</v>
      </c>
    </row>
    <row r="858" spans="1:10" x14ac:dyDescent="0.25">
      <c r="A858" t="s">
        <v>850</v>
      </c>
      <c r="B858" t="str">
        <f t="shared" si="13"/>
        <v>23257</v>
      </c>
      <c r="E858" t="s">
        <v>918</v>
      </c>
      <c r="F858" t="s">
        <v>852</v>
      </c>
      <c r="G858" t="s">
        <v>855</v>
      </c>
      <c r="H858" s="2">
        <v>1013.0119899663879</v>
      </c>
      <c r="I858" s="2">
        <v>0</v>
      </c>
      <c r="J858" s="2">
        <v>0</v>
      </c>
    </row>
    <row r="859" spans="1:10" x14ac:dyDescent="0.25">
      <c r="A859" t="s">
        <v>850</v>
      </c>
      <c r="B859" t="str">
        <f t="shared" si="13"/>
        <v>23257</v>
      </c>
      <c r="E859" t="s">
        <v>918</v>
      </c>
      <c r="F859" t="s">
        <v>856</v>
      </c>
      <c r="G859" t="s">
        <v>16</v>
      </c>
      <c r="H859" s="2">
        <v>1296.4142571554905</v>
      </c>
      <c r="I859" s="2">
        <v>19.06653328558</v>
      </c>
      <c r="J859" s="2">
        <v>0</v>
      </c>
    </row>
    <row r="860" spans="1:10" x14ac:dyDescent="0.25">
      <c r="A860" t="s">
        <v>850</v>
      </c>
      <c r="B860" t="str">
        <f t="shared" si="13"/>
        <v>23257</v>
      </c>
      <c r="E860" t="s">
        <v>918</v>
      </c>
      <c r="F860" t="s">
        <v>856</v>
      </c>
      <c r="G860" t="s">
        <v>853</v>
      </c>
      <c r="H860" s="2">
        <v>1296.4142571554905</v>
      </c>
      <c r="I860" s="2">
        <v>19.06653328558</v>
      </c>
      <c r="J860" s="2">
        <v>0</v>
      </c>
    </row>
    <row r="861" spans="1:10" x14ac:dyDescent="0.25">
      <c r="A861" t="s">
        <v>850</v>
      </c>
      <c r="B861" t="str">
        <f t="shared" si="13"/>
        <v>23257</v>
      </c>
      <c r="E861" t="s">
        <v>918</v>
      </c>
      <c r="F861" t="s">
        <v>856</v>
      </c>
      <c r="G861" t="s">
        <v>854</v>
      </c>
      <c r="H861" s="2">
        <v>1310.542713939979</v>
      </c>
      <c r="I861" s="2">
        <v>0</v>
      </c>
      <c r="J861" s="2">
        <v>0</v>
      </c>
    </row>
    <row r="862" spans="1:10" x14ac:dyDescent="0.25">
      <c r="A862" t="s">
        <v>850</v>
      </c>
      <c r="B862" t="str">
        <f t="shared" si="13"/>
        <v>23257</v>
      </c>
      <c r="E862" t="s">
        <v>918</v>
      </c>
      <c r="F862" t="s">
        <v>856</v>
      </c>
      <c r="G862" t="s">
        <v>855</v>
      </c>
      <c r="H862" s="2">
        <v>990.69987458565788</v>
      </c>
      <c r="I862" s="2">
        <v>0</v>
      </c>
      <c r="J862" s="2">
        <v>0</v>
      </c>
    </row>
    <row r="863" spans="1:10" x14ac:dyDescent="0.25">
      <c r="A863" t="s">
        <v>850</v>
      </c>
      <c r="B863" t="str">
        <f t="shared" si="13"/>
        <v>23257</v>
      </c>
      <c r="E863" t="s">
        <v>918</v>
      </c>
      <c r="F863" t="s">
        <v>62</v>
      </c>
      <c r="G863" t="s">
        <v>16</v>
      </c>
      <c r="H863" s="2">
        <v>1247.8395916984002</v>
      </c>
      <c r="I863" s="2">
        <v>18.364000000000001</v>
      </c>
      <c r="J863" s="2">
        <v>0</v>
      </c>
    </row>
    <row r="864" spans="1:10" x14ac:dyDescent="0.25">
      <c r="A864" t="s">
        <v>850</v>
      </c>
      <c r="B864" t="str">
        <f t="shared" si="13"/>
        <v>23257</v>
      </c>
      <c r="E864" t="s">
        <v>918</v>
      </c>
      <c r="F864" t="s">
        <v>62</v>
      </c>
      <c r="G864" t="s">
        <v>853</v>
      </c>
      <c r="H864" s="2">
        <v>1247.8395916984002</v>
      </c>
      <c r="I864" s="2">
        <v>18.364000000000001</v>
      </c>
      <c r="J864" s="2">
        <v>0</v>
      </c>
    </row>
    <row r="865" spans="1:10" x14ac:dyDescent="0.25">
      <c r="A865" t="s">
        <v>850</v>
      </c>
      <c r="B865" t="str">
        <f t="shared" si="13"/>
        <v>23257</v>
      </c>
      <c r="E865" t="s">
        <v>918</v>
      </c>
      <c r="F865" t="s">
        <v>62</v>
      </c>
      <c r="G865" t="s">
        <v>854</v>
      </c>
      <c r="H865" s="2">
        <v>1262.4416892682002</v>
      </c>
      <c r="I865" s="2">
        <v>0</v>
      </c>
      <c r="J865" s="2">
        <v>0</v>
      </c>
    </row>
    <row r="866" spans="1:10" x14ac:dyDescent="0.25">
      <c r="A866" t="s">
        <v>850</v>
      </c>
      <c r="B866" t="str">
        <f t="shared" si="13"/>
        <v>23257</v>
      </c>
      <c r="E866" t="s">
        <v>918</v>
      </c>
      <c r="F866" t="s">
        <v>62</v>
      </c>
      <c r="G866" t="s">
        <v>855</v>
      </c>
      <c r="H866" s="2">
        <v>648.48381243920005</v>
      </c>
      <c r="I866" s="2">
        <v>0</v>
      </c>
      <c r="J866" s="2">
        <v>0</v>
      </c>
    </row>
    <row r="867" spans="1:10" x14ac:dyDescent="0.25">
      <c r="A867" t="s">
        <v>850</v>
      </c>
      <c r="B867" t="str">
        <f t="shared" si="13"/>
        <v>23258</v>
      </c>
      <c r="E867" t="s">
        <v>75</v>
      </c>
      <c r="F867" t="s">
        <v>852</v>
      </c>
      <c r="G867" t="s">
        <v>16</v>
      </c>
      <c r="H867" s="2">
        <v>2245.4400944346298</v>
      </c>
      <c r="I867" s="2">
        <v>6715.4167397020319</v>
      </c>
      <c r="J867" s="2">
        <v>184.89108692499994</v>
      </c>
    </row>
    <row r="868" spans="1:10" x14ac:dyDescent="0.25">
      <c r="A868" t="s">
        <v>850</v>
      </c>
      <c r="B868" t="str">
        <f t="shared" si="13"/>
        <v>23258</v>
      </c>
      <c r="E868" t="s">
        <v>75</v>
      </c>
      <c r="F868" t="s">
        <v>852</v>
      </c>
      <c r="G868" t="s">
        <v>853</v>
      </c>
      <c r="H868" s="2">
        <v>2245.4400944346298</v>
      </c>
      <c r="I868" s="2">
        <v>6715.4167397020319</v>
      </c>
      <c r="J868" s="2">
        <v>184.89108692499994</v>
      </c>
    </row>
    <row r="869" spans="1:10" x14ac:dyDescent="0.25">
      <c r="A869" t="s">
        <v>850</v>
      </c>
      <c r="B869" t="str">
        <f t="shared" si="13"/>
        <v>23258</v>
      </c>
      <c r="E869" t="s">
        <v>75</v>
      </c>
      <c r="F869" t="s">
        <v>852</v>
      </c>
      <c r="G869" t="s">
        <v>854</v>
      </c>
      <c r="H869" s="2">
        <v>2438.0265954512902</v>
      </c>
      <c r="I869" s="2">
        <v>6689.2366440902879</v>
      </c>
      <c r="J869" s="2">
        <v>184.33016390000003</v>
      </c>
    </row>
    <row r="870" spans="1:10" x14ac:dyDescent="0.25">
      <c r="A870" t="s">
        <v>850</v>
      </c>
      <c r="B870" t="str">
        <f t="shared" si="13"/>
        <v>23258</v>
      </c>
      <c r="E870" t="s">
        <v>75</v>
      </c>
      <c r="F870" t="s">
        <v>852</v>
      </c>
      <c r="G870" t="s">
        <v>855</v>
      </c>
      <c r="H870" s="2">
        <v>2638.8833937505442</v>
      </c>
      <c r="I870" s="2">
        <v>5832.8935584183</v>
      </c>
      <c r="J870" s="2">
        <v>179.28300480000001</v>
      </c>
    </row>
    <row r="871" spans="1:10" x14ac:dyDescent="0.25">
      <c r="A871" t="s">
        <v>850</v>
      </c>
      <c r="B871" t="str">
        <f t="shared" si="13"/>
        <v>23258</v>
      </c>
      <c r="E871" t="s">
        <v>75</v>
      </c>
      <c r="F871" t="s">
        <v>856</v>
      </c>
      <c r="G871" t="s">
        <v>16</v>
      </c>
      <c r="H871" s="2">
        <v>2211.3095042985365</v>
      </c>
      <c r="I871" s="2">
        <v>6570.9345282974618</v>
      </c>
      <c r="J871" s="2">
        <v>184.89108692499994</v>
      </c>
    </row>
    <row r="872" spans="1:10" x14ac:dyDescent="0.25">
      <c r="A872" t="s">
        <v>850</v>
      </c>
      <c r="B872" t="str">
        <f t="shared" si="13"/>
        <v>23258</v>
      </c>
      <c r="E872" t="s">
        <v>75</v>
      </c>
      <c r="F872" t="s">
        <v>856</v>
      </c>
      <c r="G872" t="s">
        <v>853</v>
      </c>
      <c r="H872" s="2">
        <v>2211.3095042985365</v>
      </c>
      <c r="I872" s="2">
        <v>6570.9345282974618</v>
      </c>
      <c r="J872" s="2">
        <v>184.89108692499994</v>
      </c>
    </row>
    <row r="873" spans="1:10" x14ac:dyDescent="0.25">
      <c r="A873" t="s">
        <v>850</v>
      </c>
      <c r="B873" t="str">
        <f t="shared" si="13"/>
        <v>23258</v>
      </c>
      <c r="E873" t="s">
        <v>75</v>
      </c>
      <c r="F873" t="s">
        <v>856</v>
      </c>
      <c r="G873" t="s">
        <v>854</v>
      </c>
      <c r="H873" s="2">
        <v>2389.262594832282</v>
      </c>
      <c r="I873" s="2">
        <v>6544.9000364203293</v>
      </c>
      <c r="J873" s="2">
        <v>184.33016390000003</v>
      </c>
    </row>
    <row r="874" spans="1:10" x14ac:dyDescent="0.25">
      <c r="A874" t="s">
        <v>850</v>
      </c>
      <c r="B874" t="str">
        <f t="shared" si="13"/>
        <v>23258</v>
      </c>
      <c r="E874" t="s">
        <v>75</v>
      </c>
      <c r="F874" t="s">
        <v>856</v>
      </c>
      <c r="G874" t="s">
        <v>855</v>
      </c>
      <c r="H874" s="2">
        <v>2563.7696200382411</v>
      </c>
      <c r="I874" s="2">
        <v>5681.8441730511222</v>
      </c>
      <c r="J874" s="2">
        <v>179.28300480000001</v>
      </c>
    </row>
    <row r="875" spans="1:10" x14ac:dyDescent="0.25">
      <c r="A875" t="s">
        <v>850</v>
      </c>
      <c r="B875" t="str">
        <f t="shared" si="13"/>
        <v>23258</v>
      </c>
      <c r="E875" t="s">
        <v>75</v>
      </c>
      <c r="F875" t="s">
        <v>62</v>
      </c>
      <c r="G875" t="s">
        <v>16</v>
      </c>
      <c r="H875" s="2">
        <v>1583.7686500000004</v>
      </c>
      <c r="I875" s="2">
        <v>3697.105</v>
      </c>
      <c r="J875" s="2">
        <v>64</v>
      </c>
    </row>
    <row r="876" spans="1:10" x14ac:dyDescent="0.25">
      <c r="A876" t="s">
        <v>850</v>
      </c>
      <c r="B876" t="str">
        <f t="shared" si="13"/>
        <v>23258</v>
      </c>
      <c r="E876" t="s">
        <v>75</v>
      </c>
      <c r="F876" t="s">
        <v>62</v>
      </c>
      <c r="G876" t="s">
        <v>853</v>
      </c>
      <c r="H876" s="2">
        <v>1583.7686500000004</v>
      </c>
      <c r="I876" s="2">
        <v>3697.105</v>
      </c>
      <c r="J876" s="2">
        <v>64</v>
      </c>
    </row>
    <row r="877" spans="1:10" x14ac:dyDescent="0.25">
      <c r="A877" t="s">
        <v>850</v>
      </c>
      <c r="B877" t="str">
        <f t="shared" si="13"/>
        <v>23258</v>
      </c>
      <c r="E877" t="s">
        <v>75</v>
      </c>
      <c r="F877" t="s">
        <v>62</v>
      </c>
      <c r="G877" t="s">
        <v>854</v>
      </c>
      <c r="H877" s="2">
        <v>1890.2987200000002</v>
      </c>
      <c r="I877" s="2">
        <v>3693.105</v>
      </c>
      <c r="J877" s="2">
        <v>64</v>
      </c>
    </row>
    <row r="878" spans="1:10" x14ac:dyDescent="0.25">
      <c r="A878" t="s">
        <v>850</v>
      </c>
      <c r="B878" t="str">
        <f t="shared" si="13"/>
        <v>23258</v>
      </c>
      <c r="E878" t="s">
        <v>75</v>
      </c>
      <c r="F878" t="s">
        <v>62</v>
      </c>
      <c r="G878" t="s">
        <v>855</v>
      </c>
      <c r="H878" s="2">
        <v>1969.3200800000004</v>
      </c>
      <c r="I878" s="2">
        <v>3490.6469999999999</v>
      </c>
      <c r="J878" s="2">
        <v>64</v>
      </c>
    </row>
    <row r="879" spans="1:10" x14ac:dyDescent="0.25">
      <c r="A879" t="s">
        <v>850</v>
      </c>
      <c r="B879" t="str">
        <f t="shared" si="13"/>
        <v>24241</v>
      </c>
      <c r="E879" t="s">
        <v>76</v>
      </c>
      <c r="F879" t="s">
        <v>852</v>
      </c>
      <c r="G879" t="s">
        <v>16</v>
      </c>
      <c r="H879" s="2">
        <v>0</v>
      </c>
      <c r="I879" s="2">
        <v>8787.2155186460859</v>
      </c>
      <c r="J879" s="2">
        <v>0</v>
      </c>
    </row>
    <row r="880" spans="1:10" x14ac:dyDescent="0.25">
      <c r="A880" t="s">
        <v>850</v>
      </c>
      <c r="B880" t="str">
        <f t="shared" si="13"/>
        <v>24241</v>
      </c>
      <c r="E880" t="s">
        <v>76</v>
      </c>
      <c r="F880" t="s">
        <v>852</v>
      </c>
      <c r="G880" t="s">
        <v>853</v>
      </c>
      <c r="H880" s="2">
        <v>0</v>
      </c>
      <c r="I880" s="2">
        <v>8787.2155186460877</v>
      </c>
      <c r="J880" s="2">
        <v>0</v>
      </c>
    </row>
    <row r="881" spans="1:10" x14ac:dyDescent="0.25">
      <c r="A881" t="s">
        <v>850</v>
      </c>
      <c r="B881" t="str">
        <f t="shared" si="13"/>
        <v>24241</v>
      </c>
      <c r="E881" t="s">
        <v>76</v>
      </c>
      <c r="F881" t="s">
        <v>852</v>
      </c>
      <c r="G881" t="s">
        <v>854</v>
      </c>
      <c r="H881" s="2">
        <v>0</v>
      </c>
      <c r="I881" s="2">
        <v>8781.366086809041</v>
      </c>
      <c r="J881" s="2">
        <v>0</v>
      </c>
    </row>
    <row r="882" spans="1:10" x14ac:dyDescent="0.25">
      <c r="A882" t="s">
        <v>850</v>
      </c>
      <c r="B882" t="str">
        <f t="shared" si="13"/>
        <v>24241</v>
      </c>
      <c r="E882" t="s">
        <v>76</v>
      </c>
      <c r="F882" t="s">
        <v>852</v>
      </c>
      <c r="G882" t="s">
        <v>855</v>
      </c>
      <c r="H882" s="2">
        <v>0</v>
      </c>
      <c r="I882" s="2">
        <v>8514.0431313051868</v>
      </c>
      <c r="J882" s="2">
        <v>0</v>
      </c>
    </row>
    <row r="883" spans="1:10" x14ac:dyDescent="0.25">
      <c r="A883" t="s">
        <v>850</v>
      </c>
      <c r="B883" t="str">
        <f t="shared" si="13"/>
        <v>24241</v>
      </c>
      <c r="E883" t="s">
        <v>76</v>
      </c>
      <c r="F883" t="s">
        <v>856</v>
      </c>
      <c r="G883" t="s">
        <v>16</v>
      </c>
      <c r="H883" s="2">
        <v>0</v>
      </c>
      <c r="I883" s="2">
        <v>8577.4924379919521</v>
      </c>
      <c r="J883" s="2">
        <v>0</v>
      </c>
    </row>
    <row r="884" spans="1:10" x14ac:dyDescent="0.25">
      <c r="A884" t="s">
        <v>850</v>
      </c>
      <c r="B884" t="str">
        <f t="shared" si="13"/>
        <v>24241</v>
      </c>
      <c r="E884" t="s">
        <v>76</v>
      </c>
      <c r="F884" t="s">
        <v>856</v>
      </c>
      <c r="G884" t="s">
        <v>853</v>
      </c>
      <c r="H884" s="2">
        <v>0</v>
      </c>
      <c r="I884" s="2">
        <v>8577.4924379919521</v>
      </c>
      <c r="J884" s="2">
        <v>0</v>
      </c>
    </row>
    <row r="885" spans="1:10" x14ac:dyDescent="0.25">
      <c r="A885" t="s">
        <v>850</v>
      </c>
      <c r="B885" t="str">
        <f t="shared" si="13"/>
        <v>24241</v>
      </c>
      <c r="E885" t="s">
        <v>76</v>
      </c>
      <c r="F885" t="s">
        <v>856</v>
      </c>
      <c r="G885" t="s">
        <v>854</v>
      </c>
      <c r="H885" s="2">
        <v>0</v>
      </c>
      <c r="I885" s="2">
        <v>8571.7857675605865</v>
      </c>
      <c r="J885" s="2">
        <v>0</v>
      </c>
    </row>
    <row r="886" spans="1:10" x14ac:dyDescent="0.25">
      <c r="A886" t="s">
        <v>850</v>
      </c>
      <c r="B886" t="str">
        <f t="shared" si="13"/>
        <v>24241</v>
      </c>
      <c r="E886" t="s">
        <v>76</v>
      </c>
      <c r="F886" t="s">
        <v>856</v>
      </c>
      <c r="G886" t="s">
        <v>855</v>
      </c>
      <c r="H886" s="2">
        <v>0</v>
      </c>
      <c r="I886" s="2">
        <v>8383.5267357899738</v>
      </c>
      <c r="J886" s="2">
        <v>0</v>
      </c>
    </row>
    <row r="887" spans="1:10" x14ac:dyDescent="0.25">
      <c r="A887" t="s">
        <v>850</v>
      </c>
      <c r="B887" t="str">
        <f t="shared" si="13"/>
        <v>24241</v>
      </c>
      <c r="E887" t="s">
        <v>76</v>
      </c>
      <c r="F887" t="s">
        <v>62</v>
      </c>
      <c r="G887" t="s">
        <v>16</v>
      </c>
      <c r="H887" s="2">
        <v>0</v>
      </c>
      <c r="I887" s="2">
        <v>3777.5448999999999</v>
      </c>
      <c r="J887" s="2">
        <v>0</v>
      </c>
    </row>
    <row r="888" spans="1:10" x14ac:dyDescent="0.25">
      <c r="A888" t="s">
        <v>850</v>
      </c>
      <c r="B888" t="str">
        <f t="shared" si="13"/>
        <v>24241</v>
      </c>
      <c r="E888" t="s">
        <v>76</v>
      </c>
      <c r="F888" t="s">
        <v>62</v>
      </c>
      <c r="G888" t="s">
        <v>853</v>
      </c>
      <c r="H888" s="2">
        <v>0</v>
      </c>
      <c r="I888" s="2">
        <v>3777.5448999999999</v>
      </c>
      <c r="J888" s="2">
        <v>0</v>
      </c>
    </row>
    <row r="889" spans="1:10" x14ac:dyDescent="0.25">
      <c r="A889" t="s">
        <v>850</v>
      </c>
      <c r="B889" t="str">
        <f t="shared" si="13"/>
        <v>24241</v>
      </c>
      <c r="E889" t="s">
        <v>76</v>
      </c>
      <c r="F889" t="s">
        <v>62</v>
      </c>
      <c r="G889" t="s">
        <v>854</v>
      </c>
      <c r="H889" s="2">
        <v>0</v>
      </c>
      <c r="I889" s="2">
        <v>3777.5448999999999</v>
      </c>
      <c r="J889" s="2">
        <v>0</v>
      </c>
    </row>
    <row r="890" spans="1:10" x14ac:dyDescent="0.25">
      <c r="A890" t="s">
        <v>850</v>
      </c>
      <c r="B890" t="str">
        <f t="shared" si="13"/>
        <v>24241</v>
      </c>
      <c r="E890" t="s">
        <v>76</v>
      </c>
      <c r="F890" t="s">
        <v>62</v>
      </c>
      <c r="G890" t="s">
        <v>855</v>
      </c>
      <c r="H890" s="2">
        <v>0</v>
      </c>
      <c r="I890" s="2">
        <v>3777.544899999999</v>
      </c>
      <c r="J890" s="2">
        <v>0</v>
      </c>
    </row>
    <row r="891" spans="1:10" x14ac:dyDescent="0.25">
      <c r="A891" t="s">
        <v>850</v>
      </c>
      <c r="B891" t="str">
        <f t="shared" si="13"/>
        <v>24243</v>
      </c>
      <c r="E891" t="s">
        <v>919</v>
      </c>
      <c r="F891" t="s">
        <v>852</v>
      </c>
      <c r="G891" t="s">
        <v>16</v>
      </c>
      <c r="H891" s="2">
        <v>2666.649726411611</v>
      </c>
      <c r="I891" s="2">
        <v>1150.9362975683177</v>
      </c>
      <c r="J891" s="2">
        <v>0</v>
      </c>
    </row>
    <row r="892" spans="1:10" x14ac:dyDescent="0.25">
      <c r="A892" t="s">
        <v>850</v>
      </c>
      <c r="B892" t="str">
        <f t="shared" si="13"/>
        <v>24243</v>
      </c>
      <c r="E892" t="s">
        <v>919</v>
      </c>
      <c r="F892" t="s">
        <v>852</v>
      </c>
      <c r="G892" t="s">
        <v>853</v>
      </c>
      <c r="H892" s="2">
        <v>2666.649726411611</v>
      </c>
      <c r="I892" s="2">
        <v>1150.9362975683177</v>
      </c>
      <c r="J892" s="2">
        <v>0</v>
      </c>
    </row>
    <row r="893" spans="1:10" x14ac:dyDescent="0.25">
      <c r="A893" t="s">
        <v>850</v>
      </c>
      <c r="B893" t="str">
        <f t="shared" si="13"/>
        <v>24243</v>
      </c>
      <c r="E893" t="s">
        <v>919</v>
      </c>
      <c r="F893" t="s">
        <v>852</v>
      </c>
      <c r="G893" t="s">
        <v>854</v>
      </c>
      <c r="H893" s="2">
        <v>2664.3221825588735</v>
      </c>
      <c r="I893" s="2">
        <v>1149.931720672535</v>
      </c>
      <c r="J893" s="2">
        <v>0</v>
      </c>
    </row>
    <row r="894" spans="1:10" x14ac:dyDescent="0.25">
      <c r="A894" t="s">
        <v>850</v>
      </c>
      <c r="B894" t="str">
        <f t="shared" si="13"/>
        <v>24243</v>
      </c>
      <c r="E894" t="s">
        <v>919</v>
      </c>
      <c r="F894" t="s">
        <v>856</v>
      </c>
      <c r="G894" t="s">
        <v>16</v>
      </c>
      <c r="H894" s="2">
        <v>2622.0601557268706</v>
      </c>
      <c r="I894" s="2">
        <v>1103.1311530578887</v>
      </c>
      <c r="J894" s="2">
        <v>0</v>
      </c>
    </row>
    <row r="895" spans="1:10" x14ac:dyDescent="0.25">
      <c r="A895" t="s">
        <v>850</v>
      </c>
      <c r="B895" t="str">
        <f t="shared" si="13"/>
        <v>24243</v>
      </c>
      <c r="E895" t="s">
        <v>919</v>
      </c>
      <c r="F895" t="s">
        <v>856</v>
      </c>
      <c r="G895" t="s">
        <v>853</v>
      </c>
      <c r="H895" s="2">
        <v>2622.0601557268706</v>
      </c>
      <c r="I895" s="2">
        <v>1103.1311530578887</v>
      </c>
      <c r="J895" s="2">
        <v>0</v>
      </c>
    </row>
    <row r="896" spans="1:10" x14ac:dyDescent="0.25">
      <c r="A896" t="s">
        <v>850</v>
      </c>
      <c r="B896" t="str">
        <f t="shared" si="13"/>
        <v>24243</v>
      </c>
      <c r="E896" t="s">
        <v>919</v>
      </c>
      <c r="F896" t="s">
        <v>856</v>
      </c>
      <c r="G896" t="s">
        <v>854</v>
      </c>
      <c r="H896" s="2">
        <v>2619.7715311893012</v>
      </c>
      <c r="I896" s="2">
        <v>1102.1683021410124</v>
      </c>
      <c r="J896" s="2">
        <v>0</v>
      </c>
    </row>
    <row r="897" spans="1:10" x14ac:dyDescent="0.25">
      <c r="A897" t="s">
        <v>850</v>
      </c>
      <c r="B897" t="str">
        <f t="shared" si="13"/>
        <v>24243</v>
      </c>
      <c r="E897" t="s">
        <v>919</v>
      </c>
      <c r="F897" t="s">
        <v>62</v>
      </c>
      <c r="G897" t="s">
        <v>16</v>
      </c>
      <c r="H897" s="2">
        <v>2580.0239999999999</v>
      </c>
      <c r="I897" s="2">
        <v>1077.81</v>
      </c>
      <c r="J897" s="2">
        <v>0</v>
      </c>
    </row>
    <row r="898" spans="1:10" x14ac:dyDescent="0.25">
      <c r="A898" t="s">
        <v>850</v>
      </c>
      <c r="B898" t="str">
        <f t="shared" si="13"/>
        <v>24243</v>
      </c>
      <c r="E898" t="s">
        <v>919</v>
      </c>
      <c r="F898" t="s">
        <v>62</v>
      </c>
      <c r="G898" t="s">
        <v>853</v>
      </c>
      <c r="H898" s="2">
        <v>2580.0239999999999</v>
      </c>
      <c r="I898" s="2">
        <v>1077.81</v>
      </c>
      <c r="J898" s="2">
        <v>0</v>
      </c>
    </row>
    <row r="899" spans="1:10" x14ac:dyDescent="0.25">
      <c r="A899" t="s">
        <v>850</v>
      </c>
      <c r="B899" t="str">
        <f t="shared" si="13"/>
        <v>24243</v>
      </c>
      <c r="E899" t="s">
        <v>919</v>
      </c>
      <c r="F899" t="s">
        <v>62</v>
      </c>
      <c r="G899" t="s">
        <v>854</v>
      </c>
      <c r="H899" s="2">
        <v>2580.0239999999999</v>
      </c>
      <c r="I899" s="2">
        <v>1077.81</v>
      </c>
      <c r="J899" s="2">
        <v>0</v>
      </c>
    </row>
    <row r="900" spans="1:10" x14ac:dyDescent="0.25">
      <c r="A900" t="s">
        <v>850</v>
      </c>
      <c r="B900" t="str">
        <f t="shared" si="13"/>
        <v>24244</v>
      </c>
      <c r="E900" t="s">
        <v>920</v>
      </c>
      <c r="F900" t="s">
        <v>852</v>
      </c>
      <c r="G900" t="s">
        <v>16</v>
      </c>
      <c r="H900" s="2">
        <v>0</v>
      </c>
      <c r="I900" s="2">
        <v>70.996781526833445</v>
      </c>
      <c r="J900" s="2">
        <v>0</v>
      </c>
    </row>
    <row r="901" spans="1:10" x14ac:dyDescent="0.25">
      <c r="A901" t="s">
        <v>850</v>
      </c>
      <c r="B901" t="str">
        <f t="shared" si="13"/>
        <v>24244</v>
      </c>
      <c r="E901" t="s">
        <v>920</v>
      </c>
      <c r="F901" t="s">
        <v>852</v>
      </c>
      <c r="G901" t="s">
        <v>853</v>
      </c>
      <c r="H901" s="2">
        <v>0</v>
      </c>
      <c r="I901" s="2">
        <v>70.996781526833558</v>
      </c>
      <c r="J901" s="2">
        <v>0</v>
      </c>
    </row>
    <row r="902" spans="1:10" x14ac:dyDescent="0.25">
      <c r="A902" t="s">
        <v>850</v>
      </c>
      <c r="B902" t="str">
        <f t="shared" si="13"/>
        <v>24244</v>
      </c>
      <c r="E902" t="s">
        <v>920</v>
      </c>
      <c r="F902" t="s">
        <v>852</v>
      </c>
      <c r="G902" t="s">
        <v>854</v>
      </c>
      <c r="H902" s="2">
        <v>0</v>
      </c>
      <c r="I902" s="2">
        <v>4847.7990686749863</v>
      </c>
      <c r="J902" s="2">
        <v>0</v>
      </c>
    </row>
    <row r="903" spans="1:10" x14ac:dyDescent="0.25">
      <c r="A903" t="s">
        <v>850</v>
      </c>
      <c r="B903" t="str">
        <f t="shared" si="13"/>
        <v>24244</v>
      </c>
      <c r="E903" t="s">
        <v>920</v>
      </c>
      <c r="F903" t="s">
        <v>852</v>
      </c>
      <c r="G903" t="s">
        <v>855</v>
      </c>
      <c r="H903" s="2">
        <v>0</v>
      </c>
      <c r="I903" s="2">
        <v>4839.3150684814682</v>
      </c>
      <c r="J903" s="2">
        <v>0</v>
      </c>
    </row>
    <row r="904" spans="1:10" x14ac:dyDescent="0.25">
      <c r="A904" t="s">
        <v>850</v>
      </c>
      <c r="B904" t="str">
        <f t="shared" si="13"/>
        <v>24244</v>
      </c>
      <c r="E904" t="s">
        <v>920</v>
      </c>
      <c r="F904" t="s">
        <v>856</v>
      </c>
      <c r="G904" t="s">
        <v>16</v>
      </c>
      <c r="H904" s="2">
        <v>0</v>
      </c>
      <c r="I904" s="2">
        <v>2.2483097395706863E-6</v>
      </c>
      <c r="J904" s="2">
        <v>0</v>
      </c>
    </row>
    <row r="905" spans="1:10" x14ac:dyDescent="0.25">
      <c r="A905" t="s">
        <v>850</v>
      </c>
      <c r="B905" t="str">
        <f t="shared" si="13"/>
        <v>24244</v>
      </c>
      <c r="E905" t="s">
        <v>920</v>
      </c>
      <c r="F905" t="s">
        <v>856</v>
      </c>
      <c r="G905" t="s">
        <v>853</v>
      </c>
      <c r="H905" s="2">
        <v>0</v>
      </c>
      <c r="I905" s="2">
        <v>2.24831032255679E-6</v>
      </c>
      <c r="J905" s="2">
        <v>0</v>
      </c>
    </row>
    <row r="906" spans="1:10" x14ac:dyDescent="0.25">
      <c r="A906" t="s">
        <v>850</v>
      </c>
      <c r="B906" t="str">
        <f t="shared" si="13"/>
        <v>24244</v>
      </c>
      <c r="E906" t="s">
        <v>920</v>
      </c>
      <c r="F906" t="s">
        <v>856</v>
      </c>
      <c r="G906" t="s">
        <v>854</v>
      </c>
      <c r="H906" s="2">
        <v>0</v>
      </c>
      <c r="I906" s="2">
        <v>4783.7351877687306</v>
      </c>
      <c r="J906" s="2">
        <v>0</v>
      </c>
    </row>
    <row r="907" spans="1:10" x14ac:dyDescent="0.25">
      <c r="A907" t="s">
        <v>850</v>
      </c>
      <c r="B907" t="str">
        <f t="shared" si="13"/>
        <v>24244</v>
      </c>
      <c r="E907" t="s">
        <v>920</v>
      </c>
      <c r="F907" t="s">
        <v>856</v>
      </c>
      <c r="G907" t="s">
        <v>855</v>
      </c>
      <c r="H907" s="2">
        <v>0</v>
      </c>
      <c r="I907" s="2">
        <v>4750.3769949238449</v>
      </c>
      <c r="J907" s="2">
        <v>0</v>
      </c>
    </row>
    <row r="908" spans="1:10" x14ac:dyDescent="0.25">
      <c r="A908" t="s">
        <v>850</v>
      </c>
      <c r="B908" t="str">
        <f t="shared" si="13"/>
        <v>24244</v>
      </c>
      <c r="E908" t="s">
        <v>920</v>
      </c>
      <c r="F908" t="s">
        <v>62</v>
      </c>
      <c r="G908" t="s">
        <v>16</v>
      </c>
      <c r="H908" s="2">
        <v>0</v>
      </c>
      <c r="I908" s="2">
        <v>2466.3495600000006</v>
      </c>
      <c r="J908" s="2">
        <v>0</v>
      </c>
    </row>
    <row r="909" spans="1:10" x14ac:dyDescent="0.25">
      <c r="A909" t="s">
        <v>850</v>
      </c>
      <c r="B909" t="str">
        <f t="shared" ref="B909:B972" si="14">LEFT(E909,5)</f>
        <v>24244</v>
      </c>
      <c r="E909" t="s">
        <v>920</v>
      </c>
      <c r="F909" t="s">
        <v>62</v>
      </c>
      <c r="G909" t="s">
        <v>853</v>
      </c>
      <c r="H909" s="2">
        <v>0</v>
      </c>
      <c r="I909" s="2">
        <v>2466.3495600000006</v>
      </c>
      <c r="J909" s="2">
        <v>0</v>
      </c>
    </row>
    <row r="910" spans="1:10" x14ac:dyDescent="0.25">
      <c r="A910" t="s">
        <v>850</v>
      </c>
      <c r="B910" t="str">
        <f t="shared" si="14"/>
        <v>24244</v>
      </c>
      <c r="E910" t="s">
        <v>920</v>
      </c>
      <c r="F910" t="s">
        <v>62</v>
      </c>
      <c r="G910" t="s">
        <v>854</v>
      </c>
      <c r="H910" s="2">
        <v>0</v>
      </c>
      <c r="I910" s="2">
        <v>2466.3495600000001</v>
      </c>
      <c r="J910" s="2">
        <v>0</v>
      </c>
    </row>
    <row r="911" spans="1:10" x14ac:dyDescent="0.25">
      <c r="A911" t="s">
        <v>850</v>
      </c>
      <c r="B911" t="str">
        <f t="shared" si="14"/>
        <v>24244</v>
      </c>
      <c r="E911" t="s">
        <v>920</v>
      </c>
      <c r="F911" t="s">
        <v>62</v>
      </c>
      <c r="G911" t="s">
        <v>855</v>
      </c>
      <c r="H911" s="2">
        <v>0</v>
      </c>
      <c r="I911" s="2">
        <v>2466.3495600000001</v>
      </c>
      <c r="J911" s="2">
        <v>0</v>
      </c>
    </row>
    <row r="912" spans="1:10" x14ac:dyDescent="0.25">
      <c r="A912" t="s">
        <v>850</v>
      </c>
      <c r="B912" t="str">
        <f t="shared" si="14"/>
        <v>24245</v>
      </c>
      <c r="E912" t="s">
        <v>78</v>
      </c>
      <c r="F912" t="s">
        <v>852</v>
      </c>
      <c r="G912" t="s">
        <v>16</v>
      </c>
      <c r="H912" s="2">
        <v>0</v>
      </c>
      <c r="I912" s="2">
        <v>6659.5865130730563</v>
      </c>
      <c r="J912" s="2">
        <v>0</v>
      </c>
    </row>
    <row r="913" spans="1:10" x14ac:dyDescent="0.25">
      <c r="A913" t="s">
        <v>850</v>
      </c>
      <c r="B913" t="str">
        <f t="shared" si="14"/>
        <v>24245</v>
      </c>
      <c r="E913" t="s">
        <v>78</v>
      </c>
      <c r="F913" t="s">
        <v>852</v>
      </c>
      <c r="G913" t="s">
        <v>853</v>
      </c>
      <c r="H913" s="2">
        <v>0</v>
      </c>
      <c r="I913" s="2">
        <v>6659.5865130730563</v>
      </c>
      <c r="J913" s="2">
        <v>0</v>
      </c>
    </row>
    <row r="914" spans="1:10" x14ac:dyDescent="0.25">
      <c r="A914" t="s">
        <v>850</v>
      </c>
      <c r="B914" t="str">
        <f t="shared" si="14"/>
        <v>24245</v>
      </c>
      <c r="E914" t="s">
        <v>78</v>
      </c>
      <c r="F914" t="s">
        <v>852</v>
      </c>
      <c r="G914" t="s">
        <v>854</v>
      </c>
      <c r="H914" s="2">
        <v>0</v>
      </c>
      <c r="I914" s="2">
        <v>8110.1471189733556</v>
      </c>
      <c r="J914" s="2">
        <v>123.0107307704376</v>
      </c>
    </row>
    <row r="915" spans="1:10" x14ac:dyDescent="0.25">
      <c r="A915" t="s">
        <v>850</v>
      </c>
      <c r="B915" t="str">
        <f t="shared" si="14"/>
        <v>24245</v>
      </c>
      <c r="E915" t="s">
        <v>78</v>
      </c>
      <c r="F915" t="s">
        <v>856</v>
      </c>
      <c r="G915" t="s">
        <v>16</v>
      </c>
      <c r="H915" s="2">
        <v>0</v>
      </c>
      <c r="I915" s="2">
        <v>6516.0859558496168</v>
      </c>
      <c r="J915" s="2">
        <v>0</v>
      </c>
    </row>
    <row r="916" spans="1:10" x14ac:dyDescent="0.25">
      <c r="A916" t="s">
        <v>850</v>
      </c>
      <c r="B916" t="str">
        <f t="shared" si="14"/>
        <v>24245</v>
      </c>
      <c r="E916" t="s">
        <v>78</v>
      </c>
      <c r="F916" t="s">
        <v>856</v>
      </c>
      <c r="G916" t="s">
        <v>853</v>
      </c>
      <c r="H916" s="2">
        <v>0</v>
      </c>
      <c r="I916" s="2">
        <v>6516.0859558496168</v>
      </c>
      <c r="J916" s="2">
        <v>0</v>
      </c>
    </row>
    <row r="917" spans="1:10" x14ac:dyDescent="0.25">
      <c r="A917" t="s">
        <v>850</v>
      </c>
      <c r="B917" t="str">
        <f t="shared" si="14"/>
        <v>24245</v>
      </c>
      <c r="E917" t="s">
        <v>78</v>
      </c>
      <c r="F917" t="s">
        <v>856</v>
      </c>
      <c r="G917" t="s">
        <v>854</v>
      </c>
      <c r="H917" s="2">
        <v>0</v>
      </c>
      <c r="I917" s="2">
        <v>7782.2782901114269</v>
      </c>
      <c r="J917" s="2">
        <v>112.23723539230902</v>
      </c>
    </row>
    <row r="918" spans="1:10" x14ac:dyDescent="0.25">
      <c r="A918" t="s">
        <v>850</v>
      </c>
      <c r="B918" t="str">
        <f t="shared" si="14"/>
        <v>24245</v>
      </c>
      <c r="E918" t="s">
        <v>78</v>
      </c>
      <c r="F918" t="s">
        <v>62</v>
      </c>
      <c r="G918" t="s">
        <v>16</v>
      </c>
      <c r="H918" s="2">
        <v>0</v>
      </c>
      <c r="I918" s="2">
        <v>3722.2589999999996</v>
      </c>
      <c r="J918" s="2">
        <v>0</v>
      </c>
    </row>
    <row r="919" spans="1:10" x14ac:dyDescent="0.25">
      <c r="A919" t="s">
        <v>850</v>
      </c>
      <c r="B919" t="str">
        <f t="shared" si="14"/>
        <v>24245</v>
      </c>
      <c r="E919" t="s">
        <v>78</v>
      </c>
      <c r="F919" t="s">
        <v>62</v>
      </c>
      <c r="G919" t="s">
        <v>853</v>
      </c>
      <c r="H919" s="2">
        <v>0</v>
      </c>
      <c r="I919" s="2">
        <v>3722.2589999999996</v>
      </c>
      <c r="J919" s="2">
        <v>0</v>
      </c>
    </row>
    <row r="920" spans="1:10" x14ac:dyDescent="0.25">
      <c r="A920" t="s">
        <v>850</v>
      </c>
      <c r="B920" t="str">
        <f t="shared" si="14"/>
        <v>24245</v>
      </c>
      <c r="E920" t="s">
        <v>78</v>
      </c>
      <c r="F920" t="s">
        <v>62</v>
      </c>
      <c r="G920" t="s">
        <v>854</v>
      </c>
      <c r="H920" s="2">
        <v>0</v>
      </c>
      <c r="I920" s="2">
        <v>3704.8180000000002</v>
      </c>
      <c r="J920" s="2">
        <v>0</v>
      </c>
    </row>
    <row r="921" spans="1:10" x14ac:dyDescent="0.25">
      <c r="A921" t="s">
        <v>850</v>
      </c>
      <c r="B921" t="str">
        <f t="shared" si="14"/>
        <v>24246</v>
      </c>
      <c r="E921" t="s">
        <v>921</v>
      </c>
      <c r="F921" t="s">
        <v>852</v>
      </c>
      <c r="G921" t="s">
        <v>16</v>
      </c>
      <c r="H921" s="2">
        <v>0</v>
      </c>
      <c r="I921" s="2">
        <v>3317.9902669933667</v>
      </c>
      <c r="J921" s="2">
        <v>13923.597549677546</v>
      </c>
    </row>
    <row r="922" spans="1:10" x14ac:dyDescent="0.25">
      <c r="A922" t="s">
        <v>850</v>
      </c>
      <c r="B922" t="str">
        <f t="shared" si="14"/>
        <v>24246</v>
      </c>
      <c r="E922" t="s">
        <v>921</v>
      </c>
      <c r="F922" t="s">
        <v>852</v>
      </c>
      <c r="G922" t="s">
        <v>853</v>
      </c>
      <c r="H922" s="2">
        <v>0</v>
      </c>
      <c r="I922" s="2">
        <v>3317.9902669933667</v>
      </c>
      <c r="J922" s="2">
        <v>13923.597549677546</v>
      </c>
    </row>
    <row r="923" spans="1:10" x14ac:dyDescent="0.25">
      <c r="A923" t="s">
        <v>850</v>
      </c>
      <c r="B923" t="str">
        <f t="shared" si="14"/>
        <v>24246</v>
      </c>
      <c r="E923" t="s">
        <v>921</v>
      </c>
      <c r="F923" t="s">
        <v>856</v>
      </c>
      <c r="G923" t="s">
        <v>16</v>
      </c>
      <c r="H923" s="2">
        <v>0</v>
      </c>
      <c r="I923" s="2">
        <v>3220.3129024283521</v>
      </c>
      <c r="J923" s="2">
        <v>13343.142420461154</v>
      </c>
    </row>
    <row r="924" spans="1:10" x14ac:dyDescent="0.25">
      <c r="A924" t="s">
        <v>850</v>
      </c>
      <c r="B924" t="str">
        <f t="shared" si="14"/>
        <v>24246</v>
      </c>
      <c r="E924" t="s">
        <v>921</v>
      </c>
      <c r="F924" t="s">
        <v>856</v>
      </c>
      <c r="G924" t="s">
        <v>853</v>
      </c>
      <c r="H924" s="2">
        <v>0</v>
      </c>
      <c r="I924" s="2">
        <v>3220.3129024283521</v>
      </c>
      <c r="J924" s="2">
        <v>13343.142420461154</v>
      </c>
    </row>
    <row r="925" spans="1:10" x14ac:dyDescent="0.25">
      <c r="A925" t="s">
        <v>850</v>
      </c>
      <c r="B925" t="str">
        <f t="shared" si="14"/>
        <v>24246</v>
      </c>
      <c r="E925" t="s">
        <v>921</v>
      </c>
      <c r="F925" t="s">
        <v>62</v>
      </c>
      <c r="G925" t="s">
        <v>16</v>
      </c>
      <c r="H925" s="2">
        <v>0</v>
      </c>
      <c r="I925" s="2">
        <v>1679.46</v>
      </c>
      <c r="J925" s="2">
        <v>5666.17</v>
      </c>
    </row>
    <row r="926" spans="1:10" x14ac:dyDescent="0.25">
      <c r="A926" t="s">
        <v>850</v>
      </c>
      <c r="B926" t="str">
        <f t="shared" si="14"/>
        <v>24246</v>
      </c>
      <c r="E926" t="s">
        <v>921</v>
      </c>
      <c r="F926" t="s">
        <v>62</v>
      </c>
      <c r="G926" t="s">
        <v>853</v>
      </c>
      <c r="H926" s="2">
        <v>0</v>
      </c>
      <c r="I926" s="2">
        <v>1679.46</v>
      </c>
      <c r="J926" s="2">
        <v>5666.17</v>
      </c>
    </row>
    <row r="927" spans="1:10" x14ac:dyDescent="0.25">
      <c r="A927" t="s">
        <v>850</v>
      </c>
      <c r="B927" t="str">
        <f t="shared" si="14"/>
        <v>24247</v>
      </c>
      <c r="E927" t="s">
        <v>77</v>
      </c>
      <c r="F927" t="s">
        <v>852</v>
      </c>
      <c r="G927" t="s">
        <v>16</v>
      </c>
      <c r="H927" s="2">
        <v>0</v>
      </c>
      <c r="I927" s="2">
        <v>0</v>
      </c>
      <c r="J927" s="2">
        <v>3913.7993676681003</v>
      </c>
    </row>
    <row r="928" spans="1:10" x14ac:dyDescent="0.25">
      <c r="A928" t="s">
        <v>850</v>
      </c>
      <c r="B928" t="str">
        <f t="shared" si="14"/>
        <v>24247</v>
      </c>
      <c r="E928" t="s">
        <v>77</v>
      </c>
      <c r="F928" t="s">
        <v>852</v>
      </c>
      <c r="G928" t="s">
        <v>853</v>
      </c>
      <c r="H928" s="2">
        <v>0</v>
      </c>
      <c r="I928" s="2">
        <v>0</v>
      </c>
      <c r="J928" s="2">
        <v>3913.7993676681003</v>
      </c>
    </row>
    <row r="929" spans="1:10" x14ac:dyDescent="0.25">
      <c r="A929" t="s">
        <v>850</v>
      </c>
      <c r="B929" t="str">
        <f t="shared" si="14"/>
        <v>24247</v>
      </c>
      <c r="E929" t="s">
        <v>77</v>
      </c>
      <c r="F929" t="s">
        <v>856</v>
      </c>
      <c r="G929" t="s">
        <v>16</v>
      </c>
      <c r="H929" s="2">
        <v>0</v>
      </c>
      <c r="I929" s="2">
        <v>0</v>
      </c>
      <c r="J929" s="2">
        <v>3847.6960651580007</v>
      </c>
    </row>
    <row r="930" spans="1:10" x14ac:dyDescent="0.25">
      <c r="A930" t="s">
        <v>850</v>
      </c>
      <c r="B930" t="str">
        <f t="shared" si="14"/>
        <v>24247</v>
      </c>
      <c r="E930" t="s">
        <v>77</v>
      </c>
      <c r="F930" t="s">
        <v>856</v>
      </c>
      <c r="G930" t="s">
        <v>853</v>
      </c>
      <c r="H930" s="2">
        <v>0</v>
      </c>
      <c r="I930" s="2">
        <v>0</v>
      </c>
      <c r="J930" s="2">
        <v>3847.6960651580007</v>
      </c>
    </row>
    <row r="931" spans="1:10" x14ac:dyDescent="0.25">
      <c r="A931" t="s">
        <v>850</v>
      </c>
      <c r="B931" t="str">
        <f t="shared" si="14"/>
        <v>24247</v>
      </c>
      <c r="E931" t="s">
        <v>77</v>
      </c>
      <c r="F931" t="s">
        <v>62</v>
      </c>
      <c r="G931" t="s">
        <v>16</v>
      </c>
      <c r="H931" s="2">
        <v>0</v>
      </c>
      <c r="I931" s="2">
        <v>0</v>
      </c>
      <c r="J931" s="2">
        <v>3329.7993600000004</v>
      </c>
    </row>
    <row r="932" spans="1:10" x14ac:dyDescent="0.25">
      <c r="A932" t="s">
        <v>850</v>
      </c>
      <c r="B932" t="str">
        <f t="shared" si="14"/>
        <v>24247</v>
      </c>
      <c r="E932" t="s">
        <v>77</v>
      </c>
      <c r="F932" t="s">
        <v>62</v>
      </c>
      <c r="G932" t="s">
        <v>853</v>
      </c>
      <c r="H932" s="2">
        <v>0</v>
      </c>
      <c r="I932" s="2">
        <v>0</v>
      </c>
      <c r="J932" s="2">
        <v>3329.79936</v>
      </c>
    </row>
    <row r="933" spans="1:10" x14ac:dyDescent="0.25">
      <c r="A933" t="s">
        <v>850</v>
      </c>
      <c r="B933" t="str">
        <f t="shared" si="14"/>
        <v>93240</v>
      </c>
      <c r="E933" t="s">
        <v>922</v>
      </c>
      <c r="F933" t="s">
        <v>852</v>
      </c>
      <c r="G933" t="s">
        <v>16</v>
      </c>
      <c r="H933" s="2">
        <v>3520.7815462366461</v>
      </c>
      <c r="I933" s="2">
        <v>723.29985899757412</v>
      </c>
      <c r="J933" s="2">
        <v>8124.2440737229754</v>
      </c>
    </row>
    <row r="934" spans="1:10" x14ac:dyDescent="0.25">
      <c r="A934" t="s">
        <v>850</v>
      </c>
      <c r="B934" t="str">
        <f t="shared" si="14"/>
        <v>93240</v>
      </c>
      <c r="E934" t="s">
        <v>922</v>
      </c>
      <c r="F934" t="s">
        <v>852</v>
      </c>
      <c r="G934" t="s">
        <v>853</v>
      </c>
      <c r="H934" s="2">
        <v>3520.781546236647</v>
      </c>
      <c r="I934" s="2">
        <v>723.29985899757412</v>
      </c>
      <c r="J934" s="2">
        <v>8124.2440737229772</v>
      </c>
    </row>
    <row r="935" spans="1:10" x14ac:dyDescent="0.25">
      <c r="A935" t="s">
        <v>850</v>
      </c>
      <c r="B935" t="str">
        <f t="shared" si="14"/>
        <v>93240</v>
      </c>
      <c r="E935" t="s">
        <v>922</v>
      </c>
      <c r="F935" t="s">
        <v>852</v>
      </c>
      <c r="G935" t="s">
        <v>854</v>
      </c>
      <c r="H935" s="2">
        <v>3191.4939918474192</v>
      </c>
      <c r="I935" s="2">
        <v>7392.771895907912</v>
      </c>
      <c r="J935" s="2">
        <v>8096.0727706850284</v>
      </c>
    </row>
    <row r="936" spans="1:10" x14ac:dyDescent="0.25">
      <c r="A936" t="s">
        <v>850</v>
      </c>
      <c r="B936" t="str">
        <f t="shared" si="14"/>
        <v>93240</v>
      </c>
      <c r="E936" t="s">
        <v>922</v>
      </c>
      <c r="F936" t="s">
        <v>852</v>
      </c>
      <c r="G936" t="s">
        <v>855</v>
      </c>
      <c r="H936" s="2">
        <v>3144.5322331402504</v>
      </c>
      <c r="I936" s="2">
        <v>7270.3375975523422</v>
      </c>
      <c r="J936" s="2">
        <v>7955.5974559283477</v>
      </c>
    </row>
    <row r="937" spans="1:10" x14ac:dyDescent="0.25">
      <c r="A937" t="s">
        <v>850</v>
      </c>
      <c r="B937" t="str">
        <f t="shared" si="14"/>
        <v>93240</v>
      </c>
      <c r="E937" t="s">
        <v>922</v>
      </c>
      <c r="F937" t="s">
        <v>856</v>
      </c>
      <c r="G937" t="s">
        <v>16</v>
      </c>
      <c r="H937" s="2">
        <v>3492.4355705297749</v>
      </c>
      <c r="I937" s="2">
        <v>709.52752909682727</v>
      </c>
      <c r="J937" s="2">
        <v>7987.821690690128</v>
      </c>
    </row>
    <row r="938" spans="1:10" x14ac:dyDescent="0.25">
      <c r="A938" t="s">
        <v>850</v>
      </c>
      <c r="B938" t="str">
        <f t="shared" si="14"/>
        <v>93240</v>
      </c>
      <c r="E938" t="s">
        <v>922</v>
      </c>
      <c r="F938" t="s">
        <v>856</v>
      </c>
      <c r="G938" t="s">
        <v>853</v>
      </c>
      <c r="H938" s="2">
        <v>3492.4355705297758</v>
      </c>
      <c r="I938" s="2">
        <v>709.52752909682738</v>
      </c>
      <c r="J938" s="2">
        <v>7987.821690690128</v>
      </c>
    </row>
    <row r="939" spans="1:10" x14ac:dyDescent="0.25">
      <c r="A939" t="s">
        <v>850</v>
      </c>
      <c r="B939" t="str">
        <f t="shared" si="14"/>
        <v>93240</v>
      </c>
      <c r="E939" t="s">
        <v>922</v>
      </c>
      <c r="F939" t="s">
        <v>856</v>
      </c>
      <c r="G939" t="s">
        <v>854</v>
      </c>
      <c r="H939" s="2">
        <v>3166.1146855717939</v>
      </c>
      <c r="I939" s="2">
        <v>7259.6764968185498</v>
      </c>
      <c r="J939" s="2">
        <v>7960.1200524532869</v>
      </c>
    </row>
    <row r="940" spans="1:10" x14ac:dyDescent="0.25">
      <c r="A940" t="s">
        <v>850</v>
      </c>
      <c r="B940" t="str">
        <f t="shared" si="14"/>
        <v>93240</v>
      </c>
      <c r="E940" t="s">
        <v>922</v>
      </c>
      <c r="F940" t="s">
        <v>856</v>
      </c>
      <c r="G940" t="s">
        <v>855</v>
      </c>
      <c r="H940" s="2">
        <v>3120.0537293760394</v>
      </c>
      <c r="I940" s="2">
        <v>7139.4683521999268</v>
      </c>
      <c r="J940" s="2">
        <v>7821.9127120497851</v>
      </c>
    </row>
    <row r="941" spans="1:10" x14ac:dyDescent="0.25">
      <c r="A941" t="s">
        <v>850</v>
      </c>
      <c r="B941" t="str">
        <f t="shared" si="14"/>
        <v>93240</v>
      </c>
      <c r="E941" t="s">
        <v>922</v>
      </c>
      <c r="F941" t="s">
        <v>62</v>
      </c>
      <c r="G941" t="s">
        <v>16</v>
      </c>
      <c r="H941" s="2">
        <v>1789.7702720000009</v>
      </c>
      <c r="I941" s="2">
        <v>329.07900000000001</v>
      </c>
      <c r="J941" s="2">
        <v>3781.1910000000007</v>
      </c>
    </row>
    <row r="942" spans="1:10" x14ac:dyDescent="0.25">
      <c r="A942" t="s">
        <v>850</v>
      </c>
      <c r="B942" t="str">
        <f t="shared" si="14"/>
        <v>93240</v>
      </c>
      <c r="E942" t="s">
        <v>922</v>
      </c>
      <c r="F942" t="s">
        <v>62</v>
      </c>
      <c r="G942" t="s">
        <v>853</v>
      </c>
      <c r="H942" s="2">
        <v>1789.7702720000009</v>
      </c>
      <c r="I942" s="2">
        <v>329.07900000000001</v>
      </c>
      <c r="J942" s="2">
        <v>3781.1909999999998</v>
      </c>
    </row>
    <row r="943" spans="1:10" x14ac:dyDescent="0.25">
      <c r="A943" t="s">
        <v>850</v>
      </c>
      <c r="B943" t="str">
        <f t="shared" si="14"/>
        <v>93240</v>
      </c>
      <c r="E943" t="s">
        <v>922</v>
      </c>
      <c r="F943" t="s">
        <v>62</v>
      </c>
      <c r="G943" t="s">
        <v>854</v>
      </c>
      <c r="H943" s="2">
        <v>1643.5564220000008</v>
      </c>
      <c r="I943" s="2">
        <v>3472.49</v>
      </c>
      <c r="J943" s="2">
        <v>3781.1910000000007</v>
      </c>
    </row>
    <row r="944" spans="1:10" x14ac:dyDescent="0.25">
      <c r="A944" t="s">
        <v>850</v>
      </c>
      <c r="B944" t="str">
        <f t="shared" si="14"/>
        <v>93240</v>
      </c>
      <c r="E944" t="s">
        <v>922</v>
      </c>
      <c r="F944" t="s">
        <v>62</v>
      </c>
      <c r="G944" t="s">
        <v>855</v>
      </c>
      <c r="H944" s="2">
        <v>1562.3134380000013</v>
      </c>
      <c r="I944" s="2">
        <v>3472.49</v>
      </c>
      <c r="J944" s="2">
        <v>3781.1910000000007</v>
      </c>
    </row>
    <row r="945" spans="1:10" x14ac:dyDescent="0.25">
      <c r="A945" t="s">
        <v>850</v>
      </c>
      <c r="B945" t="str">
        <f t="shared" si="14"/>
        <v>94241</v>
      </c>
      <c r="E945" t="s">
        <v>923</v>
      </c>
      <c r="F945" t="s">
        <v>852</v>
      </c>
      <c r="G945" t="s">
        <v>16</v>
      </c>
      <c r="H945" s="2">
        <v>436.66213246657674</v>
      </c>
      <c r="I945" s="2">
        <v>308.4668678936165</v>
      </c>
      <c r="J945" s="2">
        <v>319.13781612081107</v>
      </c>
    </row>
    <row r="946" spans="1:10" x14ac:dyDescent="0.25">
      <c r="A946" t="s">
        <v>850</v>
      </c>
      <c r="B946" t="str">
        <f t="shared" si="14"/>
        <v>94241</v>
      </c>
      <c r="E946" t="s">
        <v>923</v>
      </c>
      <c r="F946" t="s">
        <v>852</v>
      </c>
      <c r="G946" t="s">
        <v>853</v>
      </c>
      <c r="H946" s="2">
        <v>436.66213246657674</v>
      </c>
      <c r="I946" s="2">
        <v>308.4668678936165</v>
      </c>
      <c r="J946" s="2">
        <v>319.13781612081107</v>
      </c>
    </row>
    <row r="947" spans="1:10" x14ac:dyDescent="0.25">
      <c r="A947" t="s">
        <v>850</v>
      </c>
      <c r="B947" t="str">
        <f t="shared" si="14"/>
        <v>94241</v>
      </c>
      <c r="E947" t="s">
        <v>923</v>
      </c>
      <c r="F947" t="s">
        <v>852</v>
      </c>
      <c r="G947" t="s">
        <v>854</v>
      </c>
      <c r="H947" s="2">
        <v>418.97853187365166</v>
      </c>
      <c r="I947" s="2">
        <v>1087.3306255927562</v>
      </c>
      <c r="J947" s="2">
        <v>1358.7597079026787</v>
      </c>
    </row>
    <row r="948" spans="1:10" x14ac:dyDescent="0.25">
      <c r="A948" t="s">
        <v>850</v>
      </c>
      <c r="B948" t="str">
        <f t="shared" si="14"/>
        <v>94241</v>
      </c>
      <c r="E948" t="s">
        <v>923</v>
      </c>
      <c r="F948" t="s">
        <v>852</v>
      </c>
      <c r="G948" t="s">
        <v>855</v>
      </c>
      <c r="H948" s="2">
        <v>399.04444326706795</v>
      </c>
      <c r="I948" s="2">
        <v>1121.8626504312617</v>
      </c>
      <c r="J948" s="2">
        <v>1358.5788181337409</v>
      </c>
    </row>
    <row r="949" spans="1:10" x14ac:dyDescent="0.25">
      <c r="A949" t="s">
        <v>850</v>
      </c>
      <c r="B949" t="str">
        <f t="shared" si="14"/>
        <v>94241</v>
      </c>
      <c r="E949" t="s">
        <v>923</v>
      </c>
      <c r="F949" t="s">
        <v>856</v>
      </c>
      <c r="G949" t="s">
        <v>16</v>
      </c>
      <c r="H949" s="2">
        <v>431.99001621201688</v>
      </c>
      <c r="I949" s="2">
        <v>295.30564788848375</v>
      </c>
      <c r="J949" s="2">
        <v>299.39817253270547</v>
      </c>
    </row>
    <row r="950" spans="1:10" x14ac:dyDescent="0.25">
      <c r="A950" t="s">
        <v>850</v>
      </c>
      <c r="B950" t="str">
        <f t="shared" si="14"/>
        <v>94241</v>
      </c>
      <c r="E950" t="s">
        <v>923</v>
      </c>
      <c r="F950" t="s">
        <v>856</v>
      </c>
      <c r="G950" t="s">
        <v>853</v>
      </c>
      <c r="H950" s="2">
        <v>431.99001621201688</v>
      </c>
      <c r="I950" s="2">
        <v>295.30564788848375</v>
      </c>
      <c r="J950" s="2">
        <v>299.39817253270547</v>
      </c>
    </row>
    <row r="951" spans="1:10" x14ac:dyDescent="0.25">
      <c r="A951" t="s">
        <v>850</v>
      </c>
      <c r="B951" t="str">
        <f t="shared" si="14"/>
        <v>94241</v>
      </c>
      <c r="E951" t="s">
        <v>923</v>
      </c>
      <c r="F951" t="s">
        <v>856</v>
      </c>
      <c r="G951" t="s">
        <v>854</v>
      </c>
      <c r="H951" s="2">
        <v>415.20664653008009</v>
      </c>
      <c r="I951" s="2">
        <v>1064.831120647817</v>
      </c>
      <c r="J951" s="2">
        <v>1296.449145928847</v>
      </c>
    </row>
    <row r="952" spans="1:10" x14ac:dyDescent="0.25">
      <c r="A952" t="s">
        <v>850</v>
      </c>
      <c r="B952" t="str">
        <f t="shared" si="14"/>
        <v>94241</v>
      </c>
      <c r="E952" t="s">
        <v>923</v>
      </c>
      <c r="F952" t="s">
        <v>856</v>
      </c>
      <c r="G952" t="s">
        <v>855</v>
      </c>
      <c r="H952" s="2">
        <v>393.99317159368803</v>
      </c>
      <c r="I952" s="2">
        <v>1070.4366976284964</v>
      </c>
      <c r="J952" s="2">
        <v>1296.2995053432976</v>
      </c>
    </row>
    <row r="953" spans="1:10" x14ac:dyDescent="0.25">
      <c r="A953" t="s">
        <v>850</v>
      </c>
      <c r="B953" t="str">
        <f t="shared" si="14"/>
        <v>94241</v>
      </c>
      <c r="E953" t="s">
        <v>923</v>
      </c>
      <c r="F953" t="s">
        <v>62</v>
      </c>
      <c r="G953" t="s">
        <v>16</v>
      </c>
      <c r="H953" s="2">
        <v>287.74898999999999</v>
      </c>
      <c r="I953" s="2">
        <v>187.75200000000001</v>
      </c>
      <c r="J953" s="2">
        <v>195.08743000000024</v>
      </c>
    </row>
    <row r="954" spans="1:10" x14ac:dyDescent="0.25">
      <c r="A954" t="s">
        <v>850</v>
      </c>
      <c r="B954" t="str">
        <f t="shared" si="14"/>
        <v>94241</v>
      </c>
      <c r="E954" t="s">
        <v>923</v>
      </c>
      <c r="F954" t="s">
        <v>62</v>
      </c>
      <c r="G954" t="s">
        <v>853</v>
      </c>
      <c r="H954" s="2">
        <v>287.74898999999999</v>
      </c>
      <c r="I954" s="2">
        <v>187.75200000000001</v>
      </c>
      <c r="J954" s="2">
        <v>195.08743000000024</v>
      </c>
    </row>
    <row r="955" spans="1:10" x14ac:dyDescent="0.25">
      <c r="A955" t="s">
        <v>850</v>
      </c>
      <c r="B955" t="str">
        <f t="shared" si="14"/>
        <v>94241</v>
      </c>
      <c r="E955" t="s">
        <v>923</v>
      </c>
      <c r="F955" t="s">
        <v>62</v>
      </c>
      <c r="G955" t="s">
        <v>854</v>
      </c>
      <c r="H955" s="2">
        <v>269.69614000000001</v>
      </c>
      <c r="I955" s="2">
        <v>710.61300000000006</v>
      </c>
      <c r="J955" s="2">
        <v>809.11200000000133</v>
      </c>
    </row>
    <row r="956" spans="1:10" x14ac:dyDescent="0.25">
      <c r="A956" t="s">
        <v>850</v>
      </c>
      <c r="B956" t="str">
        <f t="shared" si="14"/>
        <v>94241</v>
      </c>
      <c r="E956" t="s">
        <v>923</v>
      </c>
      <c r="F956" t="s">
        <v>62</v>
      </c>
      <c r="G956" t="s">
        <v>855</v>
      </c>
      <c r="H956" s="2">
        <v>250.63012000000001</v>
      </c>
      <c r="I956" s="2">
        <v>710.61300000000006</v>
      </c>
      <c r="J956" s="2">
        <v>809.11200000000133</v>
      </c>
    </row>
    <row r="957" spans="1:10" x14ac:dyDescent="0.25">
      <c r="A957" t="s">
        <v>850</v>
      </c>
      <c r="B957" t="str">
        <f t="shared" si="14"/>
        <v>97248</v>
      </c>
      <c r="C957" t="s">
        <v>858</v>
      </c>
      <c r="D957" t="s">
        <v>2</v>
      </c>
      <c r="E957" t="s">
        <v>843</v>
      </c>
      <c r="F957" t="s">
        <v>852</v>
      </c>
      <c r="G957" t="s">
        <v>16</v>
      </c>
      <c r="H957" s="2">
        <v>-4.1779432024579943</v>
      </c>
      <c r="I957" s="2">
        <v>2439.7888691710077</v>
      </c>
      <c r="J957" s="2">
        <v>6707.2661673504335</v>
      </c>
    </row>
    <row r="958" spans="1:10" x14ac:dyDescent="0.25">
      <c r="A958" t="s">
        <v>850</v>
      </c>
      <c r="B958" t="str">
        <f t="shared" si="14"/>
        <v>97248</v>
      </c>
      <c r="C958" t="s">
        <v>858</v>
      </c>
      <c r="D958" t="s">
        <v>2</v>
      </c>
      <c r="E958" t="s">
        <v>843</v>
      </c>
      <c r="F958" t="s">
        <v>852</v>
      </c>
      <c r="G958" t="s">
        <v>853</v>
      </c>
      <c r="H958" s="2">
        <v>-4.1779432024579943</v>
      </c>
      <c r="I958" s="2">
        <v>2439.7888691710077</v>
      </c>
      <c r="J958" s="2">
        <v>6707.2661673504335</v>
      </c>
    </row>
    <row r="959" spans="1:10" x14ac:dyDescent="0.25">
      <c r="A959" t="s">
        <v>850</v>
      </c>
      <c r="B959" t="str">
        <f t="shared" si="14"/>
        <v>97248</v>
      </c>
      <c r="C959" t="s">
        <v>858</v>
      </c>
      <c r="D959" t="s">
        <v>2</v>
      </c>
      <c r="E959" t="s">
        <v>843</v>
      </c>
      <c r="F959" t="s">
        <v>852</v>
      </c>
      <c r="G959" t="s">
        <v>854</v>
      </c>
      <c r="H959" s="2">
        <v>-4.2485232878031063</v>
      </c>
      <c r="I959" s="2">
        <v>5592.2484265678168</v>
      </c>
      <c r="J959" s="2">
        <v>6787.5047847596143</v>
      </c>
    </row>
    <row r="960" spans="1:10" x14ac:dyDescent="0.25">
      <c r="A960" t="s">
        <v>850</v>
      </c>
      <c r="B960" t="str">
        <f t="shared" si="14"/>
        <v>97248</v>
      </c>
      <c r="C960" t="s">
        <v>858</v>
      </c>
      <c r="D960" t="s">
        <v>2</v>
      </c>
      <c r="E960" t="s">
        <v>843</v>
      </c>
      <c r="F960" t="s">
        <v>852</v>
      </c>
      <c r="G960" t="s">
        <v>855</v>
      </c>
      <c r="H960" s="2">
        <v>-4.5684299999999984</v>
      </c>
      <c r="I960" s="2">
        <v>5469.069030604971</v>
      </c>
      <c r="J960" s="2">
        <v>6669.5331096955497</v>
      </c>
    </row>
    <row r="961" spans="1:10" x14ac:dyDescent="0.25">
      <c r="A961" t="s">
        <v>850</v>
      </c>
      <c r="B961" t="str">
        <f t="shared" si="14"/>
        <v>97248</v>
      </c>
      <c r="C961" t="s">
        <v>858</v>
      </c>
      <c r="D961" t="s">
        <v>2</v>
      </c>
      <c r="E961" t="s">
        <v>843</v>
      </c>
      <c r="F961" t="s">
        <v>856</v>
      </c>
      <c r="G961" t="s">
        <v>16</v>
      </c>
      <c r="H961" s="2">
        <v>-8.0018099470699955</v>
      </c>
      <c r="I961" s="2">
        <v>2349.128240780421</v>
      </c>
      <c r="J961" s="2">
        <v>6566.8362314517017</v>
      </c>
    </row>
    <row r="962" spans="1:10" x14ac:dyDescent="0.25">
      <c r="A962" t="s">
        <v>850</v>
      </c>
      <c r="B962" t="str">
        <f t="shared" si="14"/>
        <v>97248</v>
      </c>
      <c r="C962" t="s">
        <v>858</v>
      </c>
      <c r="D962" t="s">
        <v>2</v>
      </c>
      <c r="E962" t="s">
        <v>843</v>
      </c>
      <c r="F962" t="s">
        <v>856</v>
      </c>
      <c r="G962" t="s">
        <v>853</v>
      </c>
      <c r="H962" s="2">
        <v>-8.0018099470699955</v>
      </c>
      <c r="I962" s="2">
        <v>2349.128240780421</v>
      </c>
      <c r="J962" s="2">
        <v>6566.8362314517017</v>
      </c>
    </row>
    <row r="963" spans="1:10" x14ac:dyDescent="0.25">
      <c r="A963" t="s">
        <v>850</v>
      </c>
      <c r="B963" t="str">
        <f t="shared" si="14"/>
        <v>97248</v>
      </c>
      <c r="C963" t="s">
        <v>858</v>
      </c>
      <c r="D963" t="s">
        <v>2</v>
      </c>
      <c r="E963" t="s">
        <v>843</v>
      </c>
      <c r="F963" t="s">
        <v>856</v>
      </c>
      <c r="G963" t="s">
        <v>854</v>
      </c>
      <c r="H963" s="2">
        <v>-8.0359566365838866</v>
      </c>
      <c r="I963" s="2">
        <v>5485.843083222002</v>
      </c>
      <c r="J963" s="2">
        <v>6645.3948940747996</v>
      </c>
    </row>
    <row r="964" spans="1:10" x14ac:dyDescent="0.25">
      <c r="A964" t="s">
        <v>850</v>
      </c>
      <c r="B964" t="str">
        <f t="shared" si="14"/>
        <v>97248</v>
      </c>
      <c r="C964" t="s">
        <v>858</v>
      </c>
      <c r="D964" t="s">
        <v>2</v>
      </c>
      <c r="E964" t="s">
        <v>843</v>
      </c>
      <c r="F964" t="s">
        <v>856</v>
      </c>
      <c r="G964" t="s">
        <v>855</v>
      </c>
      <c r="H964" s="2">
        <v>-7.6064000000000034</v>
      </c>
      <c r="I964" s="2">
        <v>5365.0034154769555</v>
      </c>
      <c r="J964" s="2">
        <v>6529.8931902857312</v>
      </c>
    </row>
    <row r="965" spans="1:10" x14ac:dyDescent="0.25">
      <c r="A965" t="s">
        <v>850</v>
      </c>
      <c r="B965" t="str">
        <f t="shared" si="14"/>
        <v>97248</v>
      </c>
      <c r="C965" t="s">
        <v>858</v>
      </c>
      <c r="D965" t="s">
        <v>2</v>
      </c>
      <c r="E965" t="s">
        <v>843</v>
      </c>
      <c r="F965" t="s">
        <v>62</v>
      </c>
      <c r="G965" t="s">
        <v>16</v>
      </c>
      <c r="H965" s="2">
        <v>7.0438160000000005</v>
      </c>
      <c r="I965" s="2">
        <v>1177.1421399999999</v>
      </c>
      <c r="J965" s="2">
        <v>2964.887999999999</v>
      </c>
    </row>
    <row r="966" spans="1:10" x14ac:dyDescent="0.25">
      <c r="A966" t="s">
        <v>850</v>
      </c>
      <c r="B966" t="str">
        <f t="shared" si="14"/>
        <v>97248</v>
      </c>
      <c r="C966" t="s">
        <v>858</v>
      </c>
      <c r="D966" t="s">
        <v>2</v>
      </c>
      <c r="E966" t="s">
        <v>843</v>
      </c>
      <c r="F966" t="s">
        <v>62</v>
      </c>
      <c r="G966" t="s">
        <v>853</v>
      </c>
      <c r="H966" s="2">
        <v>7.0438160000000005</v>
      </c>
      <c r="I966" s="2">
        <v>1177.1421399999999</v>
      </c>
      <c r="J966" s="2">
        <v>2964.887999999999</v>
      </c>
    </row>
    <row r="967" spans="1:10" x14ac:dyDescent="0.25">
      <c r="A967" t="s">
        <v>850</v>
      </c>
      <c r="B967" t="str">
        <f t="shared" si="14"/>
        <v>97248</v>
      </c>
      <c r="C967" t="s">
        <v>858</v>
      </c>
      <c r="D967" t="s">
        <v>2</v>
      </c>
      <c r="E967" t="s">
        <v>843</v>
      </c>
      <c r="F967" t="s">
        <v>62</v>
      </c>
      <c r="G967" t="s">
        <v>854</v>
      </c>
      <c r="H967" s="2">
        <v>7.0972000000000008</v>
      </c>
      <c r="I967" s="2">
        <v>2855.5989399999994</v>
      </c>
      <c r="J967" s="2">
        <v>3007.8359999999998</v>
      </c>
    </row>
    <row r="968" spans="1:10" x14ac:dyDescent="0.25">
      <c r="A968" t="s">
        <v>850</v>
      </c>
      <c r="B968" t="str">
        <f t="shared" si="14"/>
        <v>97248</v>
      </c>
      <c r="C968" t="s">
        <v>858</v>
      </c>
      <c r="D968" t="s">
        <v>2</v>
      </c>
      <c r="E968" t="s">
        <v>843</v>
      </c>
      <c r="F968" t="s">
        <v>62</v>
      </c>
      <c r="G968" t="s">
        <v>855</v>
      </c>
      <c r="H968" s="2">
        <v>5.8234079999999997</v>
      </c>
      <c r="I968" s="2">
        <v>2855.5989400000003</v>
      </c>
      <c r="J968" s="2">
        <v>3007.8359999999998</v>
      </c>
    </row>
    <row r="969" spans="1:10" x14ac:dyDescent="0.25">
      <c r="A969" t="s">
        <v>850</v>
      </c>
      <c r="B969" t="str">
        <f t="shared" si="14"/>
        <v>99282</v>
      </c>
      <c r="E969" t="s">
        <v>924</v>
      </c>
      <c r="F969" t="s">
        <v>852</v>
      </c>
      <c r="G969" t="s">
        <v>16</v>
      </c>
      <c r="H969" s="2">
        <v>2642.4530629307337</v>
      </c>
      <c r="I969" s="2">
        <v>2162.8206351549652</v>
      </c>
      <c r="J969" s="2">
        <v>2391.4984960992119</v>
      </c>
    </row>
    <row r="970" spans="1:10" x14ac:dyDescent="0.25">
      <c r="A970" t="s">
        <v>850</v>
      </c>
      <c r="B970" t="str">
        <f t="shared" si="14"/>
        <v>99282</v>
      </c>
      <c r="E970" t="s">
        <v>924</v>
      </c>
      <c r="F970" t="s">
        <v>852</v>
      </c>
      <c r="G970" t="s">
        <v>853</v>
      </c>
      <c r="H970" s="2">
        <v>2642.4530629307355</v>
      </c>
      <c r="I970" s="2">
        <v>2162.820635154967</v>
      </c>
      <c r="J970" s="2">
        <v>2391.4984960992124</v>
      </c>
    </row>
    <row r="971" spans="1:10" x14ac:dyDescent="0.25">
      <c r="A971" t="s">
        <v>850</v>
      </c>
      <c r="B971" t="str">
        <f t="shared" si="14"/>
        <v>99282</v>
      </c>
      <c r="E971" t="s">
        <v>924</v>
      </c>
      <c r="F971" t="s">
        <v>852</v>
      </c>
      <c r="G971" t="s">
        <v>854</v>
      </c>
      <c r="H971" s="2">
        <v>2502.0534343828995</v>
      </c>
      <c r="I971" s="2">
        <v>5761.21400201299</v>
      </c>
      <c r="J971" s="2">
        <v>3517.976587821971</v>
      </c>
    </row>
    <row r="972" spans="1:10" x14ac:dyDescent="0.25">
      <c r="A972" t="s">
        <v>850</v>
      </c>
      <c r="B972" t="str">
        <f t="shared" si="14"/>
        <v>99282</v>
      </c>
      <c r="E972" t="s">
        <v>924</v>
      </c>
      <c r="F972" t="s">
        <v>852</v>
      </c>
      <c r="G972" t="s">
        <v>855</v>
      </c>
      <c r="H972" s="2">
        <v>2557.3124319485896</v>
      </c>
      <c r="I972" s="2">
        <v>5759.8394241725782</v>
      </c>
      <c r="J972" s="2">
        <v>3516.8490960675717</v>
      </c>
    </row>
    <row r="973" spans="1:10" x14ac:dyDescent="0.25">
      <c r="A973" t="s">
        <v>850</v>
      </c>
      <c r="B973" t="str">
        <f t="shared" ref="B973:B1036" si="15">LEFT(E973,5)</f>
        <v>99282</v>
      </c>
      <c r="E973" t="s">
        <v>924</v>
      </c>
      <c r="F973" t="s">
        <v>856</v>
      </c>
      <c r="G973" t="s">
        <v>16</v>
      </c>
      <c r="H973" s="2">
        <v>2509.2165435698221</v>
      </c>
      <c r="I973" s="2">
        <v>2074.5887091924624</v>
      </c>
      <c r="J973" s="2">
        <v>2319.5833116186404</v>
      </c>
    </row>
    <row r="974" spans="1:10" x14ac:dyDescent="0.25">
      <c r="A974" t="s">
        <v>850</v>
      </c>
      <c r="B974" t="str">
        <f t="shared" si="15"/>
        <v>99282</v>
      </c>
      <c r="E974" t="s">
        <v>924</v>
      </c>
      <c r="F974" t="s">
        <v>856</v>
      </c>
      <c r="G974" t="s">
        <v>853</v>
      </c>
      <c r="H974" s="2">
        <v>2509.2165435698234</v>
      </c>
      <c r="I974" s="2">
        <v>2074.5887091924642</v>
      </c>
      <c r="J974" s="2">
        <v>2319.5833116186413</v>
      </c>
    </row>
    <row r="975" spans="1:10" x14ac:dyDescent="0.25">
      <c r="A975" t="s">
        <v>850</v>
      </c>
      <c r="B975" t="str">
        <f t="shared" si="15"/>
        <v>99282</v>
      </c>
      <c r="E975" t="s">
        <v>924</v>
      </c>
      <c r="F975" t="s">
        <v>856</v>
      </c>
      <c r="G975" t="s">
        <v>854</v>
      </c>
      <c r="H975" s="2">
        <v>2385.7080422257309</v>
      </c>
      <c r="I975" s="2">
        <v>5561.1108953178618</v>
      </c>
      <c r="J975" s="2">
        <v>3411.7382105556521</v>
      </c>
    </row>
    <row r="976" spans="1:10" x14ac:dyDescent="0.25">
      <c r="A976" t="s">
        <v>850</v>
      </c>
      <c r="B976" t="str">
        <f t="shared" si="15"/>
        <v>99282</v>
      </c>
      <c r="E976" t="s">
        <v>924</v>
      </c>
      <c r="F976" t="s">
        <v>856</v>
      </c>
      <c r="G976" t="s">
        <v>855</v>
      </c>
      <c r="H976" s="2">
        <v>2448.4815157195158</v>
      </c>
      <c r="I976" s="2">
        <v>5559.7831241576523</v>
      </c>
      <c r="J976" s="2">
        <v>3410.6447676049834</v>
      </c>
    </row>
    <row r="977" spans="1:10" x14ac:dyDescent="0.25">
      <c r="A977" t="s">
        <v>850</v>
      </c>
      <c r="B977" t="str">
        <f t="shared" si="15"/>
        <v>99282</v>
      </c>
      <c r="E977" t="s">
        <v>924</v>
      </c>
      <c r="F977" t="s">
        <v>62</v>
      </c>
      <c r="G977" t="s">
        <v>16</v>
      </c>
      <c r="H977" s="2">
        <v>1633.1225380000001</v>
      </c>
      <c r="I977" s="2">
        <v>1337.9680000000001</v>
      </c>
      <c r="J977" s="2">
        <v>1727.3440000000005</v>
      </c>
    </row>
    <row r="978" spans="1:10" x14ac:dyDescent="0.25">
      <c r="A978" t="s">
        <v>850</v>
      </c>
      <c r="B978" t="str">
        <f t="shared" si="15"/>
        <v>99282</v>
      </c>
      <c r="E978" t="s">
        <v>924</v>
      </c>
      <c r="F978" t="s">
        <v>62</v>
      </c>
      <c r="G978" t="s">
        <v>853</v>
      </c>
      <c r="H978" s="2">
        <v>1633.1225380000001</v>
      </c>
      <c r="I978" s="2">
        <v>1337.9680000000001</v>
      </c>
      <c r="J978" s="2">
        <v>1727.3440000000005</v>
      </c>
    </row>
    <row r="979" spans="1:10" x14ac:dyDescent="0.25">
      <c r="A979" t="s">
        <v>850</v>
      </c>
      <c r="B979" t="str">
        <f t="shared" si="15"/>
        <v>99282</v>
      </c>
      <c r="E979" t="s">
        <v>924</v>
      </c>
      <c r="F979" t="s">
        <v>62</v>
      </c>
      <c r="G979" t="s">
        <v>854</v>
      </c>
      <c r="H979" s="2">
        <v>1561.7506740000001</v>
      </c>
      <c r="I979" s="2">
        <v>4219.898000000001</v>
      </c>
      <c r="J979" s="2">
        <v>3018.5961719999996</v>
      </c>
    </row>
    <row r="980" spans="1:10" x14ac:dyDescent="0.25">
      <c r="A980" t="s">
        <v>850</v>
      </c>
      <c r="B980" t="str">
        <f t="shared" si="15"/>
        <v>99282</v>
      </c>
      <c r="E980" t="s">
        <v>924</v>
      </c>
      <c r="F980" t="s">
        <v>62</v>
      </c>
      <c r="G980" t="s">
        <v>855</v>
      </c>
      <c r="H980" s="2">
        <v>1615.5880259999999</v>
      </c>
      <c r="I980" s="2">
        <v>4219.898000000001</v>
      </c>
      <c r="J980" s="2">
        <v>3018.5961719999991</v>
      </c>
    </row>
    <row r="981" spans="1:10" x14ac:dyDescent="0.25">
      <c r="A981" t="s">
        <v>850</v>
      </c>
      <c r="B981" t="str">
        <f t="shared" si="15"/>
        <v>99299</v>
      </c>
      <c r="E981" t="s">
        <v>925</v>
      </c>
      <c r="F981" t="s">
        <v>852</v>
      </c>
      <c r="G981" t="s">
        <v>16</v>
      </c>
      <c r="H981" s="2">
        <v>-27622.524204621968</v>
      </c>
      <c r="I981" s="2">
        <v>-127792.7619834221</v>
      </c>
      <c r="J981" s="2">
        <v>-346372.18169574603</v>
      </c>
    </row>
    <row r="982" spans="1:10" x14ac:dyDescent="0.25">
      <c r="A982" t="s">
        <v>850</v>
      </c>
      <c r="B982" t="str">
        <f t="shared" si="15"/>
        <v>99299</v>
      </c>
      <c r="E982" t="s">
        <v>925</v>
      </c>
      <c r="F982" t="s">
        <v>852</v>
      </c>
      <c r="G982" t="s">
        <v>853</v>
      </c>
      <c r="H982" s="2">
        <v>-27622.524204621972</v>
      </c>
      <c r="I982" s="2">
        <v>-127792.76198342205</v>
      </c>
      <c r="J982" s="2">
        <v>-346372.18169574614</v>
      </c>
    </row>
    <row r="983" spans="1:10" x14ac:dyDescent="0.25">
      <c r="A983" t="s">
        <v>850</v>
      </c>
      <c r="B983" t="str">
        <f t="shared" si="15"/>
        <v>99299</v>
      </c>
      <c r="E983" t="s">
        <v>925</v>
      </c>
      <c r="F983" t="s">
        <v>852</v>
      </c>
      <c r="G983" t="s">
        <v>854</v>
      </c>
      <c r="H983" s="2">
        <v>-21146.456348189593</v>
      </c>
      <c r="I983" s="2">
        <v>-330786.22353078198</v>
      </c>
      <c r="J983" s="2">
        <v>0</v>
      </c>
    </row>
    <row r="984" spans="1:10" x14ac:dyDescent="0.25">
      <c r="A984" t="s">
        <v>850</v>
      </c>
      <c r="B984" t="str">
        <f t="shared" si="15"/>
        <v>99299</v>
      </c>
      <c r="E984" t="s">
        <v>925</v>
      </c>
      <c r="F984" t="s">
        <v>852</v>
      </c>
      <c r="G984" t="s">
        <v>855</v>
      </c>
      <c r="H984" s="2">
        <v>-20829.13339909471</v>
      </c>
      <c r="I984" s="2">
        <v>-325822.45756366046</v>
      </c>
      <c r="J984" s="2">
        <v>0</v>
      </c>
    </row>
    <row r="985" spans="1:10" x14ac:dyDescent="0.25">
      <c r="A985" t="s">
        <v>850</v>
      </c>
      <c r="B985" t="str">
        <f t="shared" si="15"/>
        <v>99299</v>
      </c>
      <c r="E985" t="s">
        <v>925</v>
      </c>
      <c r="F985" t="s">
        <v>856</v>
      </c>
      <c r="G985" t="s">
        <v>16</v>
      </c>
      <c r="H985" s="2">
        <v>-27622.524204621968</v>
      </c>
      <c r="I985" s="2">
        <v>-127792.7619834221</v>
      </c>
      <c r="J985" s="2">
        <v>-346372.18169574603</v>
      </c>
    </row>
    <row r="986" spans="1:10" x14ac:dyDescent="0.25">
      <c r="A986" t="s">
        <v>850</v>
      </c>
      <c r="B986" t="str">
        <f t="shared" si="15"/>
        <v>99299</v>
      </c>
      <c r="E986" t="s">
        <v>925</v>
      </c>
      <c r="F986" t="s">
        <v>856</v>
      </c>
      <c r="G986" t="s">
        <v>853</v>
      </c>
      <c r="H986" s="2">
        <v>-27622.524204621972</v>
      </c>
      <c r="I986" s="2">
        <v>-127792.76198342205</v>
      </c>
      <c r="J986" s="2">
        <v>-346372.18169574614</v>
      </c>
    </row>
    <row r="987" spans="1:10" x14ac:dyDescent="0.25">
      <c r="A987" t="s">
        <v>850</v>
      </c>
      <c r="B987" t="str">
        <f t="shared" si="15"/>
        <v>99299</v>
      </c>
      <c r="E987" t="s">
        <v>925</v>
      </c>
      <c r="F987" t="s">
        <v>856</v>
      </c>
      <c r="G987" t="s">
        <v>854</v>
      </c>
      <c r="H987" s="2">
        <v>-21146.456348189593</v>
      </c>
      <c r="I987" s="2">
        <v>-330786.22353078198</v>
      </c>
      <c r="J987" s="2">
        <v>0</v>
      </c>
    </row>
    <row r="988" spans="1:10" x14ac:dyDescent="0.25">
      <c r="A988" t="s">
        <v>850</v>
      </c>
      <c r="B988" t="str">
        <f t="shared" si="15"/>
        <v>99299</v>
      </c>
      <c r="E988" t="s">
        <v>925</v>
      </c>
      <c r="F988" t="s">
        <v>856</v>
      </c>
      <c r="G988" t="s">
        <v>855</v>
      </c>
      <c r="H988" s="2">
        <v>-20829.13339909471</v>
      </c>
      <c r="I988" s="2">
        <v>-325822.45756366046</v>
      </c>
      <c r="J988" s="2">
        <v>0</v>
      </c>
    </row>
    <row r="989" spans="1:10" x14ac:dyDescent="0.25">
      <c r="A989" t="s">
        <v>850</v>
      </c>
      <c r="B989" t="str">
        <f t="shared" si="15"/>
        <v>99299</v>
      </c>
      <c r="E989" t="s">
        <v>925</v>
      </c>
      <c r="F989" t="s">
        <v>62</v>
      </c>
      <c r="G989" t="s">
        <v>16</v>
      </c>
      <c r="H989" s="2">
        <v>-15465.001940985003</v>
      </c>
      <c r="I989" s="2">
        <v>-71547.237936819976</v>
      </c>
      <c r="J989" s="2">
        <v>-193923.13396091008</v>
      </c>
    </row>
    <row r="990" spans="1:10" x14ac:dyDescent="0.25">
      <c r="A990" t="s">
        <v>850</v>
      </c>
      <c r="B990" t="str">
        <f t="shared" si="15"/>
        <v>99299</v>
      </c>
      <c r="E990" t="s">
        <v>925</v>
      </c>
      <c r="F990" t="s">
        <v>62</v>
      </c>
      <c r="G990" t="s">
        <v>853</v>
      </c>
      <c r="H990" s="2">
        <v>-15465.001940985003</v>
      </c>
      <c r="I990" s="2">
        <v>-71547.237936819976</v>
      </c>
      <c r="J990" s="2">
        <v>-193923.13396091005</v>
      </c>
    </row>
    <row r="991" spans="1:10" x14ac:dyDescent="0.25">
      <c r="A991" t="s">
        <v>850</v>
      </c>
      <c r="B991" t="str">
        <f t="shared" si="15"/>
        <v>99299</v>
      </c>
      <c r="E991" t="s">
        <v>925</v>
      </c>
      <c r="F991" t="s">
        <v>62</v>
      </c>
      <c r="G991" t="s">
        <v>854</v>
      </c>
      <c r="H991" s="2">
        <v>-11759.434437000002</v>
      </c>
      <c r="I991" s="2">
        <v>-183948.49867099992</v>
      </c>
      <c r="J991" s="2">
        <v>0</v>
      </c>
    </row>
    <row r="992" spans="1:10" x14ac:dyDescent="0.25">
      <c r="A992" t="s">
        <v>850</v>
      </c>
      <c r="B992" t="str">
        <f t="shared" si="15"/>
        <v>99299</v>
      </c>
      <c r="E992" t="s">
        <v>925</v>
      </c>
      <c r="F992" t="s">
        <v>62</v>
      </c>
      <c r="G992" t="s">
        <v>855</v>
      </c>
      <c r="H992" s="2">
        <v>-11759.434436999985</v>
      </c>
      <c r="I992" s="2">
        <v>-183948.49867099986</v>
      </c>
      <c r="J992" s="2">
        <v>0</v>
      </c>
    </row>
    <row r="993" spans="1:10" x14ac:dyDescent="0.25">
      <c r="A993" t="s">
        <v>926</v>
      </c>
      <c r="B993" t="str">
        <f t="shared" si="15"/>
        <v>00205</v>
      </c>
      <c r="E993" t="s">
        <v>927</v>
      </c>
      <c r="F993" t="s">
        <v>852</v>
      </c>
      <c r="G993" t="s">
        <v>16</v>
      </c>
      <c r="H993" s="1">
        <v>6080.7990410330985</v>
      </c>
      <c r="I993" s="1">
        <v>8024.587595068183</v>
      </c>
      <c r="J993" s="1">
        <v>8306.4364911091579</v>
      </c>
    </row>
    <row r="994" spans="1:10" x14ac:dyDescent="0.25">
      <c r="A994" t="s">
        <v>926</v>
      </c>
      <c r="B994" t="str">
        <f t="shared" si="15"/>
        <v>00205</v>
      </c>
      <c r="E994" t="s">
        <v>927</v>
      </c>
      <c r="F994" t="s">
        <v>852</v>
      </c>
      <c r="G994" t="s">
        <v>853</v>
      </c>
      <c r="H994" s="1">
        <v>6080.7990410330976</v>
      </c>
      <c r="I994" s="1">
        <v>8024.587595068183</v>
      </c>
      <c r="J994" s="1">
        <v>8306.4364911091579</v>
      </c>
    </row>
    <row r="995" spans="1:10" x14ac:dyDescent="0.25">
      <c r="A995" t="s">
        <v>926</v>
      </c>
      <c r="B995" t="str">
        <f t="shared" si="15"/>
        <v>00205</v>
      </c>
      <c r="E995" t="s">
        <v>927</v>
      </c>
      <c r="F995" t="s">
        <v>852</v>
      </c>
      <c r="G995" t="s">
        <v>854</v>
      </c>
      <c r="H995" s="1">
        <v>11047.465609361721</v>
      </c>
      <c r="I995" s="1">
        <v>21745.206173385308</v>
      </c>
      <c r="J995" s="1">
        <v>22293.025043100963</v>
      </c>
    </row>
    <row r="996" spans="1:10" x14ac:dyDescent="0.25">
      <c r="A996" t="s">
        <v>926</v>
      </c>
      <c r="B996" t="str">
        <f t="shared" si="15"/>
        <v>00205</v>
      </c>
      <c r="E996" t="s">
        <v>927</v>
      </c>
      <c r="F996" t="s">
        <v>852</v>
      </c>
      <c r="G996" t="s">
        <v>855</v>
      </c>
      <c r="H996" s="1">
        <v>11674.979694873711</v>
      </c>
      <c r="I996" s="1">
        <v>21152.598520248215</v>
      </c>
      <c r="J996" s="1">
        <v>21685.473311261409</v>
      </c>
    </row>
    <row r="997" spans="1:10" x14ac:dyDescent="0.25">
      <c r="A997" t="s">
        <v>926</v>
      </c>
      <c r="B997" t="str">
        <f t="shared" si="15"/>
        <v>00205</v>
      </c>
      <c r="E997" t="s">
        <v>927</v>
      </c>
      <c r="F997" t="s">
        <v>856</v>
      </c>
      <c r="G997" t="s">
        <v>16</v>
      </c>
      <c r="H997" s="1">
        <v>6026.9846456562527</v>
      </c>
      <c r="I997" s="1">
        <v>7900.0001497065196</v>
      </c>
      <c r="J997" s="1">
        <v>8178.64186387671</v>
      </c>
    </row>
    <row r="998" spans="1:10" x14ac:dyDescent="0.25">
      <c r="A998" t="s">
        <v>926</v>
      </c>
      <c r="B998" t="str">
        <f t="shared" si="15"/>
        <v>00205</v>
      </c>
      <c r="E998" t="s">
        <v>927</v>
      </c>
      <c r="F998" t="s">
        <v>856</v>
      </c>
      <c r="G998" t="s">
        <v>853</v>
      </c>
      <c r="H998" s="1">
        <v>6026.98464565625</v>
      </c>
      <c r="I998" s="1">
        <v>7900.0001497065196</v>
      </c>
      <c r="J998" s="1">
        <v>8178.64186387671</v>
      </c>
    </row>
    <row r="999" spans="1:10" x14ac:dyDescent="0.25">
      <c r="A999" t="s">
        <v>926</v>
      </c>
      <c r="B999" t="str">
        <f t="shared" si="15"/>
        <v>00205</v>
      </c>
      <c r="E999" t="s">
        <v>927</v>
      </c>
      <c r="F999" t="s">
        <v>856</v>
      </c>
      <c r="G999" t="s">
        <v>854</v>
      </c>
      <c r="H999" s="1">
        <v>10972.684146190077</v>
      </c>
      <c r="I999" s="1">
        <v>21454.434538730788</v>
      </c>
      <c r="J999" s="1">
        <v>21994.928107091666</v>
      </c>
    </row>
    <row r="1000" spans="1:10" x14ac:dyDescent="0.25">
      <c r="A1000" t="s">
        <v>926</v>
      </c>
      <c r="B1000" t="str">
        <f t="shared" si="15"/>
        <v>00205</v>
      </c>
      <c r="E1000" t="s">
        <v>927</v>
      </c>
      <c r="F1000" t="s">
        <v>856</v>
      </c>
      <c r="G1000" t="s">
        <v>855</v>
      </c>
      <c r="H1000" s="1">
        <v>11591.184638556739</v>
      </c>
      <c r="I1000" s="1">
        <v>20869.75109172158</v>
      </c>
      <c r="J1000" s="1">
        <v>21395.500409983968</v>
      </c>
    </row>
    <row r="1001" spans="1:10" x14ac:dyDescent="0.25">
      <c r="A1001" t="s">
        <v>926</v>
      </c>
      <c r="B1001" t="str">
        <f t="shared" si="15"/>
        <v>00205</v>
      </c>
      <c r="E1001" t="s">
        <v>927</v>
      </c>
      <c r="F1001" t="s">
        <v>62</v>
      </c>
      <c r="G1001" t="s">
        <v>16</v>
      </c>
      <c r="H1001" s="1">
        <v>2920.6309019999967</v>
      </c>
      <c r="I1001" s="1">
        <v>3619.7899999999991</v>
      </c>
      <c r="J1001" s="1">
        <v>3716.2140000000004</v>
      </c>
    </row>
    <row r="1002" spans="1:10" x14ac:dyDescent="0.25">
      <c r="A1002" t="s">
        <v>926</v>
      </c>
      <c r="B1002" t="str">
        <f t="shared" si="15"/>
        <v>00205</v>
      </c>
      <c r="E1002" t="s">
        <v>927</v>
      </c>
      <c r="F1002" t="s">
        <v>62</v>
      </c>
      <c r="G1002" t="s">
        <v>853</v>
      </c>
      <c r="H1002" s="1">
        <v>2920.6309019999967</v>
      </c>
      <c r="I1002" s="1">
        <v>3619.7899999999995</v>
      </c>
      <c r="J1002" s="1">
        <v>3716.2140000000004</v>
      </c>
    </row>
    <row r="1003" spans="1:10" x14ac:dyDescent="0.25">
      <c r="A1003" t="s">
        <v>926</v>
      </c>
      <c r="B1003" t="str">
        <f t="shared" si="15"/>
        <v>00205</v>
      </c>
      <c r="E1003" t="s">
        <v>927</v>
      </c>
      <c r="F1003" t="s">
        <v>62</v>
      </c>
      <c r="G1003" t="s">
        <v>854</v>
      </c>
      <c r="H1003" s="1">
        <v>5073.3705639999989</v>
      </c>
      <c r="I1003" s="1">
        <v>9130.32</v>
      </c>
      <c r="J1003" s="1">
        <v>9359.797105932008</v>
      </c>
    </row>
    <row r="1004" spans="1:10" x14ac:dyDescent="0.25">
      <c r="A1004" t="s">
        <v>926</v>
      </c>
      <c r="B1004" t="str">
        <f t="shared" si="15"/>
        <v>00205</v>
      </c>
      <c r="E1004" t="s">
        <v>927</v>
      </c>
      <c r="F1004" t="s">
        <v>62</v>
      </c>
      <c r="G1004" t="s">
        <v>855</v>
      </c>
      <c r="H1004" s="1">
        <v>5386.6428159999978</v>
      </c>
      <c r="I1004" s="1">
        <v>9130.32</v>
      </c>
      <c r="J1004" s="1">
        <v>9359.797105932008</v>
      </c>
    </row>
    <row r="1005" spans="1:10" x14ac:dyDescent="0.25">
      <c r="A1005" t="s">
        <v>926</v>
      </c>
      <c r="B1005" t="str">
        <f t="shared" si="15"/>
        <v>00210</v>
      </c>
      <c r="E1005" t="s">
        <v>928</v>
      </c>
      <c r="F1005" t="s">
        <v>852</v>
      </c>
      <c r="G1005" t="s">
        <v>16</v>
      </c>
      <c r="H1005" s="1">
        <v>5282.9385535660786</v>
      </c>
      <c r="I1005" s="1">
        <v>6510.1019600708314</v>
      </c>
      <c r="J1005" s="1">
        <v>7055.8788195739289</v>
      </c>
    </row>
    <row r="1006" spans="1:10" x14ac:dyDescent="0.25">
      <c r="A1006" t="s">
        <v>926</v>
      </c>
      <c r="B1006" t="str">
        <f t="shared" si="15"/>
        <v>00210</v>
      </c>
      <c r="E1006" t="s">
        <v>928</v>
      </c>
      <c r="F1006" t="s">
        <v>852</v>
      </c>
      <c r="G1006" t="s">
        <v>853</v>
      </c>
      <c r="H1006" s="1">
        <v>5282.9385535660804</v>
      </c>
      <c r="I1006" s="1">
        <v>6510.1019600708305</v>
      </c>
      <c r="J1006" s="1">
        <v>7055.878819573928</v>
      </c>
    </row>
    <row r="1007" spans="1:10" x14ac:dyDescent="0.25">
      <c r="A1007" t="s">
        <v>926</v>
      </c>
      <c r="B1007" t="str">
        <f t="shared" si="15"/>
        <v>00210</v>
      </c>
      <c r="E1007" t="s">
        <v>928</v>
      </c>
      <c r="F1007" t="s">
        <v>852</v>
      </c>
      <c r="G1007" t="s">
        <v>854</v>
      </c>
      <c r="H1007" s="1">
        <v>7052.1457493355902</v>
      </c>
      <c r="I1007" s="1">
        <v>21844.059148112425</v>
      </c>
      <c r="J1007" s="1">
        <v>20579.812609176428</v>
      </c>
    </row>
    <row r="1008" spans="1:10" x14ac:dyDescent="0.25">
      <c r="A1008" t="s">
        <v>926</v>
      </c>
      <c r="B1008" t="str">
        <f t="shared" si="15"/>
        <v>00210</v>
      </c>
      <c r="E1008" t="s">
        <v>928</v>
      </c>
      <c r="F1008" t="s">
        <v>852</v>
      </c>
      <c r="G1008" t="s">
        <v>855</v>
      </c>
      <c r="H1008" s="1">
        <v>6774.306920945105</v>
      </c>
      <c r="I1008" s="1">
        <v>21353.444800587207</v>
      </c>
      <c r="J1008" s="1">
        <v>20117.593052500535</v>
      </c>
    </row>
    <row r="1009" spans="1:10" x14ac:dyDescent="0.25">
      <c r="A1009" t="s">
        <v>926</v>
      </c>
      <c r="B1009" t="str">
        <f t="shared" si="15"/>
        <v>00210</v>
      </c>
      <c r="E1009" t="s">
        <v>928</v>
      </c>
      <c r="F1009" t="s">
        <v>856</v>
      </c>
      <c r="G1009" t="s">
        <v>16</v>
      </c>
      <c r="H1009" s="1">
        <v>5122.4906439131892</v>
      </c>
      <c r="I1009" s="1">
        <v>6199.9998458970422</v>
      </c>
      <c r="J1009" s="1">
        <v>6737.9427868221155</v>
      </c>
    </row>
    <row r="1010" spans="1:10" x14ac:dyDescent="0.25">
      <c r="A1010" t="s">
        <v>926</v>
      </c>
      <c r="B1010" t="str">
        <f t="shared" si="15"/>
        <v>00210</v>
      </c>
      <c r="E1010" t="s">
        <v>928</v>
      </c>
      <c r="F1010" t="s">
        <v>856</v>
      </c>
      <c r="G1010" t="s">
        <v>853</v>
      </c>
      <c r="H1010" s="1">
        <v>5122.4906439131919</v>
      </c>
      <c r="I1010" s="1">
        <v>6199.9998458970431</v>
      </c>
      <c r="J1010" s="1">
        <v>6737.9427868221155</v>
      </c>
    </row>
    <row r="1011" spans="1:10" x14ac:dyDescent="0.25">
      <c r="A1011" t="s">
        <v>926</v>
      </c>
      <c r="B1011" t="str">
        <f t="shared" si="15"/>
        <v>00210</v>
      </c>
      <c r="E1011" t="s">
        <v>928</v>
      </c>
      <c r="F1011" t="s">
        <v>856</v>
      </c>
      <c r="G1011" t="s">
        <v>854</v>
      </c>
      <c r="H1011" s="1">
        <v>6792.8979080544887</v>
      </c>
      <c r="I1011" s="1">
        <v>21786.720548328125</v>
      </c>
      <c r="J1011" s="1">
        <v>20525.792537593927</v>
      </c>
    </row>
    <row r="1012" spans="1:10" x14ac:dyDescent="0.25">
      <c r="A1012" t="s">
        <v>926</v>
      </c>
      <c r="B1012" t="str">
        <f t="shared" si="15"/>
        <v>00210</v>
      </c>
      <c r="E1012" t="s">
        <v>928</v>
      </c>
      <c r="F1012" t="s">
        <v>856</v>
      </c>
      <c r="G1012" t="s">
        <v>855</v>
      </c>
      <c r="H1012" s="1">
        <v>6529.1708443610969</v>
      </c>
      <c r="I1012" s="1">
        <v>21297.394017299393</v>
      </c>
      <c r="J1012" s="1">
        <v>20064.786263760434</v>
      </c>
    </row>
    <row r="1013" spans="1:10" x14ac:dyDescent="0.25">
      <c r="A1013" t="s">
        <v>926</v>
      </c>
      <c r="B1013" t="str">
        <f t="shared" si="15"/>
        <v>00210</v>
      </c>
      <c r="E1013" t="s">
        <v>928</v>
      </c>
      <c r="F1013" t="s">
        <v>62</v>
      </c>
      <c r="G1013" t="s">
        <v>16</v>
      </c>
      <c r="H1013" s="1">
        <v>3674.2448059999992</v>
      </c>
      <c r="I1013" s="1">
        <v>4417.4019999999982</v>
      </c>
      <c r="J1013" s="1">
        <v>4528.7840000000024</v>
      </c>
    </row>
    <row r="1014" spans="1:10" x14ac:dyDescent="0.25">
      <c r="A1014" t="s">
        <v>926</v>
      </c>
      <c r="B1014" t="str">
        <f t="shared" si="15"/>
        <v>00210</v>
      </c>
      <c r="E1014" t="s">
        <v>928</v>
      </c>
      <c r="F1014" t="s">
        <v>62</v>
      </c>
      <c r="G1014" t="s">
        <v>853</v>
      </c>
      <c r="H1014" s="1">
        <v>3674.2448059999992</v>
      </c>
      <c r="I1014" s="1">
        <v>4417.4019999999982</v>
      </c>
      <c r="J1014" s="1">
        <v>4528.7840000000024</v>
      </c>
    </row>
    <row r="1015" spans="1:10" x14ac:dyDescent="0.25">
      <c r="A1015" t="s">
        <v>926</v>
      </c>
      <c r="B1015" t="str">
        <f t="shared" si="15"/>
        <v>00210</v>
      </c>
      <c r="E1015" t="s">
        <v>928</v>
      </c>
      <c r="F1015" t="s">
        <v>62</v>
      </c>
      <c r="G1015" t="s">
        <v>854</v>
      </c>
      <c r="H1015" s="1">
        <v>4762.9302059999973</v>
      </c>
      <c r="I1015" s="1">
        <v>9222.0324900000014</v>
      </c>
      <c r="J1015" s="1">
        <v>8688.2982340000017</v>
      </c>
    </row>
    <row r="1016" spans="1:10" x14ac:dyDescent="0.25">
      <c r="A1016" t="s">
        <v>926</v>
      </c>
      <c r="B1016" t="str">
        <f t="shared" si="15"/>
        <v>00210</v>
      </c>
      <c r="E1016" t="s">
        <v>928</v>
      </c>
      <c r="F1016" t="s">
        <v>62</v>
      </c>
      <c r="G1016" t="s">
        <v>855</v>
      </c>
      <c r="H1016" s="1">
        <v>4665.8055360000017</v>
      </c>
      <c r="I1016" s="1">
        <v>9222.0324900000014</v>
      </c>
      <c r="J1016" s="1">
        <v>8688.2982340000017</v>
      </c>
    </row>
    <row r="1017" spans="1:10" x14ac:dyDescent="0.25">
      <c r="A1017" t="s">
        <v>926</v>
      </c>
      <c r="B1017" t="str">
        <f t="shared" si="15"/>
        <v>00211</v>
      </c>
      <c r="E1017" t="s">
        <v>929</v>
      </c>
      <c r="F1017" t="s">
        <v>852</v>
      </c>
      <c r="G1017" t="s">
        <v>16</v>
      </c>
      <c r="H1017" s="1">
        <v>-236.64264</v>
      </c>
      <c r="I1017" s="1">
        <v>0</v>
      </c>
      <c r="J1017" s="1">
        <v>0</v>
      </c>
    </row>
    <row r="1018" spans="1:10" x14ac:dyDescent="0.25">
      <c r="A1018" t="s">
        <v>926</v>
      </c>
      <c r="B1018" t="str">
        <f t="shared" si="15"/>
        <v>00211</v>
      </c>
      <c r="E1018" t="s">
        <v>929</v>
      </c>
      <c r="F1018" t="s">
        <v>852</v>
      </c>
      <c r="G1018" t="s">
        <v>853</v>
      </c>
      <c r="H1018" s="1">
        <v>-236.64264</v>
      </c>
      <c r="I1018" s="1">
        <v>0</v>
      </c>
      <c r="J1018" s="1">
        <v>0</v>
      </c>
    </row>
    <row r="1019" spans="1:10" x14ac:dyDescent="0.25">
      <c r="A1019" t="s">
        <v>926</v>
      </c>
      <c r="B1019" t="str">
        <f t="shared" si="15"/>
        <v>00211</v>
      </c>
      <c r="E1019" t="s">
        <v>929</v>
      </c>
      <c r="F1019" t="s">
        <v>852</v>
      </c>
      <c r="G1019" t="s">
        <v>854</v>
      </c>
      <c r="H1019" s="1">
        <v>-218.22606000000005</v>
      </c>
      <c r="I1019" s="1">
        <v>0</v>
      </c>
      <c r="J1019" s="1">
        <v>0</v>
      </c>
    </row>
    <row r="1020" spans="1:10" x14ac:dyDescent="0.25">
      <c r="A1020" t="s">
        <v>926</v>
      </c>
      <c r="B1020" t="str">
        <f t="shared" si="15"/>
        <v>00211</v>
      </c>
      <c r="E1020" t="s">
        <v>929</v>
      </c>
      <c r="F1020" t="s">
        <v>852</v>
      </c>
      <c r="G1020" t="s">
        <v>855</v>
      </c>
      <c r="H1020" s="1">
        <v>-100.09218000000003</v>
      </c>
      <c r="I1020" s="1">
        <v>0</v>
      </c>
      <c r="J1020" s="1">
        <v>0</v>
      </c>
    </row>
    <row r="1021" spans="1:10" x14ac:dyDescent="0.25">
      <c r="A1021" t="s">
        <v>926</v>
      </c>
      <c r="B1021" t="str">
        <f t="shared" si="15"/>
        <v>00211</v>
      </c>
      <c r="E1021" t="s">
        <v>929</v>
      </c>
      <c r="F1021" t="s">
        <v>856</v>
      </c>
      <c r="G1021" t="s">
        <v>16</v>
      </c>
      <c r="H1021" s="1">
        <v>-236.64264</v>
      </c>
      <c r="I1021" s="1">
        <v>0</v>
      </c>
      <c r="J1021" s="1">
        <v>0</v>
      </c>
    </row>
    <row r="1022" spans="1:10" x14ac:dyDescent="0.25">
      <c r="A1022" t="s">
        <v>926</v>
      </c>
      <c r="B1022" t="str">
        <f t="shared" si="15"/>
        <v>00211</v>
      </c>
      <c r="E1022" t="s">
        <v>929</v>
      </c>
      <c r="F1022" t="s">
        <v>856</v>
      </c>
      <c r="G1022" t="s">
        <v>853</v>
      </c>
      <c r="H1022" s="1">
        <v>-236.64264</v>
      </c>
      <c r="I1022" s="1">
        <v>0</v>
      </c>
      <c r="J1022" s="1">
        <v>0</v>
      </c>
    </row>
    <row r="1023" spans="1:10" x14ac:dyDescent="0.25">
      <c r="A1023" t="s">
        <v>926</v>
      </c>
      <c r="B1023" t="str">
        <f t="shared" si="15"/>
        <v>00211</v>
      </c>
      <c r="E1023" t="s">
        <v>929</v>
      </c>
      <c r="F1023" t="s">
        <v>856</v>
      </c>
      <c r="G1023" t="s">
        <v>854</v>
      </c>
      <c r="H1023" s="1">
        <v>-218.22606000000005</v>
      </c>
      <c r="I1023" s="1">
        <v>0</v>
      </c>
      <c r="J1023" s="1">
        <v>0</v>
      </c>
    </row>
    <row r="1024" spans="1:10" x14ac:dyDescent="0.25">
      <c r="A1024" t="s">
        <v>926</v>
      </c>
      <c r="B1024" t="str">
        <f t="shared" si="15"/>
        <v>00211</v>
      </c>
      <c r="E1024" t="s">
        <v>929</v>
      </c>
      <c r="F1024" t="s">
        <v>856</v>
      </c>
      <c r="G1024" t="s">
        <v>855</v>
      </c>
      <c r="H1024" s="1">
        <v>-100.09218000000003</v>
      </c>
      <c r="I1024" s="1">
        <v>0</v>
      </c>
      <c r="J1024" s="1">
        <v>0</v>
      </c>
    </row>
    <row r="1025" spans="1:10" x14ac:dyDescent="0.25">
      <c r="A1025" t="s">
        <v>926</v>
      </c>
      <c r="B1025" t="str">
        <f t="shared" si="15"/>
        <v>00211</v>
      </c>
      <c r="E1025" t="s">
        <v>929</v>
      </c>
      <c r="F1025" t="s">
        <v>62</v>
      </c>
      <c r="G1025" t="s">
        <v>16</v>
      </c>
      <c r="H1025" s="1">
        <v>-133.57021</v>
      </c>
      <c r="I1025" s="1">
        <v>0</v>
      </c>
      <c r="J1025" s="1">
        <v>0</v>
      </c>
    </row>
    <row r="1026" spans="1:10" x14ac:dyDescent="0.25">
      <c r="A1026" t="s">
        <v>926</v>
      </c>
      <c r="B1026" t="str">
        <f t="shared" si="15"/>
        <v>00211</v>
      </c>
      <c r="E1026" t="s">
        <v>929</v>
      </c>
      <c r="F1026" t="s">
        <v>62</v>
      </c>
      <c r="G1026" t="s">
        <v>853</v>
      </c>
      <c r="H1026" s="1">
        <v>-133.57021</v>
      </c>
      <c r="I1026" s="1">
        <v>0</v>
      </c>
      <c r="J1026" s="1">
        <v>0</v>
      </c>
    </row>
    <row r="1027" spans="1:10" x14ac:dyDescent="0.25">
      <c r="A1027" t="s">
        <v>926</v>
      </c>
      <c r="B1027" t="str">
        <f t="shared" si="15"/>
        <v>00211</v>
      </c>
      <c r="E1027" t="s">
        <v>929</v>
      </c>
      <c r="F1027" t="s">
        <v>62</v>
      </c>
      <c r="G1027" t="s">
        <v>854</v>
      </c>
      <c r="H1027" s="1">
        <v>-118.94021999999998</v>
      </c>
      <c r="I1027" s="1">
        <v>0</v>
      </c>
      <c r="J1027" s="1">
        <v>0</v>
      </c>
    </row>
    <row r="1028" spans="1:10" x14ac:dyDescent="0.25">
      <c r="A1028" t="s">
        <v>926</v>
      </c>
      <c r="B1028" t="str">
        <f t="shared" si="15"/>
        <v>00211</v>
      </c>
      <c r="E1028" t="s">
        <v>929</v>
      </c>
      <c r="F1028" t="s">
        <v>62</v>
      </c>
      <c r="G1028" t="s">
        <v>855</v>
      </c>
      <c r="H1028" s="1">
        <v>-0.44719999999999754</v>
      </c>
      <c r="I1028" s="1">
        <v>0</v>
      </c>
      <c r="J1028" s="1">
        <v>0</v>
      </c>
    </row>
    <row r="1029" spans="1:10" x14ac:dyDescent="0.25">
      <c r="A1029" t="s">
        <v>926</v>
      </c>
      <c r="B1029" t="str">
        <f t="shared" si="15"/>
        <v>00213</v>
      </c>
      <c r="E1029" t="s">
        <v>930</v>
      </c>
      <c r="F1029" t="s">
        <v>852</v>
      </c>
      <c r="G1029" t="s">
        <v>16</v>
      </c>
      <c r="H1029" s="1">
        <v>-3253.2548800000009</v>
      </c>
      <c r="I1029" s="1">
        <v>0</v>
      </c>
      <c r="J1029" s="1">
        <v>0</v>
      </c>
    </row>
    <row r="1030" spans="1:10" x14ac:dyDescent="0.25">
      <c r="A1030" t="s">
        <v>926</v>
      </c>
      <c r="B1030" t="str">
        <f t="shared" si="15"/>
        <v>00213</v>
      </c>
      <c r="E1030" t="s">
        <v>930</v>
      </c>
      <c r="F1030" t="s">
        <v>852</v>
      </c>
      <c r="G1030" t="s">
        <v>853</v>
      </c>
      <c r="H1030" s="1">
        <v>-3253.2548800000009</v>
      </c>
      <c r="I1030" s="1">
        <v>0</v>
      </c>
      <c r="J1030" s="1">
        <v>0</v>
      </c>
    </row>
    <row r="1031" spans="1:10" x14ac:dyDescent="0.25">
      <c r="A1031" t="s">
        <v>926</v>
      </c>
      <c r="B1031" t="str">
        <f t="shared" si="15"/>
        <v>00213</v>
      </c>
      <c r="E1031" t="s">
        <v>930</v>
      </c>
      <c r="F1031" t="s">
        <v>852</v>
      </c>
      <c r="G1031" t="s">
        <v>854</v>
      </c>
      <c r="H1031" s="1">
        <v>-7015.7824460000002</v>
      </c>
      <c r="I1031" s="1">
        <v>0</v>
      </c>
      <c r="J1031" s="1">
        <v>0</v>
      </c>
    </row>
    <row r="1032" spans="1:10" x14ac:dyDescent="0.25">
      <c r="A1032" t="s">
        <v>926</v>
      </c>
      <c r="B1032" t="str">
        <f t="shared" si="15"/>
        <v>00213</v>
      </c>
      <c r="E1032" t="s">
        <v>930</v>
      </c>
      <c r="F1032" t="s">
        <v>852</v>
      </c>
      <c r="G1032" t="s">
        <v>855</v>
      </c>
      <c r="H1032" s="1">
        <v>-1979.731554</v>
      </c>
      <c r="I1032" s="1">
        <v>0</v>
      </c>
      <c r="J1032" s="1">
        <v>0</v>
      </c>
    </row>
    <row r="1033" spans="1:10" x14ac:dyDescent="0.25">
      <c r="A1033" t="s">
        <v>926</v>
      </c>
      <c r="B1033" t="str">
        <f t="shared" si="15"/>
        <v>00213</v>
      </c>
      <c r="E1033" t="s">
        <v>930</v>
      </c>
      <c r="F1033" t="s">
        <v>856</v>
      </c>
      <c r="G1033" t="s">
        <v>16</v>
      </c>
      <c r="H1033" s="1">
        <v>-2424.5600260000015</v>
      </c>
      <c r="I1033" s="1">
        <v>0</v>
      </c>
      <c r="J1033" s="1">
        <v>0</v>
      </c>
    </row>
    <row r="1034" spans="1:10" x14ac:dyDescent="0.25">
      <c r="A1034" t="s">
        <v>926</v>
      </c>
      <c r="B1034" t="str">
        <f t="shared" si="15"/>
        <v>00213</v>
      </c>
      <c r="E1034" t="s">
        <v>930</v>
      </c>
      <c r="F1034" t="s">
        <v>856</v>
      </c>
      <c r="G1034" t="s">
        <v>853</v>
      </c>
      <c r="H1034" s="1">
        <v>-2424.5600260000015</v>
      </c>
      <c r="I1034" s="1">
        <v>0</v>
      </c>
      <c r="J1034" s="1">
        <v>0</v>
      </c>
    </row>
    <row r="1035" spans="1:10" x14ac:dyDescent="0.25">
      <c r="A1035" t="s">
        <v>926</v>
      </c>
      <c r="B1035" t="str">
        <f t="shared" si="15"/>
        <v>00213</v>
      </c>
      <c r="E1035" t="s">
        <v>930</v>
      </c>
      <c r="F1035" t="s">
        <v>856</v>
      </c>
      <c r="G1035" t="s">
        <v>854</v>
      </c>
      <c r="H1035" s="1">
        <v>-7024.8982759999999</v>
      </c>
      <c r="I1035" s="1">
        <v>0</v>
      </c>
      <c r="J1035" s="1">
        <v>0</v>
      </c>
    </row>
    <row r="1036" spans="1:10" x14ac:dyDescent="0.25">
      <c r="A1036" t="s">
        <v>926</v>
      </c>
      <c r="B1036" t="str">
        <f t="shared" si="15"/>
        <v>00213</v>
      </c>
      <c r="E1036" t="s">
        <v>930</v>
      </c>
      <c r="F1036" t="s">
        <v>856</v>
      </c>
      <c r="G1036" t="s">
        <v>855</v>
      </c>
      <c r="H1036" s="1">
        <v>-1953.4886060000003</v>
      </c>
      <c r="I1036" s="1">
        <v>0</v>
      </c>
      <c r="J1036" s="1">
        <v>0</v>
      </c>
    </row>
    <row r="1037" spans="1:10" x14ac:dyDescent="0.25">
      <c r="A1037" t="s">
        <v>926</v>
      </c>
      <c r="B1037" t="str">
        <f t="shared" ref="B1037:B1100" si="16">LEFT(E1037,5)</f>
        <v>00213</v>
      </c>
      <c r="E1037" t="s">
        <v>930</v>
      </c>
      <c r="F1037" t="s">
        <v>62</v>
      </c>
      <c r="G1037" t="s">
        <v>16</v>
      </c>
      <c r="H1037" s="1">
        <v>2331.0955420000005</v>
      </c>
      <c r="I1037" s="1">
        <v>0</v>
      </c>
      <c r="J1037" s="1">
        <v>0</v>
      </c>
    </row>
    <row r="1038" spans="1:10" x14ac:dyDescent="0.25">
      <c r="A1038" t="s">
        <v>926</v>
      </c>
      <c r="B1038" t="str">
        <f t="shared" si="16"/>
        <v>00213</v>
      </c>
      <c r="E1038" t="s">
        <v>930</v>
      </c>
      <c r="F1038" t="s">
        <v>62</v>
      </c>
      <c r="G1038" t="s">
        <v>853</v>
      </c>
      <c r="H1038" s="1">
        <v>2331.0955420000005</v>
      </c>
      <c r="I1038" s="1">
        <v>0</v>
      </c>
      <c r="J1038" s="1">
        <v>0</v>
      </c>
    </row>
    <row r="1039" spans="1:10" x14ac:dyDescent="0.25">
      <c r="A1039" t="s">
        <v>926</v>
      </c>
      <c r="B1039" t="str">
        <f t="shared" si="16"/>
        <v>00213</v>
      </c>
      <c r="E1039" t="s">
        <v>930</v>
      </c>
      <c r="F1039" t="s">
        <v>62</v>
      </c>
      <c r="G1039" t="s">
        <v>854</v>
      </c>
      <c r="H1039" s="1">
        <v>1790.452468</v>
      </c>
      <c r="I1039" s="1">
        <v>0</v>
      </c>
      <c r="J1039" s="1">
        <v>0</v>
      </c>
    </row>
    <row r="1040" spans="1:10" x14ac:dyDescent="0.25">
      <c r="A1040" t="s">
        <v>926</v>
      </c>
      <c r="B1040" t="str">
        <f t="shared" si="16"/>
        <v>00213</v>
      </c>
      <c r="E1040" t="s">
        <v>930</v>
      </c>
      <c r="F1040" t="s">
        <v>62</v>
      </c>
      <c r="G1040" t="s">
        <v>855</v>
      </c>
      <c r="H1040" s="1">
        <v>1251.4275559999999</v>
      </c>
      <c r="I1040" s="1">
        <v>0</v>
      </c>
      <c r="J1040" s="1">
        <v>0</v>
      </c>
    </row>
    <row r="1041" spans="1:10" x14ac:dyDescent="0.25">
      <c r="A1041" t="s">
        <v>926</v>
      </c>
      <c r="B1041" t="str">
        <f t="shared" si="16"/>
        <v>00215</v>
      </c>
      <c r="C1041" t="s">
        <v>858</v>
      </c>
      <c r="D1041" t="s">
        <v>3</v>
      </c>
      <c r="E1041" t="s">
        <v>29</v>
      </c>
      <c r="F1041" t="s">
        <v>852</v>
      </c>
      <c r="G1041" t="s">
        <v>16</v>
      </c>
      <c r="H1041" s="1">
        <v>3481.2771020200216</v>
      </c>
      <c r="I1041" s="1">
        <v>3822.2289596071537</v>
      </c>
      <c r="J1041" s="1">
        <v>3956.0166758613168</v>
      </c>
    </row>
    <row r="1042" spans="1:10" x14ac:dyDescent="0.25">
      <c r="A1042" t="s">
        <v>926</v>
      </c>
      <c r="B1042" t="str">
        <f t="shared" si="16"/>
        <v>00215</v>
      </c>
      <c r="C1042" t="s">
        <v>858</v>
      </c>
      <c r="D1042" t="s">
        <v>3</v>
      </c>
      <c r="E1042" t="s">
        <v>29</v>
      </c>
      <c r="F1042" t="s">
        <v>852</v>
      </c>
      <c r="G1042" t="s">
        <v>853</v>
      </c>
      <c r="H1042" s="1">
        <v>3481.2771020200216</v>
      </c>
      <c r="I1042" s="1">
        <v>3822.2289596071537</v>
      </c>
      <c r="J1042" s="1">
        <v>3956.0166758613159</v>
      </c>
    </row>
    <row r="1043" spans="1:10" x14ac:dyDescent="0.25">
      <c r="A1043" t="s">
        <v>926</v>
      </c>
      <c r="B1043" t="str">
        <f t="shared" si="16"/>
        <v>00215</v>
      </c>
      <c r="C1043" t="s">
        <v>858</v>
      </c>
      <c r="D1043" t="s">
        <v>3</v>
      </c>
      <c r="E1043" t="s">
        <v>29</v>
      </c>
      <c r="F1043" t="s">
        <v>852</v>
      </c>
      <c r="G1043" t="s">
        <v>854</v>
      </c>
      <c r="H1043" s="1">
        <v>3071.8305415005484</v>
      </c>
      <c r="I1043" s="1">
        <v>2196.4325135430781</v>
      </c>
      <c r="J1043" s="1">
        <v>2252.8632533647715</v>
      </c>
    </row>
    <row r="1044" spans="1:10" x14ac:dyDescent="0.25">
      <c r="A1044" t="s">
        <v>926</v>
      </c>
      <c r="B1044" t="str">
        <f t="shared" si="16"/>
        <v>00215</v>
      </c>
      <c r="C1044" t="s">
        <v>858</v>
      </c>
      <c r="D1044" t="s">
        <v>3</v>
      </c>
      <c r="E1044" t="s">
        <v>29</v>
      </c>
      <c r="F1044" t="s">
        <v>852</v>
      </c>
      <c r="G1044" t="s">
        <v>855</v>
      </c>
      <c r="H1044" s="1">
        <v>3338.9413415791428</v>
      </c>
      <c r="I1044" s="1">
        <v>2133.9072642262608</v>
      </c>
      <c r="J1044" s="1">
        <v>2188.7234171632904</v>
      </c>
    </row>
    <row r="1045" spans="1:10" x14ac:dyDescent="0.25">
      <c r="A1045" t="s">
        <v>926</v>
      </c>
      <c r="B1045" t="str">
        <f t="shared" si="16"/>
        <v>00215</v>
      </c>
      <c r="C1045" t="s">
        <v>858</v>
      </c>
      <c r="D1045" t="s">
        <v>3</v>
      </c>
      <c r="E1045" t="s">
        <v>29</v>
      </c>
      <c r="F1045" t="s">
        <v>856</v>
      </c>
      <c r="G1045" t="s">
        <v>16</v>
      </c>
      <c r="H1045" s="1">
        <v>3458.6196235354805</v>
      </c>
      <c r="I1045" s="1">
        <v>3780.5405241933076</v>
      </c>
      <c r="J1045" s="1">
        <v>3912.8690510311762</v>
      </c>
    </row>
    <row r="1046" spans="1:10" x14ac:dyDescent="0.25">
      <c r="A1046" t="s">
        <v>926</v>
      </c>
      <c r="B1046" t="str">
        <f t="shared" si="16"/>
        <v>00215</v>
      </c>
      <c r="C1046" t="s">
        <v>858</v>
      </c>
      <c r="D1046" t="s">
        <v>3</v>
      </c>
      <c r="E1046" t="s">
        <v>29</v>
      </c>
      <c r="F1046" t="s">
        <v>856</v>
      </c>
      <c r="G1046" t="s">
        <v>853</v>
      </c>
      <c r="H1046" s="1">
        <v>3458.6196235354801</v>
      </c>
      <c r="I1046" s="1">
        <v>3780.5405241933076</v>
      </c>
      <c r="J1046" s="1">
        <v>3912.8690510311758</v>
      </c>
    </row>
    <row r="1047" spans="1:10" x14ac:dyDescent="0.25">
      <c r="A1047" t="s">
        <v>926</v>
      </c>
      <c r="B1047" t="str">
        <f t="shared" si="16"/>
        <v>00215</v>
      </c>
      <c r="C1047" t="s">
        <v>858</v>
      </c>
      <c r="D1047" t="s">
        <v>3</v>
      </c>
      <c r="E1047" t="s">
        <v>29</v>
      </c>
      <c r="F1047" t="s">
        <v>856</v>
      </c>
      <c r="G1047" t="s">
        <v>854</v>
      </c>
      <c r="H1047" s="1">
        <v>3043.9094173486346</v>
      </c>
      <c r="I1047" s="1">
        <v>2171.5055115534187</v>
      </c>
      <c r="J1047" s="1">
        <v>2227.2966466442663</v>
      </c>
    </row>
    <row r="1048" spans="1:10" x14ac:dyDescent="0.25">
      <c r="A1048" t="s">
        <v>926</v>
      </c>
      <c r="B1048" t="str">
        <f t="shared" si="16"/>
        <v>00215</v>
      </c>
      <c r="C1048" t="s">
        <v>858</v>
      </c>
      <c r="D1048" t="s">
        <v>3</v>
      </c>
      <c r="E1048" t="s">
        <v>29</v>
      </c>
      <c r="F1048" t="s">
        <v>856</v>
      </c>
      <c r="G1048" t="s">
        <v>855</v>
      </c>
      <c r="H1048" s="1">
        <v>3310.4321262220442</v>
      </c>
      <c r="I1048" s="1">
        <v>2109.5943637816767</v>
      </c>
      <c r="J1048" s="1">
        <v>2163.7867699062435</v>
      </c>
    </row>
    <row r="1049" spans="1:10" x14ac:dyDescent="0.25">
      <c r="A1049" t="s">
        <v>926</v>
      </c>
      <c r="B1049" t="str">
        <f t="shared" si="16"/>
        <v>00215</v>
      </c>
      <c r="C1049" t="s">
        <v>858</v>
      </c>
      <c r="D1049" t="s">
        <v>3</v>
      </c>
      <c r="E1049" t="s">
        <v>29</v>
      </c>
      <c r="F1049" t="s">
        <v>62</v>
      </c>
      <c r="G1049" t="s">
        <v>16</v>
      </c>
      <c r="H1049" s="1">
        <v>1858.5298440000001</v>
      </c>
      <c r="I1049" s="1">
        <v>1923.5780000000004</v>
      </c>
      <c r="J1049" s="1">
        <v>1990.9100000000008</v>
      </c>
    </row>
    <row r="1050" spans="1:10" x14ac:dyDescent="0.25">
      <c r="A1050" t="s">
        <v>926</v>
      </c>
      <c r="B1050" t="str">
        <f t="shared" si="16"/>
        <v>00215</v>
      </c>
      <c r="C1050" t="s">
        <v>858</v>
      </c>
      <c r="D1050" t="s">
        <v>3</v>
      </c>
      <c r="E1050" t="s">
        <v>29</v>
      </c>
      <c r="F1050" t="s">
        <v>62</v>
      </c>
      <c r="G1050" t="s">
        <v>853</v>
      </c>
      <c r="H1050" s="1">
        <v>1858.5298440000001</v>
      </c>
      <c r="I1050" s="1">
        <v>1923.5780000000004</v>
      </c>
      <c r="J1050" s="1">
        <v>1990.9100000000008</v>
      </c>
    </row>
    <row r="1051" spans="1:10" x14ac:dyDescent="0.25">
      <c r="A1051" t="s">
        <v>926</v>
      </c>
      <c r="B1051" t="str">
        <f t="shared" si="16"/>
        <v>00215</v>
      </c>
      <c r="C1051" t="s">
        <v>858</v>
      </c>
      <c r="D1051" t="s">
        <v>3</v>
      </c>
      <c r="E1051" t="s">
        <v>29</v>
      </c>
      <c r="F1051" t="s">
        <v>62</v>
      </c>
      <c r="G1051" t="s">
        <v>854</v>
      </c>
      <c r="H1051" s="1">
        <v>1637.5204580000002</v>
      </c>
      <c r="I1051" s="1">
        <v>1092.3810089662497</v>
      </c>
      <c r="J1051" s="1">
        <v>1120.1795009867096</v>
      </c>
    </row>
    <row r="1052" spans="1:10" x14ac:dyDescent="0.25">
      <c r="A1052" t="s">
        <v>926</v>
      </c>
      <c r="B1052" t="str">
        <f t="shared" si="16"/>
        <v>00215</v>
      </c>
      <c r="C1052" t="s">
        <v>858</v>
      </c>
      <c r="D1052" t="s">
        <v>3</v>
      </c>
      <c r="E1052" t="s">
        <v>29</v>
      </c>
      <c r="F1052" t="s">
        <v>62</v>
      </c>
      <c r="G1052" t="s">
        <v>855</v>
      </c>
      <c r="H1052" s="1">
        <v>1739.8034444807995</v>
      </c>
      <c r="I1052" s="1">
        <v>1092.3810089662497</v>
      </c>
      <c r="J1052" s="1">
        <v>1120.1795009867096</v>
      </c>
    </row>
    <row r="1053" spans="1:10" x14ac:dyDescent="0.25">
      <c r="A1053" t="s">
        <v>926</v>
      </c>
      <c r="B1053" t="str">
        <f t="shared" si="16"/>
        <v>00216</v>
      </c>
      <c r="C1053" t="s">
        <v>858</v>
      </c>
      <c r="D1053" t="s">
        <v>3</v>
      </c>
      <c r="E1053" t="s">
        <v>30</v>
      </c>
      <c r="F1053" t="s">
        <v>852</v>
      </c>
      <c r="G1053" t="s">
        <v>16</v>
      </c>
      <c r="H1053" s="1">
        <v>2331.1865236040012</v>
      </c>
      <c r="I1053" s="1">
        <v>2552.4982034206041</v>
      </c>
      <c r="J1053" s="1">
        <v>2641.8168197342252</v>
      </c>
    </row>
    <row r="1054" spans="1:10" x14ac:dyDescent="0.25">
      <c r="A1054" t="s">
        <v>926</v>
      </c>
      <c r="B1054" t="str">
        <f t="shared" si="16"/>
        <v>00216</v>
      </c>
      <c r="C1054" t="s">
        <v>858</v>
      </c>
      <c r="D1054" t="s">
        <v>3</v>
      </c>
      <c r="E1054" t="s">
        <v>30</v>
      </c>
      <c r="F1054" t="s">
        <v>852</v>
      </c>
      <c r="G1054" t="s">
        <v>853</v>
      </c>
      <c r="H1054" s="1">
        <v>2331.1865236040012</v>
      </c>
      <c r="I1054" s="1">
        <v>2552.4982034206037</v>
      </c>
      <c r="J1054" s="1">
        <v>2641.8168197342252</v>
      </c>
    </row>
    <row r="1055" spans="1:10" x14ac:dyDescent="0.25">
      <c r="A1055" t="s">
        <v>926</v>
      </c>
      <c r="B1055" t="str">
        <f t="shared" si="16"/>
        <v>00216</v>
      </c>
      <c r="C1055" t="s">
        <v>858</v>
      </c>
      <c r="D1055" t="s">
        <v>3</v>
      </c>
      <c r="E1055" t="s">
        <v>30</v>
      </c>
      <c r="F1055" t="s">
        <v>852</v>
      </c>
      <c r="G1055" t="s">
        <v>854</v>
      </c>
      <c r="H1055" s="1">
        <v>2396.6600993609982</v>
      </c>
      <c r="I1055" s="1">
        <v>2334.8418350241427</v>
      </c>
      <c r="J1055" s="1">
        <v>2394.7980121819114</v>
      </c>
    </row>
    <row r="1056" spans="1:10" x14ac:dyDescent="0.25">
      <c r="A1056" t="s">
        <v>926</v>
      </c>
      <c r="B1056" t="str">
        <f t="shared" si="16"/>
        <v>00216</v>
      </c>
      <c r="C1056" t="s">
        <v>858</v>
      </c>
      <c r="D1056" t="s">
        <v>3</v>
      </c>
      <c r="E1056" t="s">
        <v>30</v>
      </c>
      <c r="F1056" t="s">
        <v>852</v>
      </c>
      <c r="G1056" t="s">
        <v>855</v>
      </c>
      <c r="H1056" s="1">
        <v>2272.8948807362513</v>
      </c>
      <c r="I1056" s="1">
        <v>2271.9379969172151</v>
      </c>
      <c r="J1056" s="1">
        <v>2330.2698109079051</v>
      </c>
    </row>
    <row r="1057" spans="1:10" x14ac:dyDescent="0.25">
      <c r="A1057" t="s">
        <v>926</v>
      </c>
      <c r="B1057" t="str">
        <f t="shared" si="16"/>
        <v>00216</v>
      </c>
      <c r="C1057" t="s">
        <v>858</v>
      </c>
      <c r="D1057" t="s">
        <v>3</v>
      </c>
      <c r="E1057" t="s">
        <v>30</v>
      </c>
      <c r="F1057" t="s">
        <v>856</v>
      </c>
      <c r="G1057" t="s">
        <v>16</v>
      </c>
      <c r="H1057" s="1">
        <v>2309.4965130869973</v>
      </c>
      <c r="I1057" s="1">
        <v>2512.1764543568306</v>
      </c>
      <c r="J1057" s="1">
        <v>2600.0842445256048</v>
      </c>
    </row>
    <row r="1058" spans="1:10" x14ac:dyDescent="0.25">
      <c r="A1058" t="s">
        <v>926</v>
      </c>
      <c r="B1058" t="str">
        <f t="shared" si="16"/>
        <v>00216</v>
      </c>
      <c r="C1058" t="s">
        <v>858</v>
      </c>
      <c r="D1058" t="s">
        <v>3</v>
      </c>
      <c r="E1058" t="s">
        <v>30</v>
      </c>
      <c r="F1058" t="s">
        <v>856</v>
      </c>
      <c r="G1058" t="s">
        <v>853</v>
      </c>
      <c r="H1058" s="1">
        <v>2309.4965130869973</v>
      </c>
      <c r="I1058" s="1">
        <v>2512.1764543568306</v>
      </c>
      <c r="J1058" s="1">
        <v>2600.0842445256048</v>
      </c>
    </row>
    <row r="1059" spans="1:10" x14ac:dyDescent="0.25">
      <c r="A1059" t="s">
        <v>926</v>
      </c>
      <c r="B1059" t="str">
        <f t="shared" si="16"/>
        <v>00216</v>
      </c>
      <c r="C1059" t="s">
        <v>858</v>
      </c>
      <c r="D1059" t="s">
        <v>3</v>
      </c>
      <c r="E1059" t="s">
        <v>30</v>
      </c>
      <c r="F1059" t="s">
        <v>856</v>
      </c>
      <c r="G1059" t="s">
        <v>854</v>
      </c>
      <c r="H1059" s="1">
        <v>2375.3597309417955</v>
      </c>
      <c r="I1059" s="1">
        <v>2296.7463437247407</v>
      </c>
      <c r="J1059" s="1">
        <v>2355.7250244122524</v>
      </c>
    </row>
    <row r="1060" spans="1:10" x14ac:dyDescent="0.25">
      <c r="A1060" t="s">
        <v>926</v>
      </c>
      <c r="B1060" t="str">
        <f t="shared" si="16"/>
        <v>00216</v>
      </c>
      <c r="C1060" t="s">
        <v>858</v>
      </c>
      <c r="D1060" t="s">
        <v>3</v>
      </c>
      <c r="E1060" t="s">
        <v>30</v>
      </c>
      <c r="F1060" t="s">
        <v>856</v>
      </c>
      <c r="G1060" t="s">
        <v>855</v>
      </c>
      <c r="H1060" s="1">
        <v>2251.2819452405006</v>
      </c>
      <c r="I1060" s="1">
        <v>2234.781026025405</v>
      </c>
      <c r="J1060" s="1">
        <v>2292.1595789188682</v>
      </c>
    </row>
    <row r="1061" spans="1:10" x14ac:dyDescent="0.25">
      <c r="A1061" t="s">
        <v>926</v>
      </c>
      <c r="B1061" t="str">
        <f t="shared" si="16"/>
        <v>00216</v>
      </c>
      <c r="C1061" t="s">
        <v>858</v>
      </c>
      <c r="D1061" t="s">
        <v>3</v>
      </c>
      <c r="E1061" t="s">
        <v>30</v>
      </c>
      <c r="F1061" t="s">
        <v>62</v>
      </c>
      <c r="G1061" t="s">
        <v>16</v>
      </c>
      <c r="H1061" s="1">
        <v>1222.9532079999997</v>
      </c>
      <c r="I1061" s="1">
        <v>1265.761</v>
      </c>
      <c r="J1061" s="1">
        <v>1310.058</v>
      </c>
    </row>
    <row r="1062" spans="1:10" x14ac:dyDescent="0.25">
      <c r="A1062" t="s">
        <v>926</v>
      </c>
      <c r="B1062" t="str">
        <f t="shared" si="16"/>
        <v>00216</v>
      </c>
      <c r="C1062" t="s">
        <v>858</v>
      </c>
      <c r="D1062" t="s">
        <v>3</v>
      </c>
      <c r="E1062" t="s">
        <v>30</v>
      </c>
      <c r="F1062" t="s">
        <v>62</v>
      </c>
      <c r="G1062" t="s">
        <v>853</v>
      </c>
      <c r="H1062" s="1">
        <v>1222.9532079999997</v>
      </c>
      <c r="I1062" s="1">
        <v>1265.761</v>
      </c>
      <c r="J1062" s="1">
        <v>1310.058</v>
      </c>
    </row>
    <row r="1063" spans="1:10" x14ac:dyDescent="0.25">
      <c r="A1063" t="s">
        <v>926</v>
      </c>
      <c r="B1063" t="str">
        <f t="shared" si="16"/>
        <v>00216</v>
      </c>
      <c r="C1063" t="s">
        <v>858</v>
      </c>
      <c r="D1063" t="s">
        <v>3</v>
      </c>
      <c r="E1063" t="s">
        <v>30</v>
      </c>
      <c r="F1063" t="s">
        <v>62</v>
      </c>
      <c r="G1063" t="s">
        <v>854</v>
      </c>
      <c r="H1063" s="1">
        <v>1259.3515240986003</v>
      </c>
      <c r="I1063" s="1">
        <v>1092.3810089662497</v>
      </c>
      <c r="J1063" s="1">
        <v>1120.1795009867096</v>
      </c>
    </row>
    <row r="1064" spans="1:10" x14ac:dyDescent="0.25">
      <c r="A1064" t="s">
        <v>926</v>
      </c>
      <c r="B1064" t="str">
        <f t="shared" si="16"/>
        <v>00216</v>
      </c>
      <c r="C1064" t="s">
        <v>858</v>
      </c>
      <c r="D1064" t="s">
        <v>3</v>
      </c>
      <c r="E1064" t="s">
        <v>30</v>
      </c>
      <c r="F1064" t="s">
        <v>62</v>
      </c>
      <c r="G1064" t="s">
        <v>855</v>
      </c>
      <c r="H1064" s="1">
        <v>1232.7456190630003</v>
      </c>
      <c r="I1064" s="1">
        <v>1092.3810089662497</v>
      </c>
      <c r="J1064" s="1">
        <v>1120.1795009867096</v>
      </c>
    </row>
    <row r="1065" spans="1:10" x14ac:dyDescent="0.25">
      <c r="A1065" t="s">
        <v>926</v>
      </c>
      <c r="B1065" t="str">
        <f t="shared" si="16"/>
        <v>00217</v>
      </c>
      <c r="C1065" t="s">
        <v>858</v>
      </c>
      <c r="D1065" t="s">
        <v>3</v>
      </c>
      <c r="E1065" t="s">
        <v>31</v>
      </c>
      <c r="F1065" t="s">
        <v>852</v>
      </c>
      <c r="G1065" t="s">
        <v>16</v>
      </c>
      <c r="H1065" s="1">
        <v>23877.894974112864</v>
      </c>
      <c r="I1065" s="1">
        <v>23648.098285800948</v>
      </c>
      <c r="J1065" s="1">
        <v>24475.771480269723</v>
      </c>
    </row>
    <row r="1066" spans="1:10" x14ac:dyDescent="0.25">
      <c r="A1066" t="s">
        <v>926</v>
      </c>
      <c r="B1066" t="str">
        <f t="shared" si="16"/>
        <v>00217</v>
      </c>
      <c r="C1066" t="s">
        <v>858</v>
      </c>
      <c r="D1066" t="s">
        <v>3</v>
      </c>
      <c r="E1066" t="s">
        <v>31</v>
      </c>
      <c r="F1066" t="s">
        <v>852</v>
      </c>
      <c r="G1066" t="s">
        <v>853</v>
      </c>
      <c r="H1066" s="1">
        <v>23877.894974112864</v>
      </c>
      <c r="I1066" s="1">
        <v>23648.098285800948</v>
      </c>
      <c r="J1066" s="1">
        <v>24475.771480269723</v>
      </c>
    </row>
    <row r="1067" spans="1:10" x14ac:dyDescent="0.25">
      <c r="A1067" t="s">
        <v>926</v>
      </c>
      <c r="B1067" t="str">
        <f t="shared" si="16"/>
        <v>00217</v>
      </c>
      <c r="C1067" t="s">
        <v>858</v>
      </c>
      <c r="D1067" t="s">
        <v>3</v>
      </c>
      <c r="E1067" t="s">
        <v>31</v>
      </c>
      <c r="F1067" t="s">
        <v>852</v>
      </c>
      <c r="G1067" t="s">
        <v>854</v>
      </c>
      <c r="H1067" s="1">
        <v>24405.68942821875</v>
      </c>
      <c r="I1067" s="1">
        <v>19572.925701465869</v>
      </c>
      <c r="J1067" s="1">
        <v>20070.990066364255</v>
      </c>
    </row>
    <row r="1068" spans="1:10" x14ac:dyDescent="0.25">
      <c r="A1068" t="s">
        <v>926</v>
      </c>
      <c r="B1068" t="str">
        <f t="shared" si="16"/>
        <v>00217</v>
      </c>
      <c r="C1068" t="s">
        <v>858</v>
      </c>
      <c r="D1068" t="s">
        <v>3</v>
      </c>
      <c r="E1068" t="s">
        <v>31</v>
      </c>
      <c r="F1068" t="s">
        <v>852</v>
      </c>
      <c r="G1068" t="s">
        <v>855</v>
      </c>
      <c r="H1068" s="1">
        <v>23913.299066695388</v>
      </c>
      <c r="I1068" s="1">
        <v>19166.740317706652</v>
      </c>
      <c r="J1068" s="1">
        <v>19654.365512124772</v>
      </c>
    </row>
    <row r="1069" spans="1:10" x14ac:dyDescent="0.25">
      <c r="A1069" t="s">
        <v>926</v>
      </c>
      <c r="B1069" t="str">
        <f t="shared" si="16"/>
        <v>00217</v>
      </c>
      <c r="C1069" t="s">
        <v>858</v>
      </c>
      <c r="D1069" t="s">
        <v>3</v>
      </c>
      <c r="E1069" t="s">
        <v>31</v>
      </c>
      <c r="F1069" t="s">
        <v>856</v>
      </c>
      <c r="G1069" t="s">
        <v>16</v>
      </c>
      <c r="H1069" s="1">
        <v>23498.207804770565</v>
      </c>
      <c r="I1069" s="1">
        <v>23279.30543023736</v>
      </c>
      <c r="J1069" s="1">
        <v>24094.070936963937</v>
      </c>
    </row>
    <row r="1070" spans="1:10" x14ac:dyDescent="0.25">
      <c r="A1070" t="s">
        <v>926</v>
      </c>
      <c r="B1070" t="str">
        <f t="shared" si="16"/>
        <v>00217</v>
      </c>
      <c r="C1070" t="s">
        <v>858</v>
      </c>
      <c r="D1070" t="s">
        <v>3</v>
      </c>
      <c r="E1070" t="s">
        <v>31</v>
      </c>
      <c r="F1070" t="s">
        <v>856</v>
      </c>
      <c r="G1070" t="s">
        <v>853</v>
      </c>
      <c r="H1070" s="1">
        <v>23498.207804770565</v>
      </c>
      <c r="I1070" s="1">
        <v>23279.30543023736</v>
      </c>
      <c r="J1070" s="1">
        <v>24094.070936963937</v>
      </c>
    </row>
    <row r="1071" spans="1:10" x14ac:dyDescent="0.25">
      <c r="A1071" t="s">
        <v>926</v>
      </c>
      <c r="B1071" t="str">
        <f t="shared" si="16"/>
        <v>00217</v>
      </c>
      <c r="C1071" t="s">
        <v>858</v>
      </c>
      <c r="D1071" t="s">
        <v>3</v>
      </c>
      <c r="E1071" t="s">
        <v>31</v>
      </c>
      <c r="F1071" t="s">
        <v>856</v>
      </c>
      <c r="G1071" t="s">
        <v>854</v>
      </c>
      <c r="H1071" s="1">
        <v>24056.521203400142</v>
      </c>
      <c r="I1071" s="1">
        <v>19252.771273950017</v>
      </c>
      <c r="J1071" s="1">
        <v>19742.693738801376</v>
      </c>
    </row>
    <row r="1072" spans="1:10" x14ac:dyDescent="0.25">
      <c r="A1072" t="s">
        <v>926</v>
      </c>
      <c r="B1072" t="str">
        <f t="shared" si="16"/>
        <v>00217</v>
      </c>
      <c r="C1072" t="s">
        <v>858</v>
      </c>
      <c r="D1072" t="s">
        <v>3</v>
      </c>
      <c r="E1072" t="s">
        <v>31</v>
      </c>
      <c r="F1072" t="s">
        <v>856</v>
      </c>
      <c r="G1072" t="s">
        <v>855</v>
      </c>
      <c r="H1072" s="1">
        <v>23585.92167934031</v>
      </c>
      <c r="I1072" s="1">
        <v>18852.646144753897</v>
      </c>
      <c r="J1072" s="1">
        <v>19332.28519074251</v>
      </c>
    </row>
    <row r="1073" spans="1:10" x14ac:dyDescent="0.25">
      <c r="A1073" t="s">
        <v>926</v>
      </c>
      <c r="B1073" t="str">
        <f t="shared" si="16"/>
        <v>00217</v>
      </c>
      <c r="C1073" t="s">
        <v>858</v>
      </c>
      <c r="D1073" t="s">
        <v>3</v>
      </c>
      <c r="E1073" t="s">
        <v>31</v>
      </c>
      <c r="F1073" t="s">
        <v>62</v>
      </c>
      <c r="G1073" t="s">
        <v>16</v>
      </c>
      <c r="H1073" s="1">
        <v>11942.058572</v>
      </c>
      <c r="I1073" s="1">
        <v>12360.035999999996</v>
      </c>
      <c r="J1073" s="1">
        <v>12792.628000000002</v>
      </c>
    </row>
    <row r="1074" spans="1:10" x14ac:dyDescent="0.25">
      <c r="A1074" t="s">
        <v>926</v>
      </c>
      <c r="B1074" t="str">
        <f t="shared" si="16"/>
        <v>00217</v>
      </c>
      <c r="C1074" t="s">
        <v>858</v>
      </c>
      <c r="D1074" t="s">
        <v>3</v>
      </c>
      <c r="E1074" t="s">
        <v>31</v>
      </c>
      <c r="F1074" t="s">
        <v>62</v>
      </c>
      <c r="G1074" t="s">
        <v>853</v>
      </c>
      <c r="H1074" s="1">
        <v>11942.058572</v>
      </c>
      <c r="I1074" s="1">
        <v>12360.035999999996</v>
      </c>
      <c r="J1074" s="1">
        <v>12792.628000000002</v>
      </c>
    </row>
    <row r="1075" spans="1:10" x14ac:dyDescent="0.25">
      <c r="A1075" t="s">
        <v>926</v>
      </c>
      <c r="B1075" t="str">
        <f t="shared" si="16"/>
        <v>00217</v>
      </c>
      <c r="C1075" t="s">
        <v>858</v>
      </c>
      <c r="D1075" t="s">
        <v>3</v>
      </c>
      <c r="E1075" t="s">
        <v>31</v>
      </c>
      <c r="F1075" t="s">
        <v>62</v>
      </c>
      <c r="G1075" t="s">
        <v>854</v>
      </c>
      <c r="H1075" s="1">
        <v>12341.587454670898</v>
      </c>
      <c r="I1075" s="1">
        <v>9918.9769199999937</v>
      </c>
      <c r="J1075" s="1">
        <v>10169.638800000013</v>
      </c>
    </row>
    <row r="1076" spans="1:10" x14ac:dyDescent="0.25">
      <c r="A1076" t="s">
        <v>926</v>
      </c>
      <c r="B1076" t="str">
        <f t="shared" si="16"/>
        <v>00217</v>
      </c>
      <c r="C1076" t="s">
        <v>858</v>
      </c>
      <c r="D1076" t="s">
        <v>3</v>
      </c>
      <c r="E1076" t="s">
        <v>31</v>
      </c>
      <c r="F1076" t="s">
        <v>62</v>
      </c>
      <c r="G1076" t="s">
        <v>855</v>
      </c>
      <c r="H1076" s="1">
        <v>12259.373535823397</v>
      </c>
      <c r="I1076" s="1">
        <v>9918.9769199999937</v>
      </c>
      <c r="J1076" s="1">
        <v>10169.638800000013</v>
      </c>
    </row>
    <row r="1077" spans="1:10" x14ac:dyDescent="0.25">
      <c r="A1077" t="s">
        <v>926</v>
      </c>
      <c r="B1077" t="str">
        <f t="shared" si="16"/>
        <v>00218</v>
      </c>
      <c r="C1077" t="s">
        <v>858</v>
      </c>
      <c r="D1077" t="s">
        <v>3</v>
      </c>
      <c r="E1077" t="s">
        <v>32</v>
      </c>
      <c r="F1077" t="s">
        <v>852</v>
      </c>
      <c r="G1077" t="s">
        <v>16</v>
      </c>
      <c r="H1077" s="1">
        <v>20223.537267148906</v>
      </c>
      <c r="I1077" s="1">
        <v>21337.556472307315</v>
      </c>
      <c r="J1077" s="1">
        <v>22084.370970861855</v>
      </c>
    </row>
    <row r="1078" spans="1:10" x14ac:dyDescent="0.25">
      <c r="A1078" t="s">
        <v>926</v>
      </c>
      <c r="B1078" t="str">
        <f t="shared" si="16"/>
        <v>00218</v>
      </c>
      <c r="C1078" t="s">
        <v>858</v>
      </c>
      <c r="D1078" t="s">
        <v>3</v>
      </c>
      <c r="E1078" t="s">
        <v>32</v>
      </c>
      <c r="F1078" t="s">
        <v>852</v>
      </c>
      <c r="G1078" t="s">
        <v>853</v>
      </c>
      <c r="H1078" s="1">
        <v>20223.537267148902</v>
      </c>
      <c r="I1078" s="1">
        <v>21337.556472307311</v>
      </c>
      <c r="J1078" s="1">
        <v>22084.370970861859</v>
      </c>
    </row>
    <row r="1079" spans="1:10" x14ac:dyDescent="0.25">
      <c r="A1079" t="s">
        <v>926</v>
      </c>
      <c r="B1079" t="str">
        <f t="shared" si="16"/>
        <v>00218</v>
      </c>
      <c r="C1079" t="s">
        <v>858</v>
      </c>
      <c r="D1079" t="s">
        <v>3</v>
      </c>
      <c r="E1079" t="s">
        <v>32</v>
      </c>
      <c r="F1079" t="s">
        <v>852</v>
      </c>
      <c r="G1079" t="s">
        <v>854</v>
      </c>
      <c r="H1079" s="1">
        <v>20446.316926569267</v>
      </c>
      <c r="I1079" s="1">
        <v>19638.343357213471</v>
      </c>
      <c r="J1079" s="1">
        <v>20141.562840173447</v>
      </c>
    </row>
    <row r="1080" spans="1:10" x14ac:dyDescent="0.25">
      <c r="A1080" t="s">
        <v>926</v>
      </c>
      <c r="B1080" t="str">
        <f t="shared" si="16"/>
        <v>00218</v>
      </c>
      <c r="C1080" t="s">
        <v>858</v>
      </c>
      <c r="D1080" t="s">
        <v>3</v>
      </c>
      <c r="E1080" t="s">
        <v>32</v>
      </c>
      <c r="F1080" t="s">
        <v>852</v>
      </c>
      <c r="G1080" t="s">
        <v>855</v>
      </c>
      <c r="H1080" s="1">
        <v>22268.840886788403</v>
      </c>
      <c r="I1080" s="1">
        <v>19278.692746488319</v>
      </c>
      <c r="J1080" s="1">
        <v>19772.522724490984</v>
      </c>
    </row>
    <row r="1081" spans="1:10" x14ac:dyDescent="0.25">
      <c r="A1081" t="s">
        <v>926</v>
      </c>
      <c r="B1081" t="str">
        <f t="shared" si="16"/>
        <v>00218</v>
      </c>
      <c r="C1081" t="s">
        <v>858</v>
      </c>
      <c r="D1081" t="s">
        <v>3</v>
      </c>
      <c r="E1081" t="s">
        <v>32</v>
      </c>
      <c r="F1081" t="s">
        <v>856</v>
      </c>
      <c r="G1081" t="s">
        <v>16</v>
      </c>
      <c r="H1081" s="1">
        <v>20038.590041699601</v>
      </c>
      <c r="I1081" s="1">
        <v>20940.586183071158</v>
      </c>
      <c r="J1081" s="1">
        <v>21673.50694741081</v>
      </c>
    </row>
    <row r="1082" spans="1:10" x14ac:dyDescent="0.25">
      <c r="A1082" t="s">
        <v>926</v>
      </c>
      <c r="B1082" t="str">
        <f t="shared" si="16"/>
        <v>00218</v>
      </c>
      <c r="C1082" t="s">
        <v>858</v>
      </c>
      <c r="D1082" t="s">
        <v>3</v>
      </c>
      <c r="E1082" t="s">
        <v>32</v>
      </c>
      <c r="F1082" t="s">
        <v>856</v>
      </c>
      <c r="G1082" t="s">
        <v>853</v>
      </c>
      <c r="H1082" s="1">
        <v>20038.590041699601</v>
      </c>
      <c r="I1082" s="1">
        <v>20940.586183071155</v>
      </c>
      <c r="J1082" s="1">
        <v>21673.50694741081</v>
      </c>
    </row>
    <row r="1083" spans="1:10" x14ac:dyDescent="0.25">
      <c r="A1083" t="s">
        <v>926</v>
      </c>
      <c r="B1083" t="str">
        <f t="shared" si="16"/>
        <v>00218</v>
      </c>
      <c r="C1083" t="s">
        <v>858</v>
      </c>
      <c r="D1083" t="s">
        <v>3</v>
      </c>
      <c r="E1083" t="s">
        <v>32</v>
      </c>
      <c r="F1083" t="s">
        <v>856</v>
      </c>
      <c r="G1083" t="s">
        <v>854</v>
      </c>
      <c r="H1083" s="1">
        <v>20252.385097599126</v>
      </c>
      <c r="I1083" s="1">
        <v>19250.470868706925</v>
      </c>
      <c r="J1083" s="1">
        <v>19743.759850574617</v>
      </c>
    </row>
    <row r="1084" spans="1:10" x14ac:dyDescent="0.25">
      <c r="A1084" t="s">
        <v>926</v>
      </c>
      <c r="B1084" t="str">
        <f t="shared" si="16"/>
        <v>00218</v>
      </c>
      <c r="C1084" t="s">
        <v>858</v>
      </c>
      <c r="D1084" t="s">
        <v>3</v>
      </c>
      <c r="E1084" t="s">
        <v>32</v>
      </c>
      <c r="F1084" t="s">
        <v>856</v>
      </c>
      <c r="G1084" t="s">
        <v>855</v>
      </c>
      <c r="H1084" s="1">
        <v>22062.662976617157</v>
      </c>
      <c r="I1084" s="1">
        <v>18897.312249448558</v>
      </c>
      <c r="J1084" s="1">
        <v>19381.381214701905</v>
      </c>
    </row>
    <row r="1085" spans="1:10" x14ac:dyDescent="0.25">
      <c r="A1085" t="s">
        <v>926</v>
      </c>
      <c r="B1085" t="str">
        <f t="shared" si="16"/>
        <v>00218</v>
      </c>
      <c r="C1085" t="s">
        <v>858</v>
      </c>
      <c r="D1085" t="s">
        <v>3</v>
      </c>
      <c r="E1085" t="s">
        <v>32</v>
      </c>
      <c r="F1085" t="s">
        <v>62</v>
      </c>
      <c r="G1085" t="s">
        <v>16</v>
      </c>
      <c r="H1085" s="1">
        <v>11048.516789999998</v>
      </c>
      <c r="I1085" s="1">
        <v>11435.219999999998</v>
      </c>
      <c r="J1085" s="1">
        <v>11835.454999999993</v>
      </c>
    </row>
    <row r="1086" spans="1:10" x14ac:dyDescent="0.25">
      <c r="A1086" t="s">
        <v>926</v>
      </c>
      <c r="B1086" t="str">
        <f t="shared" si="16"/>
        <v>00218</v>
      </c>
      <c r="C1086" t="s">
        <v>858</v>
      </c>
      <c r="D1086" t="s">
        <v>3</v>
      </c>
      <c r="E1086" t="s">
        <v>32</v>
      </c>
      <c r="F1086" t="s">
        <v>62</v>
      </c>
      <c r="G1086" t="s">
        <v>853</v>
      </c>
      <c r="H1086" s="1">
        <v>11048.516789999998</v>
      </c>
      <c r="I1086" s="1">
        <v>11435.219999999998</v>
      </c>
      <c r="J1086" s="1">
        <v>11835.454999999991</v>
      </c>
    </row>
    <row r="1087" spans="1:10" x14ac:dyDescent="0.25">
      <c r="A1087" t="s">
        <v>926</v>
      </c>
      <c r="B1087" t="str">
        <f t="shared" si="16"/>
        <v>00218</v>
      </c>
      <c r="C1087" t="s">
        <v>858</v>
      </c>
      <c r="D1087" t="s">
        <v>3</v>
      </c>
      <c r="E1087" t="s">
        <v>32</v>
      </c>
      <c r="F1087" t="s">
        <v>62</v>
      </c>
      <c r="G1087" t="s">
        <v>854</v>
      </c>
      <c r="H1087" s="1">
        <v>11177.680386674996</v>
      </c>
      <c r="I1087" s="1">
        <v>10112.662813454614</v>
      </c>
      <c r="J1087" s="1">
        <v>10369.226330652114</v>
      </c>
    </row>
    <row r="1088" spans="1:10" x14ac:dyDescent="0.25">
      <c r="A1088" t="s">
        <v>926</v>
      </c>
      <c r="B1088" t="str">
        <f t="shared" si="16"/>
        <v>00218</v>
      </c>
      <c r="C1088" t="s">
        <v>858</v>
      </c>
      <c r="D1088" t="s">
        <v>3</v>
      </c>
      <c r="E1088" t="s">
        <v>32</v>
      </c>
      <c r="F1088" t="s">
        <v>62</v>
      </c>
      <c r="G1088" t="s">
        <v>855</v>
      </c>
      <c r="H1088" s="1">
        <v>12034.025520919999</v>
      </c>
      <c r="I1088" s="1">
        <v>10112.662813454614</v>
      </c>
      <c r="J1088" s="1">
        <v>10369.226330652114</v>
      </c>
    </row>
    <row r="1089" spans="1:10" x14ac:dyDescent="0.25">
      <c r="A1089" t="s">
        <v>926</v>
      </c>
      <c r="B1089" t="str">
        <f t="shared" si="16"/>
        <v>00219</v>
      </c>
      <c r="C1089" t="s">
        <v>858</v>
      </c>
      <c r="D1089" t="s">
        <v>3</v>
      </c>
      <c r="E1089" t="s">
        <v>33</v>
      </c>
      <c r="F1089" t="s">
        <v>852</v>
      </c>
      <c r="G1089" t="s">
        <v>16</v>
      </c>
      <c r="H1089" s="1">
        <v>7008.3408528360042</v>
      </c>
      <c r="I1089" s="1">
        <v>7542.3092534902644</v>
      </c>
      <c r="J1089" s="1">
        <v>7806.2854058177209</v>
      </c>
    </row>
    <row r="1090" spans="1:10" x14ac:dyDescent="0.25">
      <c r="A1090" t="s">
        <v>926</v>
      </c>
      <c r="B1090" t="str">
        <f t="shared" si="16"/>
        <v>00219</v>
      </c>
      <c r="C1090" t="s">
        <v>858</v>
      </c>
      <c r="D1090" t="s">
        <v>3</v>
      </c>
      <c r="E1090" t="s">
        <v>33</v>
      </c>
      <c r="F1090" t="s">
        <v>852</v>
      </c>
      <c r="G1090" t="s">
        <v>853</v>
      </c>
      <c r="H1090" s="1">
        <v>7008.340852836006</v>
      </c>
      <c r="I1090" s="1">
        <v>7542.3092534902617</v>
      </c>
      <c r="J1090" s="1">
        <v>7806.2854058177154</v>
      </c>
    </row>
    <row r="1091" spans="1:10" x14ac:dyDescent="0.25">
      <c r="A1091" t="s">
        <v>926</v>
      </c>
      <c r="B1091" t="str">
        <f t="shared" si="16"/>
        <v>00219</v>
      </c>
      <c r="C1091" t="s">
        <v>858</v>
      </c>
      <c r="D1091" t="s">
        <v>3</v>
      </c>
      <c r="E1091" t="s">
        <v>33</v>
      </c>
      <c r="F1091" t="s">
        <v>852</v>
      </c>
      <c r="G1091" t="s">
        <v>854</v>
      </c>
      <c r="H1091" s="1">
        <v>6938.6695298823188</v>
      </c>
      <c r="I1091" s="1">
        <v>11700.703845574826</v>
      </c>
      <c r="J1091" s="1">
        <v>11998.306723908841</v>
      </c>
    </row>
    <row r="1092" spans="1:10" x14ac:dyDescent="0.25">
      <c r="A1092" t="s">
        <v>926</v>
      </c>
      <c r="B1092" t="str">
        <f t="shared" si="16"/>
        <v>00219</v>
      </c>
      <c r="C1092" t="s">
        <v>858</v>
      </c>
      <c r="D1092" t="s">
        <v>3</v>
      </c>
      <c r="E1092" t="s">
        <v>33</v>
      </c>
      <c r="F1092" t="s">
        <v>852</v>
      </c>
      <c r="G1092" t="s">
        <v>855</v>
      </c>
      <c r="H1092" s="1">
        <v>6517.7411137508325</v>
      </c>
      <c r="I1092" s="1">
        <v>11476.281912780587</v>
      </c>
      <c r="J1092" s="1">
        <v>11768.101753688037</v>
      </c>
    </row>
    <row r="1093" spans="1:10" x14ac:dyDescent="0.25">
      <c r="A1093" t="s">
        <v>926</v>
      </c>
      <c r="B1093" t="str">
        <f t="shared" si="16"/>
        <v>00219</v>
      </c>
      <c r="C1093" t="s">
        <v>858</v>
      </c>
      <c r="D1093" t="s">
        <v>3</v>
      </c>
      <c r="E1093" t="s">
        <v>33</v>
      </c>
      <c r="F1093" t="s">
        <v>856</v>
      </c>
      <c r="G1093" t="s">
        <v>16</v>
      </c>
      <c r="H1093" s="1">
        <v>6944.5668286440768</v>
      </c>
      <c r="I1093" s="1">
        <v>7497.4675586880448</v>
      </c>
      <c r="J1093" s="1">
        <v>7759.8742747252791</v>
      </c>
    </row>
    <row r="1094" spans="1:10" x14ac:dyDescent="0.25">
      <c r="A1094" t="s">
        <v>926</v>
      </c>
      <c r="B1094" t="str">
        <f t="shared" si="16"/>
        <v>00219</v>
      </c>
      <c r="C1094" t="s">
        <v>858</v>
      </c>
      <c r="D1094" t="s">
        <v>3</v>
      </c>
      <c r="E1094" t="s">
        <v>33</v>
      </c>
      <c r="F1094" t="s">
        <v>856</v>
      </c>
      <c r="G1094" t="s">
        <v>853</v>
      </c>
      <c r="H1094" s="1">
        <v>6944.5668286440768</v>
      </c>
      <c r="I1094" s="1">
        <v>7497.4675586880412</v>
      </c>
      <c r="J1094" s="1">
        <v>7759.8742747252736</v>
      </c>
    </row>
    <row r="1095" spans="1:10" x14ac:dyDescent="0.25">
      <c r="A1095" t="s">
        <v>926</v>
      </c>
      <c r="B1095" t="str">
        <f t="shared" si="16"/>
        <v>00219</v>
      </c>
      <c r="C1095" t="s">
        <v>858</v>
      </c>
      <c r="D1095" t="s">
        <v>3</v>
      </c>
      <c r="E1095" t="s">
        <v>33</v>
      </c>
      <c r="F1095" t="s">
        <v>856</v>
      </c>
      <c r="G1095" t="s">
        <v>854</v>
      </c>
      <c r="H1095" s="1">
        <v>6884.3800749728798</v>
      </c>
      <c r="I1095" s="1">
        <v>11626.865118911985</v>
      </c>
      <c r="J1095" s="1">
        <v>11922.592011718636</v>
      </c>
    </row>
    <row r="1096" spans="1:10" x14ac:dyDescent="0.25">
      <c r="A1096" t="s">
        <v>926</v>
      </c>
      <c r="B1096" t="str">
        <f t="shared" si="16"/>
        <v>00219</v>
      </c>
      <c r="C1096" t="s">
        <v>858</v>
      </c>
      <c r="D1096" t="s">
        <v>3</v>
      </c>
      <c r="E1096" t="s">
        <v>33</v>
      </c>
      <c r="F1096" t="s">
        <v>856</v>
      </c>
      <c r="G1096" t="s">
        <v>855</v>
      </c>
      <c r="H1096" s="1">
        <v>6468.731381760721</v>
      </c>
      <c r="I1096" s="1">
        <v>11403.647404256171</v>
      </c>
      <c r="J1096" s="1">
        <v>11693.62229064323</v>
      </c>
    </row>
    <row r="1097" spans="1:10" x14ac:dyDescent="0.25">
      <c r="A1097" t="s">
        <v>926</v>
      </c>
      <c r="B1097" t="str">
        <f t="shared" si="16"/>
        <v>00219</v>
      </c>
      <c r="C1097" t="s">
        <v>858</v>
      </c>
      <c r="D1097" t="s">
        <v>3</v>
      </c>
      <c r="E1097" t="s">
        <v>33</v>
      </c>
      <c r="F1097" t="s">
        <v>62</v>
      </c>
      <c r="G1097" t="s">
        <v>16</v>
      </c>
      <c r="H1097" s="1">
        <v>3956.2665240000001</v>
      </c>
      <c r="I1097" s="1">
        <v>4094.7399999999989</v>
      </c>
      <c r="J1097" s="1">
        <v>4238.0529999999999</v>
      </c>
    </row>
    <row r="1098" spans="1:10" x14ac:dyDescent="0.25">
      <c r="A1098" t="s">
        <v>926</v>
      </c>
      <c r="B1098" t="str">
        <f t="shared" si="16"/>
        <v>00219</v>
      </c>
      <c r="C1098" t="s">
        <v>858</v>
      </c>
      <c r="D1098" t="s">
        <v>3</v>
      </c>
      <c r="E1098" t="s">
        <v>33</v>
      </c>
      <c r="F1098" t="s">
        <v>62</v>
      </c>
      <c r="G1098" t="s">
        <v>853</v>
      </c>
      <c r="H1098" s="1">
        <v>3956.2665240000001</v>
      </c>
      <c r="I1098" s="1">
        <v>4094.7399999999989</v>
      </c>
      <c r="J1098" s="1">
        <v>4238.0529999999999</v>
      </c>
    </row>
    <row r="1099" spans="1:10" x14ac:dyDescent="0.25">
      <c r="A1099" t="s">
        <v>926</v>
      </c>
      <c r="B1099" t="str">
        <f t="shared" si="16"/>
        <v>00219</v>
      </c>
      <c r="C1099" t="s">
        <v>858</v>
      </c>
      <c r="D1099" t="s">
        <v>3</v>
      </c>
      <c r="E1099" t="s">
        <v>33</v>
      </c>
      <c r="F1099" t="s">
        <v>62</v>
      </c>
      <c r="G1099" t="s">
        <v>854</v>
      </c>
      <c r="H1099" s="1">
        <v>3917.2312789000002</v>
      </c>
      <c r="I1099" s="1">
        <v>6671.1584044195251</v>
      </c>
      <c r="J1099" s="1">
        <v>6839.5851408542148</v>
      </c>
    </row>
    <row r="1100" spans="1:10" x14ac:dyDescent="0.25">
      <c r="A1100" t="s">
        <v>926</v>
      </c>
      <c r="B1100" t="str">
        <f t="shared" si="16"/>
        <v>00219</v>
      </c>
      <c r="C1100" t="s">
        <v>858</v>
      </c>
      <c r="D1100" t="s">
        <v>3</v>
      </c>
      <c r="E1100" t="s">
        <v>33</v>
      </c>
      <c r="F1100" t="s">
        <v>62</v>
      </c>
      <c r="G1100" t="s">
        <v>855</v>
      </c>
      <c r="H1100" s="1">
        <v>3546.5998689000003</v>
      </c>
      <c r="I1100" s="1">
        <v>6671.1584044195251</v>
      </c>
      <c r="J1100" s="1">
        <v>6839.5851408542148</v>
      </c>
    </row>
    <row r="1101" spans="1:10" x14ac:dyDescent="0.25">
      <c r="A1101" t="s">
        <v>926</v>
      </c>
      <c r="B1101" t="str">
        <f t="shared" ref="B1101:B1164" si="17">LEFT(E1101,5)</f>
        <v>00224</v>
      </c>
      <c r="C1101" t="s">
        <v>858</v>
      </c>
      <c r="D1101" t="s">
        <v>3</v>
      </c>
      <c r="E1101" t="s">
        <v>34</v>
      </c>
      <c r="F1101" t="s">
        <v>852</v>
      </c>
      <c r="G1101" t="s">
        <v>16</v>
      </c>
      <c r="H1101" s="1">
        <v>14493.7637947111</v>
      </c>
      <c r="I1101" s="1">
        <v>15051.96861911294</v>
      </c>
      <c r="J1101" s="1">
        <v>17606.769963756349</v>
      </c>
    </row>
    <row r="1102" spans="1:10" x14ac:dyDescent="0.25">
      <c r="A1102" t="s">
        <v>926</v>
      </c>
      <c r="B1102" t="str">
        <f t="shared" si="17"/>
        <v>00224</v>
      </c>
      <c r="C1102" t="s">
        <v>858</v>
      </c>
      <c r="D1102" t="s">
        <v>3</v>
      </c>
      <c r="E1102" t="s">
        <v>34</v>
      </c>
      <c r="F1102" t="s">
        <v>852</v>
      </c>
      <c r="G1102" t="s">
        <v>853</v>
      </c>
      <c r="H1102" s="1">
        <v>14493.763794711098</v>
      </c>
      <c r="I1102" s="1">
        <v>15051.968619112939</v>
      </c>
      <c r="J1102" s="1">
        <v>17606.769963756349</v>
      </c>
    </row>
    <row r="1103" spans="1:10" x14ac:dyDescent="0.25">
      <c r="A1103" t="s">
        <v>926</v>
      </c>
      <c r="B1103" t="str">
        <f t="shared" si="17"/>
        <v>00224</v>
      </c>
      <c r="C1103" t="s">
        <v>858</v>
      </c>
      <c r="D1103" t="s">
        <v>3</v>
      </c>
      <c r="E1103" t="s">
        <v>34</v>
      </c>
      <c r="F1103" t="s">
        <v>852</v>
      </c>
      <c r="G1103" t="s">
        <v>854</v>
      </c>
      <c r="H1103" s="1">
        <v>15890.784398203174</v>
      </c>
      <c r="I1103" s="1">
        <v>18283.262461981471</v>
      </c>
      <c r="J1103" s="1">
        <v>18754.571352180428</v>
      </c>
    </row>
    <row r="1104" spans="1:10" x14ac:dyDescent="0.25">
      <c r="A1104" t="s">
        <v>926</v>
      </c>
      <c r="B1104" t="str">
        <f t="shared" si="17"/>
        <v>00224</v>
      </c>
      <c r="C1104" t="s">
        <v>858</v>
      </c>
      <c r="D1104" t="s">
        <v>3</v>
      </c>
      <c r="E1104" t="s">
        <v>34</v>
      </c>
      <c r="F1104" t="s">
        <v>852</v>
      </c>
      <c r="G1104" t="s">
        <v>855</v>
      </c>
      <c r="H1104" s="1">
        <v>15862.805889163443</v>
      </c>
      <c r="I1104" s="1">
        <v>17949.854964664133</v>
      </c>
      <c r="J1104" s="1">
        <v>18412.384704675871</v>
      </c>
    </row>
    <row r="1105" spans="1:10" x14ac:dyDescent="0.25">
      <c r="A1105" t="s">
        <v>926</v>
      </c>
      <c r="B1105" t="str">
        <f t="shared" si="17"/>
        <v>00224</v>
      </c>
      <c r="C1105" t="s">
        <v>858</v>
      </c>
      <c r="D1105" t="s">
        <v>3</v>
      </c>
      <c r="E1105" t="s">
        <v>34</v>
      </c>
      <c r="F1105" t="s">
        <v>856</v>
      </c>
      <c r="G1105" t="s">
        <v>16</v>
      </c>
      <c r="H1105" s="1">
        <v>14315.686924241247</v>
      </c>
      <c r="I1105" s="1">
        <v>14804.081839451959</v>
      </c>
      <c r="J1105" s="1">
        <v>17312.951822933079</v>
      </c>
    </row>
    <row r="1106" spans="1:10" x14ac:dyDescent="0.25">
      <c r="A1106" t="s">
        <v>926</v>
      </c>
      <c r="B1106" t="str">
        <f t="shared" si="17"/>
        <v>00224</v>
      </c>
      <c r="C1106" t="s">
        <v>858</v>
      </c>
      <c r="D1106" t="s">
        <v>3</v>
      </c>
      <c r="E1106" t="s">
        <v>34</v>
      </c>
      <c r="F1106" t="s">
        <v>856</v>
      </c>
      <c r="G1106" t="s">
        <v>853</v>
      </c>
      <c r="H1106" s="1">
        <v>14315.686924241245</v>
      </c>
      <c r="I1106" s="1">
        <v>14804.081839451957</v>
      </c>
      <c r="J1106" s="1">
        <v>17312.951822933079</v>
      </c>
    </row>
    <row r="1107" spans="1:10" x14ac:dyDescent="0.25">
      <c r="A1107" t="s">
        <v>926</v>
      </c>
      <c r="B1107" t="str">
        <f t="shared" si="17"/>
        <v>00224</v>
      </c>
      <c r="C1107" t="s">
        <v>858</v>
      </c>
      <c r="D1107" t="s">
        <v>3</v>
      </c>
      <c r="E1107" t="s">
        <v>34</v>
      </c>
      <c r="F1107" t="s">
        <v>856</v>
      </c>
      <c r="G1107" t="s">
        <v>854</v>
      </c>
      <c r="H1107" s="1">
        <v>15706.058831151593</v>
      </c>
      <c r="I1107" s="1">
        <v>17973.846735391089</v>
      </c>
      <c r="J1107" s="1">
        <v>18437.181439232703</v>
      </c>
    </row>
    <row r="1108" spans="1:10" x14ac:dyDescent="0.25">
      <c r="A1108" t="s">
        <v>926</v>
      </c>
      <c r="B1108" t="str">
        <f t="shared" si="17"/>
        <v>00224</v>
      </c>
      <c r="C1108" t="s">
        <v>858</v>
      </c>
      <c r="D1108" t="s">
        <v>3</v>
      </c>
      <c r="E1108" t="s">
        <v>34</v>
      </c>
      <c r="F1108" t="s">
        <v>856</v>
      </c>
      <c r="G1108" t="s">
        <v>855</v>
      </c>
      <c r="H1108" s="1">
        <v>15676.052393008598</v>
      </c>
      <c r="I1108" s="1">
        <v>17645.955595909323</v>
      </c>
      <c r="J1108" s="1">
        <v>18100.65640404756</v>
      </c>
    </row>
    <row r="1109" spans="1:10" x14ac:dyDescent="0.25">
      <c r="A1109" t="s">
        <v>926</v>
      </c>
      <c r="B1109" t="str">
        <f t="shared" si="17"/>
        <v>00224</v>
      </c>
      <c r="C1109" t="s">
        <v>858</v>
      </c>
      <c r="D1109" t="s">
        <v>3</v>
      </c>
      <c r="E1109" t="s">
        <v>34</v>
      </c>
      <c r="F1109" t="s">
        <v>62</v>
      </c>
      <c r="G1109" t="s">
        <v>16</v>
      </c>
      <c r="H1109" s="1">
        <v>7723.7980880000023</v>
      </c>
      <c r="I1109" s="1">
        <v>7297.2089999999989</v>
      </c>
      <c r="J1109" s="1">
        <v>8273.9169999999995</v>
      </c>
    </row>
    <row r="1110" spans="1:10" x14ac:dyDescent="0.25">
      <c r="A1110" t="s">
        <v>926</v>
      </c>
      <c r="B1110" t="str">
        <f t="shared" si="17"/>
        <v>00224</v>
      </c>
      <c r="C1110" t="s">
        <v>858</v>
      </c>
      <c r="D1110" t="s">
        <v>3</v>
      </c>
      <c r="E1110" t="s">
        <v>34</v>
      </c>
      <c r="F1110" t="s">
        <v>62</v>
      </c>
      <c r="G1110" t="s">
        <v>853</v>
      </c>
      <c r="H1110" s="1">
        <v>7723.7980880000023</v>
      </c>
      <c r="I1110" s="1">
        <v>7297.208999999998</v>
      </c>
      <c r="J1110" s="1">
        <v>8273.9170000000013</v>
      </c>
    </row>
    <row r="1111" spans="1:10" x14ac:dyDescent="0.25">
      <c r="A1111" t="s">
        <v>926</v>
      </c>
      <c r="B1111" t="str">
        <f t="shared" si="17"/>
        <v>00224</v>
      </c>
      <c r="C1111" t="s">
        <v>858</v>
      </c>
      <c r="D1111" t="s">
        <v>3</v>
      </c>
      <c r="E1111" t="s">
        <v>34</v>
      </c>
      <c r="F1111" t="s">
        <v>62</v>
      </c>
      <c r="G1111" t="s">
        <v>854</v>
      </c>
      <c r="H1111" s="1">
        <v>8518.3096635330021</v>
      </c>
      <c r="I1111" s="1">
        <v>8517.5308799999912</v>
      </c>
      <c r="J1111" s="1">
        <v>8734.6545599999972</v>
      </c>
    </row>
    <row r="1112" spans="1:10" x14ac:dyDescent="0.25">
      <c r="A1112" t="s">
        <v>926</v>
      </c>
      <c r="B1112" t="str">
        <f t="shared" si="17"/>
        <v>00224</v>
      </c>
      <c r="C1112" t="s">
        <v>858</v>
      </c>
      <c r="D1112" t="s">
        <v>3</v>
      </c>
      <c r="E1112" t="s">
        <v>34</v>
      </c>
      <c r="F1112" t="s">
        <v>62</v>
      </c>
      <c r="G1112" t="s">
        <v>855</v>
      </c>
      <c r="H1112" s="1">
        <v>8391.3869116040005</v>
      </c>
      <c r="I1112" s="1">
        <v>8517.5308799999912</v>
      </c>
      <c r="J1112" s="1">
        <v>8734.6545599999972</v>
      </c>
    </row>
    <row r="1113" spans="1:10" x14ac:dyDescent="0.25">
      <c r="A1113" t="s">
        <v>926</v>
      </c>
      <c r="B1113" t="str">
        <f t="shared" si="17"/>
        <v>00225</v>
      </c>
      <c r="C1113" t="s">
        <v>858</v>
      </c>
      <c r="D1113" t="s">
        <v>3</v>
      </c>
      <c r="E1113" t="s">
        <v>35</v>
      </c>
      <c r="F1113" t="s">
        <v>852</v>
      </c>
      <c r="G1113" t="s">
        <v>16</v>
      </c>
      <c r="H1113" s="1">
        <v>29013.171482082198</v>
      </c>
      <c r="I1113" s="1">
        <v>31387.634970168234</v>
      </c>
      <c r="J1113" s="1">
        <v>34842.728005450255</v>
      </c>
    </row>
    <row r="1114" spans="1:10" x14ac:dyDescent="0.25">
      <c r="A1114" t="s">
        <v>926</v>
      </c>
      <c r="B1114" t="str">
        <f t="shared" si="17"/>
        <v>00225</v>
      </c>
      <c r="C1114" t="s">
        <v>858</v>
      </c>
      <c r="D1114" t="s">
        <v>3</v>
      </c>
      <c r="E1114" t="s">
        <v>35</v>
      </c>
      <c r="F1114" t="s">
        <v>852</v>
      </c>
      <c r="G1114" t="s">
        <v>853</v>
      </c>
      <c r="H1114" s="1">
        <v>29013.171482082205</v>
      </c>
      <c r="I1114" s="1">
        <v>31387.63497016823</v>
      </c>
      <c r="J1114" s="1">
        <v>34842.728005450255</v>
      </c>
    </row>
    <row r="1115" spans="1:10" x14ac:dyDescent="0.25">
      <c r="A1115" t="s">
        <v>926</v>
      </c>
      <c r="B1115" t="str">
        <f t="shared" si="17"/>
        <v>00225</v>
      </c>
      <c r="C1115" t="s">
        <v>858</v>
      </c>
      <c r="D1115" t="s">
        <v>3</v>
      </c>
      <c r="E1115" t="s">
        <v>35</v>
      </c>
      <c r="F1115" t="s">
        <v>852</v>
      </c>
      <c r="G1115" t="s">
        <v>854</v>
      </c>
      <c r="H1115" s="1">
        <v>28675.679628764319</v>
      </c>
      <c r="I1115" s="1">
        <v>32312.91549143902</v>
      </c>
      <c r="J1115" s="1">
        <v>33146.349596134642</v>
      </c>
    </row>
    <row r="1116" spans="1:10" x14ac:dyDescent="0.25">
      <c r="A1116" t="s">
        <v>926</v>
      </c>
      <c r="B1116" t="str">
        <f t="shared" si="17"/>
        <v>00225</v>
      </c>
      <c r="C1116" t="s">
        <v>858</v>
      </c>
      <c r="D1116" t="s">
        <v>3</v>
      </c>
      <c r="E1116" t="s">
        <v>35</v>
      </c>
      <c r="F1116" t="s">
        <v>852</v>
      </c>
      <c r="G1116" t="s">
        <v>855</v>
      </c>
      <c r="H1116" s="1">
        <v>27862.041575134095</v>
      </c>
      <c r="I1116" s="1">
        <v>31284.143183607284</v>
      </c>
      <c r="J1116" s="1">
        <v>32090.967228038728</v>
      </c>
    </row>
    <row r="1117" spans="1:10" x14ac:dyDescent="0.25">
      <c r="A1117" t="s">
        <v>926</v>
      </c>
      <c r="B1117" t="str">
        <f t="shared" si="17"/>
        <v>00225</v>
      </c>
      <c r="C1117" t="s">
        <v>858</v>
      </c>
      <c r="D1117" t="s">
        <v>3</v>
      </c>
      <c r="E1117" t="s">
        <v>35</v>
      </c>
      <c r="F1117" t="s">
        <v>856</v>
      </c>
      <c r="G1117" t="s">
        <v>16</v>
      </c>
      <c r="H1117" s="1">
        <v>28825.421974979879</v>
      </c>
      <c r="I1117" s="1">
        <v>31102.412802332907</v>
      </c>
      <c r="J1117" s="1">
        <v>34526.10914312322</v>
      </c>
    </row>
    <row r="1118" spans="1:10" x14ac:dyDescent="0.25">
      <c r="A1118" t="s">
        <v>926</v>
      </c>
      <c r="B1118" t="str">
        <f t="shared" si="17"/>
        <v>00225</v>
      </c>
      <c r="C1118" t="s">
        <v>858</v>
      </c>
      <c r="D1118" t="s">
        <v>3</v>
      </c>
      <c r="E1118" t="s">
        <v>35</v>
      </c>
      <c r="F1118" t="s">
        <v>856</v>
      </c>
      <c r="G1118" t="s">
        <v>853</v>
      </c>
      <c r="H1118" s="1">
        <v>28825.421974979887</v>
      </c>
      <c r="I1118" s="1">
        <v>31102.412802332903</v>
      </c>
      <c r="J1118" s="1">
        <v>34526.109143123227</v>
      </c>
    </row>
    <row r="1119" spans="1:10" x14ac:dyDescent="0.25">
      <c r="A1119" t="s">
        <v>926</v>
      </c>
      <c r="B1119" t="str">
        <f t="shared" si="17"/>
        <v>00225</v>
      </c>
      <c r="C1119" t="s">
        <v>858</v>
      </c>
      <c r="D1119" t="s">
        <v>3</v>
      </c>
      <c r="E1119" t="s">
        <v>35</v>
      </c>
      <c r="F1119" t="s">
        <v>856</v>
      </c>
      <c r="G1119" t="s">
        <v>854</v>
      </c>
      <c r="H1119" s="1">
        <v>28473.45038094651</v>
      </c>
      <c r="I1119" s="1">
        <v>32001.477176737309</v>
      </c>
      <c r="J1119" s="1">
        <v>32826.892433187983</v>
      </c>
    </row>
    <row r="1120" spans="1:10" x14ac:dyDescent="0.25">
      <c r="A1120" t="s">
        <v>926</v>
      </c>
      <c r="B1120" t="str">
        <f t="shared" si="17"/>
        <v>00225</v>
      </c>
      <c r="C1120" t="s">
        <v>858</v>
      </c>
      <c r="D1120" t="s">
        <v>3</v>
      </c>
      <c r="E1120" t="s">
        <v>35</v>
      </c>
      <c r="F1120" t="s">
        <v>856</v>
      </c>
      <c r="G1120" t="s">
        <v>855</v>
      </c>
      <c r="H1120" s="1">
        <v>27634.344865358256</v>
      </c>
      <c r="I1120" s="1">
        <v>30980.975481201207</v>
      </c>
      <c r="J1120" s="1">
        <v>31779.994603724892</v>
      </c>
    </row>
    <row r="1121" spans="1:10" x14ac:dyDescent="0.25">
      <c r="A1121" t="s">
        <v>926</v>
      </c>
      <c r="B1121" t="str">
        <f t="shared" si="17"/>
        <v>00225</v>
      </c>
      <c r="C1121" t="s">
        <v>858</v>
      </c>
      <c r="D1121" t="s">
        <v>3</v>
      </c>
      <c r="E1121" t="s">
        <v>35</v>
      </c>
      <c r="F1121" t="s">
        <v>62</v>
      </c>
      <c r="G1121" t="s">
        <v>16</v>
      </c>
      <c r="H1121" s="1">
        <v>16256.583753999997</v>
      </c>
      <c r="I1121" s="1">
        <v>15688.021000000001</v>
      </c>
      <c r="J1121" s="1">
        <v>17414.919999999995</v>
      </c>
    </row>
    <row r="1122" spans="1:10" x14ac:dyDescent="0.25">
      <c r="A1122" t="s">
        <v>926</v>
      </c>
      <c r="B1122" t="str">
        <f t="shared" si="17"/>
        <v>00225</v>
      </c>
      <c r="C1122" t="s">
        <v>858</v>
      </c>
      <c r="D1122" t="s">
        <v>3</v>
      </c>
      <c r="E1122" t="s">
        <v>35</v>
      </c>
      <c r="F1122" t="s">
        <v>62</v>
      </c>
      <c r="G1122" t="s">
        <v>853</v>
      </c>
      <c r="H1122" s="1">
        <v>16256.583753999997</v>
      </c>
      <c r="I1122" s="1">
        <v>15688.021000000001</v>
      </c>
      <c r="J1122" s="1">
        <v>17414.919999999995</v>
      </c>
    </row>
    <row r="1123" spans="1:10" x14ac:dyDescent="0.25">
      <c r="A1123" t="s">
        <v>926</v>
      </c>
      <c r="B1123" t="str">
        <f t="shared" si="17"/>
        <v>00225</v>
      </c>
      <c r="C1123" t="s">
        <v>858</v>
      </c>
      <c r="D1123" t="s">
        <v>3</v>
      </c>
      <c r="E1123" t="s">
        <v>35</v>
      </c>
      <c r="F1123" t="s">
        <v>62</v>
      </c>
      <c r="G1123" t="s">
        <v>854</v>
      </c>
      <c r="H1123" s="1">
        <v>15804.263109997999</v>
      </c>
      <c r="I1123" s="1">
        <v>16233.917879999995</v>
      </c>
      <c r="J1123" s="1">
        <v>16648.247760000013</v>
      </c>
    </row>
    <row r="1124" spans="1:10" x14ac:dyDescent="0.25">
      <c r="A1124" t="s">
        <v>926</v>
      </c>
      <c r="B1124" t="str">
        <f t="shared" si="17"/>
        <v>00225</v>
      </c>
      <c r="C1124" t="s">
        <v>858</v>
      </c>
      <c r="D1124" t="s">
        <v>3</v>
      </c>
      <c r="E1124" t="s">
        <v>35</v>
      </c>
      <c r="F1124" t="s">
        <v>62</v>
      </c>
      <c r="G1124" t="s">
        <v>855</v>
      </c>
      <c r="H1124" s="1">
        <v>15413.823024340998</v>
      </c>
      <c r="I1124" s="1">
        <v>16233.917879999995</v>
      </c>
      <c r="J1124" s="1">
        <v>16648.247760000013</v>
      </c>
    </row>
    <row r="1125" spans="1:10" x14ac:dyDescent="0.25">
      <c r="A1125" t="s">
        <v>926</v>
      </c>
      <c r="B1125" t="str">
        <f t="shared" si="17"/>
        <v>00226</v>
      </c>
      <c r="E1125" t="s">
        <v>931</v>
      </c>
      <c r="F1125" t="s">
        <v>852</v>
      </c>
      <c r="G1125" t="s">
        <v>16</v>
      </c>
      <c r="H1125" s="1">
        <v>15097.478938429496</v>
      </c>
      <c r="I1125" s="1">
        <v>12343.644330135052</v>
      </c>
      <c r="J1125" s="1">
        <v>12776.66040377402</v>
      </c>
    </row>
    <row r="1126" spans="1:10" x14ac:dyDescent="0.25">
      <c r="A1126" t="s">
        <v>926</v>
      </c>
      <c r="B1126" t="str">
        <f t="shared" si="17"/>
        <v>00226</v>
      </c>
      <c r="E1126" t="s">
        <v>931</v>
      </c>
      <c r="F1126" t="s">
        <v>852</v>
      </c>
      <c r="G1126" t="s">
        <v>853</v>
      </c>
      <c r="H1126" s="1">
        <v>15097.478938429496</v>
      </c>
      <c r="I1126" s="1">
        <v>12343.64433013505</v>
      </c>
      <c r="J1126" s="1">
        <v>12776.66040377402</v>
      </c>
    </row>
    <row r="1127" spans="1:10" x14ac:dyDescent="0.25">
      <c r="A1127" t="s">
        <v>926</v>
      </c>
      <c r="B1127" t="str">
        <f t="shared" si="17"/>
        <v>00226</v>
      </c>
      <c r="E1127" t="s">
        <v>931</v>
      </c>
      <c r="F1127" t="s">
        <v>852</v>
      </c>
      <c r="G1127" t="s">
        <v>854</v>
      </c>
      <c r="H1127" s="1">
        <v>16287.293976288192</v>
      </c>
      <c r="I1127" s="1">
        <v>17721.868136535079</v>
      </c>
      <c r="J1127" s="1">
        <v>17785.300055921754</v>
      </c>
    </row>
    <row r="1128" spans="1:10" x14ac:dyDescent="0.25">
      <c r="A1128" t="s">
        <v>926</v>
      </c>
      <c r="B1128" t="str">
        <f t="shared" si="17"/>
        <v>00226</v>
      </c>
      <c r="E1128" t="s">
        <v>931</v>
      </c>
      <c r="F1128" t="s">
        <v>852</v>
      </c>
      <c r="G1128" t="s">
        <v>855</v>
      </c>
      <c r="H1128" s="1">
        <v>15769.295565632254</v>
      </c>
      <c r="I1128" s="1">
        <v>17457.885157692977</v>
      </c>
      <c r="J1128" s="1">
        <v>17521.317077079657</v>
      </c>
    </row>
    <row r="1129" spans="1:10" x14ac:dyDescent="0.25">
      <c r="A1129" t="s">
        <v>926</v>
      </c>
      <c r="B1129" t="str">
        <f t="shared" si="17"/>
        <v>00226</v>
      </c>
      <c r="E1129" t="s">
        <v>931</v>
      </c>
      <c r="F1129" t="s">
        <v>856</v>
      </c>
      <c r="G1129" t="s">
        <v>16</v>
      </c>
      <c r="H1129" s="1">
        <v>15023.613135447911</v>
      </c>
      <c r="I1129" s="1">
        <v>12255.101736579254</v>
      </c>
      <c r="J1129" s="1">
        <v>12684.03029993824</v>
      </c>
    </row>
    <row r="1130" spans="1:10" x14ac:dyDescent="0.25">
      <c r="A1130" t="s">
        <v>926</v>
      </c>
      <c r="B1130" t="str">
        <f t="shared" si="17"/>
        <v>00226</v>
      </c>
      <c r="E1130" t="s">
        <v>931</v>
      </c>
      <c r="F1130" t="s">
        <v>856</v>
      </c>
      <c r="G1130" t="s">
        <v>853</v>
      </c>
      <c r="H1130" s="1">
        <v>15023.613135447911</v>
      </c>
      <c r="I1130" s="1">
        <v>12255.101736579254</v>
      </c>
      <c r="J1130" s="1">
        <v>12684.030299938238</v>
      </c>
    </row>
    <row r="1131" spans="1:10" x14ac:dyDescent="0.25">
      <c r="A1131" t="s">
        <v>926</v>
      </c>
      <c r="B1131" t="str">
        <f t="shared" si="17"/>
        <v>00226</v>
      </c>
      <c r="E1131" t="s">
        <v>931</v>
      </c>
      <c r="F1131" t="s">
        <v>856</v>
      </c>
      <c r="G1131" t="s">
        <v>854</v>
      </c>
      <c r="H1131" s="1">
        <v>16208.409067404949</v>
      </c>
      <c r="I1131" s="1">
        <v>17593.628061158601</v>
      </c>
      <c r="J1131" s="1">
        <v>17654.939625167459</v>
      </c>
    </row>
    <row r="1132" spans="1:10" x14ac:dyDescent="0.25">
      <c r="A1132" t="s">
        <v>926</v>
      </c>
      <c r="B1132" t="str">
        <f t="shared" si="17"/>
        <v>00226</v>
      </c>
      <c r="E1132" t="s">
        <v>931</v>
      </c>
      <c r="F1132" t="s">
        <v>856</v>
      </c>
      <c r="G1132" t="s">
        <v>855</v>
      </c>
      <c r="H1132" s="1">
        <v>15687.6663355685</v>
      </c>
      <c r="I1132" s="1">
        <v>17331.280435879355</v>
      </c>
      <c r="J1132" s="1">
        <v>17392.591999888209</v>
      </c>
    </row>
    <row r="1133" spans="1:10" x14ac:dyDescent="0.25">
      <c r="A1133" t="s">
        <v>926</v>
      </c>
      <c r="B1133" t="str">
        <f t="shared" si="17"/>
        <v>00226</v>
      </c>
      <c r="E1133" t="s">
        <v>931</v>
      </c>
      <c r="F1133" t="s">
        <v>62</v>
      </c>
      <c r="G1133" t="s">
        <v>16</v>
      </c>
      <c r="H1133" s="1">
        <v>6763.7840697617985</v>
      </c>
      <c r="I1133" s="1">
        <v>5029.4078999999974</v>
      </c>
      <c r="J1133" s="1">
        <v>5205.4371774000001</v>
      </c>
    </row>
    <row r="1134" spans="1:10" x14ac:dyDescent="0.25">
      <c r="A1134" t="s">
        <v>926</v>
      </c>
      <c r="B1134" t="str">
        <f t="shared" si="17"/>
        <v>00226</v>
      </c>
      <c r="E1134" t="s">
        <v>931</v>
      </c>
      <c r="F1134" t="s">
        <v>62</v>
      </c>
      <c r="G1134" t="s">
        <v>853</v>
      </c>
      <c r="H1134" s="1">
        <v>6763.7840697617985</v>
      </c>
      <c r="I1134" s="1">
        <v>5029.4078999999974</v>
      </c>
      <c r="J1134" s="1">
        <v>5205.4371774000001</v>
      </c>
    </row>
    <row r="1135" spans="1:10" x14ac:dyDescent="0.25">
      <c r="A1135" t="s">
        <v>926</v>
      </c>
      <c r="B1135" t="str">
        <f t="shared" si="17"/>
        <v>00226</v>
      </c>
      <c r="E1135" t="s">
        <v>931</v>
      </c>
      <c r="F1135" t="s">
        <v>62</v>
      </c>
      <c r="G1135" t="s">
        <v>854</v>
      </c>
      <c r="H1135" s="1">
        <v>7299.8912545985995</v>
      </c>
      <c r="I1135" s="1">
        <v>8121.1358199999986</v>
      </c>
      <c r="J1135" s="1">
        <v>8181.1358199999986</v>
      </c>
    </row>
    <row r="1136" spans="1:10" x14ac:dyDescent="0.25">
      <c r="A1136" t="s">
        <v>926</v>
      </c>
      <c r="B1136" t="str">
        <f t="shared" si="17"/>
        <v>00226</v>
      </c>
      <c r="E1136" t="s">
        <v>931</v>
      </c>
      <c r="F1136" t="s">
        <v>62</v>
      </c>
      <c r="G1136" t="s">
        <v>855</v>
      </c>
      <c r="H1136" s="1">
        <v>6971.4410959999987</v>
      </c>
      <c r="I1136" s="1">
        <v>8121.1358199999986</v>
      </c>
      <c r="J1136" s="1">
        <v>8181.1358199999986</v>
      </c>
    </row>
    <row r="1137" spans="1:10" x14ac:dyDescent="0.25">
      <c r="A1137" t="s">
        <v>926</v>
      </c>
      <c r="B1137" t="str">
        <f t="shared" si="17"/>
        <v>00227</v>
      </c>
      <c r="E1137" t="s">
        <v>932</v>
      </c>
      <c r="F1137" t="s">
        <v>852</v>
      </c>
      <c r="G1137" t="s">
        <v>16</v>
      </c>
      <c r="H1137" s="1">
        <v>10629.825138457809</v>
      </c>
      <c r="I1137" s="1">
        <v>6137.5419022375399</v>
      </c>
      <c r="J1137" s="1">
        <v>6352.3558688485036</v>
      </c>
    </row>
    <row r="1138" spans="1:10" x14ac:dyDescent="0.25">
      <c r="A1138" t="s">
        <v>926</v>
      </c>
      <c r="B1138" t="str">
        <f t="shared" si="17"/>
        <v>00227</v>
      </c>
      <c r="E1138" t="s">
        <v>932</v>
      </c>
      <c r="F1138" t="s">
        <v>852</v>
      </c>
      <c r="G1138" t="s">
        <v>853</v>
      </c>
      <c r="H1138" s="1">
        <v>10629.825138457811</v>
      </c>
      <c r="I1138" s="1">
        <v>6137.5419022375372</v>
      </c>
      <c r="J1138" s="1">
        <v>6352.3558688485064</v>
      </c>
    </row>
    <row r="1139" spans="1:10" x14ac:dyDescent="0.25">
      <c r="A1139" t="s">
        <v>926</v>
      </c>
      <c r="B1139" t="str">
        <f t="shared" si="17"/>
        <v>00227</v>
      </c>
      <c r="E1139" t="s">
        <v>932</v>
      </c>
      <c r="F1139" t="s">
        <v>852</v>
      </c>
      <c r="G1139" t="s">
        <v>854</v>
      </c>
      <c r="H1139" s="1">
        <v>8965.3743897345848</v>
      </c>
      <c r="I1139" s="1">
        <v>7224.0473802694269</v>
      </c>
      <c r="J1139" s="1">
        <v>7417.8087325095648</v>
      </c>
    </row>
    <row r="1140" spans="1:10" x14ac:dyDescent="0.25">
      <c r="A1140" t="s">
        <v>926</v>
      </c>
      <c r="B1140" t="str">
        <f t="shared" si="17"/>
        <v>00227</v>
      </c>
      <c r="E1140" t="s">
        <v>932</v>
      </c>
      <c r="F1140" t="s">
        <v>852</v>
      </c>
      <c r="G1140" t="s">
        <v>855</v>
      </c>
      <c r="H1140" s="1">
        <v>9049.4812971032661</v>
      </c>
      <c r="I1140" s="1">
        <v>7059.9196833627893</v>
      </c>
      <c r="J1140" s="1">
        <v>7248.7797844173629</v>
      </c>
    </row>
    <row r="1141" spans="1:10" x14ac:dyDescent="0.25">
      <c r="A1141" t="s">
        <v>926</v>
      </c>
      <c r="B1141" t="str">
        <f t="shared" si="17"/>
        <v>00227</v>
      </c>
      <c r="E1141" t="s">
        <v>932</v>
      </c>
      <c r="F1141" t="s">
        <v>856</v>
      </c>
      <c r="G1141" t="s">
        <v>16</v>
      </c>
      <c r="H1141" s="1">
        <v>10581.140727356693</v>
      </c>
      <c r="I1141" s="1">
        <v>6105.0709307007028</v>
      </c>
      <c r="J1141" s="1">
        <v>6318.7484133088219</v>
      </c>
    </row>
    <row r="1142" spans="1:10" x14ac:dyDescent="0.25">
      <c r="A1142" t="s">
        <v>926</v>
      </c>
      <c r="B1142" t="str">
        <f t="shared" si="17"/>
        <v>00227</v>
      </c>
      <c r="E1142" t="s">
        <v>932</v>
      </c>
      <c r="F1142" t="s">
        <v>856</v>
      </c>
      <c r="G1142" t="s">
        <v>853</v>
      </c>
      <c r="H1142" s="1">
        <v>10581.140727356695</v>
      </c>
      <c r="I1142" s="1">
        <v>6105.0709307007</v>
      </c>
      <c r="J1142" s="1">
        <v>6318.7484133088228</v>
      </c>
    </row>
    <row r="1143" spans="1:10" x14ac:dyDescent="0.25">
      <c r="A1143" t="s">
        <v>926</v>
      </c>
      <c r="B1143" t="str">
        <f t="shared" si="17"/>
        <v>00227</v>
      </c>
      <c r="E1143" t="s">
        <v>932</v>
      </c>
      <c r="F1143" t="s">
        <v>856</v>
      </c>
      <c r="G1143" t="s">
        <v>854</v>
      </c>
      <c r="H1143" s="1">
        <v>8919.0271965938664</v>
      </c>
      <c r="I1143" s="1">
        <v>7184.2890132893353</v>
      </c>
      <c r="J1143" s="1">
        <v>7376.9948877637307</v>
      </c>
    </row>
    <row r="1144" spans="1:10" x14ac:dyDescent="0.25">
      <c r="A1144" t="s">
        <v>926</v>
      </c>
      <c r="B1144" t="str">
        <f t="shared" si="17"/>
        <v>00227</v>
      </c>
      <c r="E1144" t="s">
        <v>932</v>
      </c>
      <c r="F1144" t="s">
        <v>856</v>
      </c>
      <c r="G1144" t="s">
        <v>855</v>
      </c>
      <c r="H1144" s="1">
        <v>9006.5226944898659</v>
      </c>
      <c r="I1144" s="1">
        <v>7021.0552293022611</v>
      </c>
      <c r="J1144" s="1">
        <v>7208.8863208045268</v>
      </c>
    </row>
    <row r="1145" spans="1:10" x14ac:dyDescent="0.25">
      <c r="A1145" t="s">
        <v>926</v>
      </c>
      <c r="B1145" t="str">
        <f t="shared" si="17"/>
        <v>00227</v>
      </c>
      <c r="E1145" t="s">
        <v>932</v>
      </c>
      <c r="F1145" t="s">
        <v>62</v>
      </c>
      <c r="G1145" t="s">
        <v>16</v>
      </c>
      <c r="H1145" s="1">
        <v>4939.0379679999987</v>
      </c>
      <c r="I1145" s="1">
        <v>2553.7721833849996</v>
      </c>
      <c r="J1145" s="1">
        <v>2643.1542098010004</v>
      </c>
    </row>
    <row r="1146" spans="1:10" x14ac:dyDescent="0.25">
      <c r="A1146" t="s">
        <v>926</v>
      </c>
      <c r="B1146" t="str">
        <f t="shared" si="17"/>
        <v>00227</v>
      </c>
      <c r="E1146" t="s">
        <v>932</v>
      </c>
      <c r="F1146" t="s">
        <v>62</v>
      </c>
      <c r="G1146" t="s">
        <v>853</v>
      </c>
      <c r="H1146" s="1">
        <v>4939.0379679999987</v>
      </c>
      <c r="I1146" s="1">
        <v>2553.7721833849996</v>
      </c>
      <c r="J1146" s="1">
        <v>2643.1542098010004</v>
      </c>
    </row>
    <row r="1147" spans="1:10" x14ac:dyDescent="0.25">
      <c r="A1147" t="s">
        <v>926</v>
      </c>
      <c r="B1147" t="str">
        <f t="shared" si="17"/>
        <v>00227</v>
      </c>
      <c r="E1147" t="s">
        <v>932</v>
      </c>
      <c r="F1147" t="s">
        <v>62</v>
      </c>
      <c r="G1147" t="s">
        <v>854</v>
      </c>
      <c r="H1147" s="1">
        <v>4157.0668279999973</v>
      </c>
      <c r="I1147" s="1">
        <v>2746.079999999999</v>
      </c>
      <c r="J1147" s="1">
        <v>2821.9519999999993</v>
      </c>
    </row>
    <row r="1148" spans="1:10" x14ac:dyDescent="0.25">
      <c r="A1148" t="s">
        <v>926</v>
      </c>
      <c r="B1148" t="str">
        <f t="shared" si="17"/>
        <v>00227</v>
      </c>
      <c r="E1148" t="s">
        <v>932</v>
      </c>
      <c r="F1148" t="s">
        <v>62</v>
      </c>
      <c r="G1148" t="s">
        <v>855</v>
      </c>
      <c r="H1148" s="1">
        <v>4219.1610719999999</v>
      </c>
      <c r="I1148" s="1">
        <v>2746.079999999999</v>
      </c>
      <c r="J1148" s="1">
        <v>2821.9519999999993</v>
      </c>
    </row>
    <row r="1149" spans="1:10" x14ac:dyDescent="0.25">
      <c r="A1149" t="s">
        <v>926</v>
      </c>
      <c r="B1149" t="str">
        <f t="shared" si="17"/>
        <v>00229</v>
      </c>
      <c r="E1149" t="s">
        <v>933</v>
      </c>
      <c r="F1149" t="s">
        <v>852</v>
      </c>
      <c r="G1149" t="s">
        <v>16</v>
      </c>
      <c r="H1149" s="1">
        <v>32352.899867543245</v>
      </c>
      <c r="I1149" s="1">
        <v>30543.87166757767</v>
      </c>
      <c r="J1149" s="1">
        <v>36329.472593650426</v>
      </c>
    </row>
    <row r="1150" spans="1:10" x14ac:dyDescent="0.25">
      <c r="A1150" t="s">
        <v>926</v>
      </c>
      <c r="B1150" t="str">
        <f t="shared" si="17"/>
        <v>00229</v>
      </c>
      <c r="E1150" t="s">
        <v>933</v>
      </c>
      <c r="F1150" t="s">
        <v>852</v>
      </c>
      <c r="G1150" t="s">
        <v>853</v>
      </c>
      <c r="H1150" s="1">
        <v>32352.899867543245</v>
      </c>
      <c r="I1150" s="1">
        <v>30543.87166757767</v>
      </c>
      <c r="J1150" s="1">
        <v>36329.472593650426</v>
      </c>
    </row>
    <row r="1151" spans="1:10" x14ac:dyDescent="0.25">
      <c r="A1151" t="s">
        <v>926</v>
      </c>
      <c r="B1151" t="str">
        <f t="shared" si="17"/>
        <v>00229</v>
      </c>
      <c r="E1151" t="s">
        <v>933</v>
      </c>
      <c r="F1151" t="s">
        <v>852</v>
      </c>
      <c r="G1151" t="s">
        <v>854</v>
      </c>
      <c r="H1151" s="1">
        <v>29832.811667871527</v>
      </c>
      <c r="I1151" s="1">
        <v>30462.848623861053</v>
      </c>
      <c r="J1151" s="1">
        <v>31919.860666892619</v>
      </c>
    </row>
    <row r="1152" spans="1:10" x14ac:dyDescent="0.25">
      <c r="A1152" t="s">
        <v>926</v>
      </c>
      <c r="B1152" t="str">
        <f t="shared" si="17"/>
        <v>00229</v>
      </c>
      <c r="E1152" t="s">
        <v>933</v>
      </c>
      <c r="F1152" t="s">
        <v>852</v>
      </c>
      <c r="G1152" t="s">
        <v>855</v>
      </c>
      <c r="H1152" s="1">
        <v>26448.52069863255</v>
      </c>
      <c r="I1152" s="1">
        <v>30068.067701311134</v>
      </c>
      <c r="J1152" s="1">
        <v>31506.198125249088</v>
      </c>
    </row>
    <row r="1153" spans="1:10" x14ac:dyDescent="0.25">
      <c r="A1153" t="s">
        <v>926</v>
      </c>
      <c r="B1153" t="str">
        <f t="shared" si="17"/>
        <v>00229</v>
      </c>
      <c r="E1153" t="s">
        <v>933</v>
      </c>
      <c r="F1153" t="s">
        <v>856</v>
      </c>
      <c r="G1153" t="s">
        <v>16</v>
      </c>
      <c r="H1153" s="1">
        <v>32246.787617052632</v>
      </c>
      <c r="I1153" s="1">
        <v>30461.799627068332</v>
      </c>
      <c r="J1153" s="1">
        <v>36231.854518940068</v>
      </c>
    </row>
    <row r="1154" spans="1:10" x14ac:dyDescent="0.25">
      <c r="A1154" t="s">
        <v>926</v>
      </c>
      <c r="B1154" t="str">
        <f t="shared" si="17"/>
        <v>00229</v>
      </c>
      <c r="E1154" t="s">
        <v>933</v>
      </c>
      <c r="F1154" t="s">
        <v>856</v>
      </c>
      <c r="G1154" t="s">
        <v>853</v>
      </c>
      <c r="H1154" s="1">
        <v>32246.787617052636</v>
      </c>
      <c r="I1154" s="1">
        <v>30461.799627068332</v>
      </c>
      <c r="J1154" s="1">
        <v>36231.854518940061</v>
      </c>
    </row>
    <row r="1155" spans="1:10" x14ac:dyDescent="0.25">
      <c r="A1155" t="s">
        <v>926</v>
      </c>
      <c r="B1155" t="str">
        <f t="shared" si="17"/>
        <v>00229</v>
      </c>
      <c r="E1155" t="s">
        <v>933</v>
      </c>
      <c r="F1155" t="s">
        <v>856</v>
      </c>
      <c r="G1155" t="s">
        <v>854</v>
      </c>
      <c r="H1155" s="1">
        <v>29738.351364722646</v>
      </c>
      <c r="I1155" s="1">
        <v>30380.994294013894</v>
      </c>
      <c r="J1155" s="1">
        <v>31834.091314329296</v>
      </c>
    </row>
    <row r="1156" spans="1:10" x14ac:dyDescent="0.25">
      <c r="A1156" t="s">
        <v>926</v>
      </c>
      <c r="B1156" t="str">
        <f t="shared" si="17"/>
        <v>00229</v>
      </c>
      <c r="E1156" t="s">
        <v>933</v>
      </c>
      <c r="F1156" t="s">
        <v>856</v>
      </c>
      <c r="G1156" t="s">
        <v>855</v>
      </c>
      <c r="H1156" s="1">
        <v>26358.459722114974</v>
      </c>
      <c r="I1156" s="1">
        <v>29987.274156298994</v>
      </c>
      <c r="J1156" s="1">
        <v>31421.540292837635</v>
      </c>
    </row>
    <row r="1157" spans="1:10" x14ac:dyDescent="0.25">
      <c r="A1157" t="s">
        <v>926</v>
      </c>
      <c r="B1157" t="str">
        <f t="shared" si="17"/>
        <v>00229</v>
      </c>
      <c r="E1157" t="s">
        <v>933</v>
      </c>
      <c r="F1157" t="s">
        <v>62</v>
      </c>
      <c r="G1157" t="s">
        <v>16</v>
      </c>
      <c r="H1157" s="1">
        <v>15730.635000000004</v>
      </c>
      <c r="I1157" s="1">
        <v>13552.224000000004</v>
      </c>
      <c r="J1157" s="1">
        <v>16119.276</v>
      </c>
    </row>
    <row r="1158" spans="1:10" x14ac:dyDescent="0.25">
      <c r="A1158" t="s">
        <v>926</v>
      </c>
      <c r="B1158" t="str">
        <f t="shared" si="17"/>
        <v>00229</v>
      </c>
      <c r="E1158" t="s">
        <v>933</v>
      </c>
      <c r="F1158" t="s">
        <v>62</v>
      </c>
      <c r="G1158" t="s">
        <v>853</v>
      </c>
      <c r="H1158" s="1">
        <v>15730.635000000004</v>
      </c>
      <c r="I1158" s="1">
        <v>13552.224000000004</v>
      </c>
      <c r="J1158" s="1">
        <v>16119.276</v>
      </c>
    </row>
    <row r="1159" spans="1:10" x14ac:dyDescent="0.25">
      <c r="A1159" t="s">
        <v>926</v>
      </c>
      <c r="B1159" t="str">
        <f t="shared" si="17"/>
        <v>00229</v>
      </c>
      <c r="E1159" t="s">
        <v>933</v>
      </c>
      <c r="F1159" t="s">
        <v>62</v>
      </c>
      <c r="G1159" t="s">
        <v>854</v>
      </c>
      <c r="H1159" s="1">
        <v>14477.638056000007</v>
      </c>
      <c r="I1159" s="1">
        <v>13567.464000000005</v>
      </c>
      <c r="J1159" s="1">
        <v>14216.388000000001</v>
      </c>
    </row>
    <row r="1160" spans="1:10" x14ac:dyDescent="0.25">
      <c r="A1160" t="s">
        <v>926</v>
      </c>
      <c r="B1160" t="str">
        <f t="shared" si="17"/>
        <v>00229</v>
      </c>
      <c r="E1160" t="s">
        <v>933</v>
      </c>
      <c r="F1160" t="s">
        <v>62</v>
      </c>
      <c r="G1160" t="s">
        <v>855</v>
      </c>
      <c r="H1160" s="1">
        <v>12855.427318000002</v>
      </c>
      <c r="I1160" s="1">
        <v>13567.464000000005</v>
      </c>
      <c r="J1160" s="1">
        <v>14216.388000000001</v>
      </c>
    </row>
    <row r="1161" spans="1:10" x14ac:dyDescent="0.25">
      <c r="A1161" t="s">
        <v>926</v>
      </c>
      <c r="B1161" t="str">
        <f t="shared" si="17"/>
        <v>00230</v>
      </c>
      <c r="E1161" t="s">
        <v>934</v>
      </c>
      <c r="F1161" t="s">
        <v>852</v>
      </c>
      <c r="G1161" t="s">
        <v>16</v>
      </c>
      <c r="H1161" s="1">
        <v>11033.49452891199</v>
      </c>
      <c r="I1161" s="1">
        <v>15520.604995243484</v>
      </c>
      <c r="J1161" s="1">
        <v>16063.826170077036</v>
      </c>
    </row>
    <row r="1162" spans="1:10" x14ac:dyDescent="0.25">
      <c r="A1162" t="s">
        <v>926</v>
      </c>
      <c r="B1162" t="str">
        <f t="shared" si="17"/>
        <v>00230</v>
      </c>
      <c r="E1162" t="s">
        <v>934</v>
      </c>
      <c r="F1162" t="s">
        <v>852</v>
      </c>
      <c r="G1162" t="s">
        <v>853</v>
      </c>
      <c r="H1162" s="1">
        <v>11033.49452891199</v>
      </c>
      <c r="I1162" s="1">
        <v>15520.604995243484</v>
      </c>
      <c r="J1162" s="1">
        <v>16063.826170077036</v>
      </c>
    </row>
    <row r="1163" spans="1:10" x14ac:dyDescent="0.25">
      <c r="A1163" t="s">
        <v>926</v>
      </c>
      <c r="B1163" t="str">
        <f t="shared" si="17"/>
        <v>00230</v>
      </c>
      <c r="E1163" t="s">
        <v>934</v>
      </c>
      <c r="F1163" t="s">
        <v>852</v>
      </c>
      <c r="G1163" t="s">
        <v>854</v>
      </c>
      <c r="H1163" s="1">
        <v>12439.251567121504</v>
      </c>
      <c r="I1163" s="1">
        <v>17450.252514488537</v>
      </c>
      <c r="J1163" s="1">
        <v>17481.424255024031</v>
      </c>
    </row>
    <row r="1164" spans="1:10" x14ac:dyDescent="0.25">
      <c r="A1164" t="s">
        <v>926</v>
      </c>
      <c r="B1164" t="str">
        <f t="shared" si="17"/>
        <v>00230</v>
      </c>
      <c r="E1164" t="s">
        <v>934</v>
      </c>
      <c r="F1164" t="s">
        <v>852</v>
      </c>
      <c r="G1164" t="s">
        <v>855</v>
      </c>
      <c r="H1164" s="1">
        <v>14302.338850090975</v>
      </c>
      <c r="I1164" s="1">
        <v>17022.556578019834</v>
      </c>
      <c r="J1164" s="1">
        <v>17053.728318555321</v>
      </c>
    </row>
    <row r="1165" spans="1:10" x14ac:dyDescent="0.25">
      <c r="A1165" t="s">
        <v>926</v>
      </c>
      <c r="B1165" t="str">
        <f t="shared" ref="B1165:B1228" si="18">LEFT(E1165,5)</f>
        <v>00230</v>
      </c>
      <c r="E1165" t="s">
        <v>934</v>
      </c>
      <c r="F1165" t="s">
        <v>856</v>
      </c>
      <c r="G1165" t="s">
        <v>16</v>
      </c>
      <c r="H1165" s="1">
        <v>10960.108779254932</v>
      </c>
      <c r="I1165" s="1">
        <v>15299.146037841841</v>
      </c>
      <c r="J1165" s="1">
        <v>15834.616149166332</v>
      </c>
    </row>
    <row r="1166" spans="1:10" x14ac:dyDescent="0.25">
      <c r="A1166" t="s">
        <v>926</v>
      </c>
      <c r="B1166" t="str">
        <f t="shared" si="18"/>
        <v>00230</v>
      </c>
      <c r="E1166" t="s">
        <v>934</v>
      </c>
      <c r="F1166" t="s">
        <v>856</v>
      </c>
      <c r="G1166" t="s">
        <v>853</v>
      </c>
      <c r="H1166" s="1">
        <v>10960.108779254932</v>
      </c>
      <c r="I1166" s="1">
        <v>15299.146037841841</v>
      </c>
      <c r="J1166" s="1">
        <v>15834.616149166332</v>
      </c>
    </row>
    <row r="1167" spans="1:10" x14ac:dyDescent="0.25">
      <c r="A1167" t="s">
        <v>926</v>
      </c>
      <c r="B1167" t="str">
        <f t="shared" si="18"/>
        <v>00230</v>
      </c>
      <c r="E1167" t="s">
        <v>934</v>
      </c>
      <c r="F1167" t="s">
        <v>856</v>
      </c>
      <c r="G1167" t="s">
        <v>854</v>
      </c>
      <c r="H1167" s="1">
        <v>12344.360356517303</v>
      </c>
      <c r="I1167" s="1">
        <v>17199.022091196864</v>
      </c>
      <c r="J1167" s="1">
        <v>17229.728751770421</v>
      </c>
    </row>
    <row r="1168" spans="1:10" x14ac:dyDescent="0.25">
      <c r="A1168" t="s">
        <v>926</v>
      </c>
      <c r="B1168" t="str">
        <f t="shared" si="18"/>
        <v>00230</v>
      </c>
      <c r="E1168" t="s">
        <v>934</v>
      </c>
      <c r="F1168" t="s">
        <v>856</v>
      </c>
      <c r="G1168" t="s">
        <v>855</v>
      </c>
      <c r="H1168" s="1">
        <v>14179.054481788871</v>
      </c>
      <c r="I1168" s="1">
        <v>16777.480839716562</v>
      </c>
      <c r="J1168" s="1">
        <v>16808.187500290103</v>
      </c>
    </row>
    <row r="1169" spans="1:10" x14ac:dyDescent="0.25">
      <c r="A1169" t="s">
        <v>926</v>
      </c>
      <c r="B1169" t="str">
        <f t="shared" si="18"/>
        <v>00230</v>
      </c>
      <c r="E1169" t="s">
        <v>934</v>
      </c>
      <c r="F1169" t="s">
        <v>62</v>
      </c>
      <c r="G1169" t="s">
        <v>16</v>
      </c>
      <c r="H1169" s="1">
        <v>4138.91284</v>
      </c>
      <c r="I1169" s="1">
        <v>5543.5</v>
      </c>
      <c r="J1169" s="1">
        <v>5737.5225</v>
      </c>
    </row>
    <row r="1170" spans="1:10" x14ac:dyDescent="0.25">
      <c r="A1170" t="s">
        <v>926</v>
      </c>
      <c r="B1170" t="str">
        <f t="shared" si="18"/>
        <v>00230</v>
      </c>
      <c r="E1170" t="s">
        <v>934</v>
      </c>
      <c r="F1170" t="s">
        <v>62</v>
      </c>
      <c r="G1170" t="s">
        <v>853</v>
      </c>
      <c r="H1170" s="1">
        <v>4138.91284</v>
      </c>
      <c r="I1170" s="1">
        <v>5543.5</v>
      </c>
      <c r="J1170" s="1">
        <v>5737.5225</v>
      </c>
    </row>
    <row r="1171" spans="1:10" x14ac:dyDescent="0.25">
      <c r="A1171" t="s">
        <v>926</v>
      </c>
      <c r="B1171" t="str">
        <f t="shared" si="18"/>
        <v>00230</v>
      </c>
      <c r="E1171" t="s">
        <v>934</v>
      </c>
      <c r="F1171" t="s">
        <v>62</v>
      </c>
      <c r="G1171" t="s">
        <v>854</v>
      </c>
      <c r="H1171" s="1">
        <v>4597.5956500000002</v>
      </c>
      <c r="I1171" s="1">
        <v>6048.2225763402994</v>
      </c>
      <c r="J1171" s="1">
        <v>6078.2225763402994</v>
      </c>
    </row>
    <row r="1172" spans="1:10" x14ac:dyDescent="0.25">
      <c r="A1172" t="s">
        <v>926</v>
      </c>
      <c r="B1172" t="str">
        <f t="shared" si="18"/>
        <v>00230</v>
      </c>
      <c r="E1172" t="s">
        <v>934</v>
      </c>
      <c r="F1172" t="s">
        <v>62</v>
      </c>
      <c r="G1172" t="s">
        <v>855</v>
      </c>
      <c r="H1172" s="1">
        <v>5305.2836599999982</v>
      </c>
      <c r="I1172" s="1">
        <v>6048.2225763402994</v>
      </c>
      <c r="J1172" s="1">
        <v>6078.2225763402994</v>
      </c>
    </row>
    <row r="1173" spans="1:10" x14ac:dyDescent="0.25">
      <c r="A1173" t="s">
        <v>926</v>
      </c>
      <c r="B1173" t="str">
        <f t="shared" si="18"/>
        <v>00235</v>
      </c>
      <c r="C1173" t="s">
        <v>858</v>
      </c>
      <c r="D1173" t="s">
        <v>3</v>
      </c>
      <c r="E1173" t="s">
        <v>36</v>
      </c>
      <c r="F1173" t="s">
        <v>852</v>
      </c>
      <c r="G1173" t="s">
        <v>16</v>
      </c>
      <c r="H1173" s="1">
        <v>17448.577046794173</v>
      </c>
      <c r="I1173" s="1">
        <v>19164.744528794483</v>
      </c>
      <c r="J1173" s="1">
        <v>19835.502020806845</v>
      </c>
    </row>
    <row r="1174" spans="1:10" x14ac:dyDescent="0.25">
      <c r="A1174" t="s">
        <v>926</v>
      </c>
      <c r="B1174" t="str">
        <f t="shared" si="18"/>
        <v>00235</v>
      </c>
      <c r="C1174" t="s">
        <v>858</v>
      </c>
      <c r="D1174" t="s">
        <v>3</v>
      </c>
      <c r="E1174" t="s">
        <v>36</v>
      </c>
      <c r="F1174" t="s">
        <v>852</v>
      </c>
      <c r="G1174" t="s">
        <v>853</v>
      </c>
      <c r="H1174" s="1">
        <v>17448.577046794173</v>
      </c>
      <c r="I1174" s="1">
        <v>19164.744528794483</v>
      </c>
      <c r="J1174" s="1">
        <v>19835.502020806845</v>
      </c>
    </row>
    <row r="1175" spans="1:10" x14ac:dyDescent="0.25">
      <c r="A1175" t="s">
        <v>926</v>
      </c>
      <c r="B1175" t="str">
        <f t="shared" si="18"/>
        <v>00235</v>
      </c>
      <c r="C1175" t="s">
        <v>858</v>
      </c>
      <c r="D1175" t="s">
        <v>3</v>
      </c>
      <c r="E1175" t="s">
        <v>36</v>
      </c>
      <c r="F1175" t="s">
        <v>852</v>
      </c>
      <c r="G1175" t="s">
        <v>854</v>
      </c>
      <c r="H1175" s="1">
        <v>17655.132427203174</v>
      </c>
      <c r="I1175" s="1">
        <v>24217.196927332752</v>
      </c>
      <c r="J1175" s="1">
        <v>24979.612702124945</v>
      </c>
    </row>
    <row r="1176" spans="1:10" x14ac:dyDescent="0.25">
      <c r="A1176" t="s">
        <v>926</v>
      </c>
      <c r="B1176" t="str">
        <f t="shared" si="18"/>
        <v>00235</v>
      </c>
      <c r="C1176" t="s">
        <v>858</v>
      </c>
      <c r="D1176" t="s">
        <v>3</v>
      </c>
      <c r="E1176" t="s">
        <v>36</v>
      </c>
      <c r="F1176" t="s">
        <v>852</v>
      </c>
      <c r="G1176" t="s">
        <v>855</v>
      </c>
      <c r="H1176" s="1">
        <v>15586.881803875482</v>
      </c>
      <c r="I1176" s="1">
        <v>23563.872817414573</v>
      </c>
      <c r="J1176" s="1">
        <v>24305.047538977913</v>
      </c>
    </row>
    <row r="1177" spans="1:10" x14ac:dyDescent="0.25">
      <c r="A1177" t="s">
        <v>926</v>
      </c>
      <c r="B1177" t="str">
        <f t="shared" si="18"/>
        <v>00235</v>
      </c>
      <c r="C1177" t="s">
        <v>858</v>
      </c>
      <c r="D1177" t="s">
        <v>3</v>
      </c>
      <c r="E1177" t="s">
        <v>36</v>
      </c>
      <c r="F1177" t="s">
        <v>856</v>
      </c>
      <c r="G1177" t="s">
        <v>16</v>
      </c>
      <c r="H1177" s="1">
        <v>17428.695278823929</v>
      </c>
      <c r="I1177" s="1">
        <v>19115.748158087074</v>
      </c>
      <c r="J1177" s="1">
        <v>19784.790797675047</v>
      </c>
    </row>
    <row r="1178" spans="1:10" x14ac:dyDescent="0.25">
      <c r="A1178" t="s">
        <v>926</v>
      </c>
      <c r="B1178" t="str">
        <f t="shared" si="18"/>
        <v>00235</v>
      </c>
      <c r="C1178" t="s">
        <v>858</v>
      </c>
      <c r="D1178" t="s">
        <v>3</v>
      </c>
      <c r="E1178" t="s">
        <v>36</v>
      </c>
      <c r="F1178" t="s">
        <v>856</v>
      </c>
      <c r="G1178" t="s">
        <v>853</v>
      </c>
      <c r="H1178" s="1">
        <v>17428.695278823929</v>
      </c>
      <c r="I1178" s="1">
        <v>19115.748158087074</v>
      </c>
      <c r="J1178" s="1">
        <v>19784.790797675047</v>
      </c>
    </row>
    <row r="1179" spans="1:10" x14ac:dyDescent="0.25">
      <c r="A1179" t="s">
        <v>926</v>
      </c>
      <c r="B1179" t="str">
        <f t="shared" si="18"/>
        <v>00235</v>
      </c>
      <c r="C1179" t="s">
        <v>858</v>
      </c>
      <c r="D1179" t="s">
        <v>3</v>
      </c>
      <c r="E1179" t="s">
        <v>36</v>
      </c>
      <c r="F1179" t="s">
        <v>856</v>
      </c>
      <c r="G1179" t="s">
        <v>854</v>
      </c>
      <c r="H1179" s="1">
        <v>17635.388206683503</v>
      </c>
      <c r="I1179" s="1">
        <v>24154.575811602776</v>
      </c>
      <c r="J1179" s="1">
        <v>24915.02137104045</v>
      </c>
    </row>
    <row r="1180" spans="1:10" x14ac:dyDescent="0.25">
      <c r="A1180" t="s">
        <v>926</v>
      </c>
      <c r="B1180" t="str">
        <f t="shared" si="18"/>
        <v>00235</v>
      </c>
      <c r="C1180" t="s">
        <v>858</v>
      </c>
      <c r="D1180" t="s">
        <v>3</v>
      </c>
      <c r="E1180" t="s">
        <v>36</v>
      </c>
      <c r="F1180" t="s">
        <v>856</v>
      </c>
      <c r="G1180" t="s">
        <v>855</v>
      </c>
      <c r="H1180" s="1">
        <v>15562.256899277181</v>
      </c>
      <c r="I1180" s="1">
        <v>23502.90996506402</v>
      </c>
      <c r="J1180" s="1">
        <v>24242.168385188095</v>
      </c>
    </row>
    <row r="1181" spans="1:10" x14ac:dyDescent="0.25">
      <c r="A1181" t="s">
        <v>926</v>
      </c>
      <c r="B1181" t="str">
        <f t="shared" si="18"/>
        <v>00235</v>
      </c>
      <c r="C1181" t="s">
        <v>858</v>
      </c>
      <c r="D1181" t="s">
        <v>3</v>
      </c>
      <c r="E1181" t="s">
        <v>36</v>
      </c>
      <c r="F1181" t="s">
        <v>62</v>
      </c>
      <c r="G1181" t="s">
        <v>16</v>
      </c>
      <c r="H1181" s="1">
        <v>6315.7023366369995</v>
      </c>
      <c r="I1181" s="1">
        <v>6536.7589999999991</v>
      </c>
      <c r="J1181" s="1">
        <v>6765.5439999999999</v>
      </c>
    </row>
    <row r="1182" spans="1:10" x14ac:dyDescent="0.25">
      <c r="A1182" t="s">
        <v>926</v>
      </c>
      <c r="B1182" t="str">
        <f t="shared" si="18"/>
        <v>00235</v>
      </c>
      <c r="C1182" t="s">
        <v>858</v>
      </c>
      <c r="D1182" t="s">
        <v>3</v>
      </c>
      <c r="E1182" t="s">
        <v>36</v>
      </c>
      <c r="F1182" t="s">
        <v>62</v>
      </c>
      <c r="G1182" t="s">
        <v>853</v>
      </c>
      <c r="H1182" s="1">
        <v>6315.7023366369995</v>
      </c>
      <c r="I1182" s="1">
        <v>6536.7589999999991</v>
      </c>
      <c r="J1182" s="1">
        <v>6765.5439999999999</v>
      </c>
    </row>
    <row r="1183" spans="1:10" x14ac:dyDescent="0.25">
      <c r="A1183" t="s">
        <v>926</v>
      </c>
      <c r="B1183" t="str">
        <f t="shared" si="18"/>
        <v>00235</v>
      </c>
      <c r="C1183" t="s">
        <v>858</v>
      </c>
      <c r="D1183" t="s">
        <v>3</v>
      </c>
      <c r="E1183" t="s">
        <v>36</v>
      </c>
      <c r="F1183" t="s">
        <v>62</v>
      </c>
      <c r="G1183" t="s">
        <v>854</v>
      </c>
      <c r="H1183" s="1">
        <v>6802.7978614089971</v>
      </c>
      <c r="I1183" s="1">
        <v>8712.2157794889899</v>
      </c>
      <c r="J1183" s="1">
        <v>8977.0655163570755</v>
      </c>
    </row>
    <row r="1184" spans="1:10" x14ac:dyDescent="0.25">
      <c r="A1184" t="s">
        <v>926</v>
      </c>
      <c r="B1184" t="str">
        <f t="shared" si="18"/>
        <v>00235</v>
      </c>
      <c r="C1184" t="s">
        <v>858</v>
      </c>
      <c r="D1184" t="s">
        <v>3</v>
      </c>
      <c r="E1184" t="s">
        <v>36</v>
      </c>
      <c r="F1184" t="s">
        <v>62</v>
      </c>
      <c r="G1184" t="s">
        <v>855</v>
      </c>
      <c r="H1184" s="1">
        <v>5587.2834961810004</v>
      </c>
      <c r="I1184" s="1">
        <v>8712.2157794889899</v>
      </c>
      <c r="J1184" s="1">
        <v>8977.0655163570755</v>
      </c>
    </row>
    <row r="1185" spans="1:10" x14ac:dyDescent="0.25">
      <c r="A1185" t="s">
        <v>926</v>
      </c>
      <c r="B1185" t="str">
        <f t="shared" si="18"/>
        <v>00236</v>
      </c>
      <c r="E1185" t="s">
        <v>935</v>
      </c>
      <c r="F1185" t="s">
        <v>852</v>
      </c>
      <c r="G1185" t="s">
        <v>16</v>
      </c>
      <c r="H1185" s="1">
        <v>19038.389462854899</v>
      </c>
      <c r="I1185" s="1">
        <v>21276.463906951813</v>
      </c>
      <c r="J1185" s="1">
        <v>22021.1401438348</v>
      </c>
    </row>
    <row r="1186" spans="1:10" x14ac:dyDescent="0.25">
      <c r="A1186" t="s">
        <v>926</v>
      </c>
      <c r="B1186" t="str">
        <f t="shared" si="18"/>
        <v>00236</v>
      </c>
      <c r="E1186" t="s">
        <v>935</v>
      </c>
      <c r="F1186" t="s">
        <v>852</v>
      </c>
      <c r="G1186" t="s">
        <v>853</v>
      </c>
      <c r="H1186" s="1">
        <v>19038.389462854899</v>
      </c>
      <c r="I1186" s="1">
        <v>21276.463906951813</v>
      </c>
      <c r="J1186" s="1">
        <v>22021.1401438348</v>
      </c>
    </row>
    <row r="1187" spans="1:10" x14ac:dyDescent="0.25">
      <c r="A1187" t="s">
        <v>926</v>
      </c>
      <c r="B1187" t="str">
        <f t="shared" si="18"/>
        <v>00236</v>
      </c>
      <c r="E1187" t="s">
        <v>935</v>
      </c>
      <c r="F1187" t="s">
        <v>852</v>
      </c>
      <c r="G1187" t="s">
        <v>854</v>
      </c>
      <c r="H1187" s="1">
        <v>20012.393758460003</v>
      </c>
      <c r="I1187" s="1">
        <v>23756.586980477714</v>
      </c>
      <c r="J1187" s="1">
        <v>24081.807957901769</v>
      </c>
    </row>
    <row r="1188" spans="1:10" x14ac:dyDescent="0.25">
      <c r="A1188" t="s">
        <v>926</v>
      </c>
      <c r="B1188" t="str">
        <f t="shared" si="18"/>
        <v>00236</v>
      </c>
      <c r="E1188" t="s">
        <v>935</v>
      </c>
      <c r="F1188" t="s">
        <v>852</v>
      </c>
      <c r="G1188" t="s">
        <v>855</v>
      </c>
      <c r="H1188" s="1">
        <v>21415.336374516879</v>
      </c>
      <c r="I1188" s="1">
        <v>23237.036418273696</v>
      </c>
      <c r="J1188" s="1">
        <v>23553.740855730408</v>
      </c>
    </row>
    <row r="1189" spans="1:10" x14ac:dyDescent="0.25">
      <c r="A1189" t="s">
        <v>926</v>
      </c>
      <c r="B1189" t="str">
        <f t="shared" si="18"/>
        <v>00236</v>
      </c>
      <c r="E1189" t="s">
        <v>935</v>
      </c>
      <c r="F1189" t="s">
        <v>856</v>
      </c>
      <c r="G1189" t="s">
        <v>16</v>
      </c>
      <c r="H1189" s="1">
        <v>18997.682587485171</v>
      </c>
      <c r="I1189" s="1">
        <v>21108.250517313652</v>
      </c>
      <c r="J1189" s="1">
        <v>21847.039285557992</v>
      </c>
    </row>
    <row r="1190" spans="1:10" x14ac:dyDescent="0.25">
      <c r="A1190" t="s">
        <v>926</v>
      </c>
      <c r="B1190" t="str">
        <f t="shared" si="18"/>
        <v>00236</v>
      </c>
      <c r="E1190" t="s">
        <v>935</v>
      </c>
      <c r="F1190" t="s">
        <v>856</v>
      </c>
      <c r="G1190" t="s">
        <v>853</v>
      </c>
      <c r="H1190" s="1">
        <v>18997.682587485171</v>
      </c>
      <c r="I1190" s="1">
        <v>21108.250517313652</v>
      </c>
      <c r="J1190" s="1">
        <v>21847.039285557992</v>
      </c>
    </row>
    <row r="1191" spans="1:10" x14ac:dyDescent="0.25">
      <c r="A1191" t="s">
        <v>926</v>
      </c>
      <c r="B1191" t="str">
        <f t="shared" si="18"/>
        <v>00236</v>
      </c>
      <c r="E1191" t="s">
        <v>935</v>
      </c>
      <c r="F1191" t="s">
        <v>856</v>
      </c>
      <c r="G1191" t="s">
        <v>854</v>
      </c>
      <c r="H1191" s="1">
        <v>19950.493434839078</v>
      </c>
      <c r="I1191" s="1">
        <v>23572.215126236584</v>
      </c>
      <c r="J1191" s="1">
        <v>23894.900643095869</v>
      </c>
    </row>
    <row r="1192" spans="1:10" x14ac:dyDescent="0.25">
      <c r="A1192" t="s">
        <v>926</v>
      </c>
      <c r="B1192" t="str">
        <f t="shared" si="18"/>
        <v>00236</v>
      </c>
      <c r="E1192" t="s">
        <v>935</v>
      </c>
      <c r="F1192" t="s">
        <v>856</v>
      </c>
      <c r="G1192" t="s">
        <v>855</v>
      </c>
      <c r="H1192" s="1">
        <v>21320.314318763365</v>
      </c>
      <c r="I1192" s="1">
        <v>23056.789876505787</v>
      </c>
      <c r="J1192" s="1">
        <v>23371.026615187147</v>
      </c>
    </row>
    <row r="1193" spans="1:10" x14ac:dyDescent="0.25">
      <c r="A1193" t="s">
        <v>926</v>
      </c>
      <c r="B1193" t="str">
        <f t="shared" si="18"/>
        <v>00236</v>
      </c>
      <c r="E1193" t="s">
        <v>935</v>
      </c>
      <c r="F1193" t="s">
        <v>62</v>
      </c>
      <c r="G1193" t="s">
        <v>16</v>
      </c>
      <c r="H1193" s="1">
        <v>6984.4290679999995</v>
      </c>
      <c r="I1193" s="1">
        <v>7142.9817450000028</v>
      </c>
      <c r="J1193" s="1">
        <v>7392.9861061299953</v>
      </c>
    </row>
    <row r="1194" spans="1:10" x14ac:dyDescent="0.25">
      <c r="A1194" t="s">
        <v>926</v>
      </c>
      <c r="B1194" t="str">
        <f t="shared" si="18"/>
        <v>00236</v>
      </c>
      <c r="E1194" t="s">
        <v>935</v>
      </c>
      <c r="F1194" t="s">
        <v>62</v>
      </c>
      <c r="G1194" t="s">
        <v>853</v>
      </c>
      <c r="H1194" s="1">
        <v>6984.4290679999995</v>
      </c>
      <c r="I1194" s="1">
        <v>7142.9817450000028</v>
      </c>
      <c r="J1194" s="1">
        <v>7392.9861061299953</v>
      </c>
    </row>
    <row r="1195" spans="1:10" x14ac:dyDescent="0.25">
      <c r="A1195" t="s">
        <v>926</v>
      </c>
      <c r="B1195" t="str">
        <f t="shared" si="18"/>
        <v>00236</v>
      </c>
      <c r="E1195" t="s">
        <v>935</v>
      </c>
      <c r="F1195" t="s">
        <v>62</v>
      </c>
      <c r="G1195" t="s">
        <v>854</v>
      </c>
      <c r="H1195" s="1">
        <v>7243.9074670000018</v>
      </c>
      <c r="I1195" s="1">
        <v>10512.235645000006</v>
      </c>
      <c r="J1195" s="1">
        <v>10620.659645000005</v>
      </c>
    </row>
    <row r="1196" spans="1:10" x14ac:dyDescent="0.25">
      <c r="A1196" t="s">
        <v>926</v>
      </c>
      <c r="B1196" t="str">
        <f t="shared" si="18"/>
        <v>00236</v>
      </c>
      <c r="E1196" t="s">
        <v>935</v>
      </c>
      <c r="F1196" t="s">
        <v>62</v>
      </c>
      <c r="G1196" t="s">
        <v>855</v>
      </c>
      <c r="H1196" s="1">
        <v>7780.2004940000006</v>
      </c>
      <c r="I1196" s="1">
        <v>10512.235645000006</v>
      </c>
      <c r="J1196" s="1">
        <v>10620.659645000005</v>
      </c>
    </row>
    <row r="1197" spans="1:10" x14ac:dyDescent="0.25">
      <c r="A1197" t="s">
        <v>926</v>
      </c>
      <c r="B1197" t="str">
        <f t="shared" si="18"/>
        <v>00289</v>
      </c>
      <c r="E1197" t="s">
        <v>936</v>
      </c>
      <c r="F1197" t="s">
        <v>852</v>
      </c>
      <c r="G1197" t="s">
        <v>16</v>
      </c>
      <c r="H1197" s="1">
        <v>6002.9878979292025</v>
      </c>
      <c r="I1197" s="1">
        <v>12157.229537535162</v>
      </c>
      <c r="J1197" s="1">
        <v>13713.384821268903</v>
      </c>
    </row>
    <row r="1198" spans="1:10" x14ac:dyDescent="0.25">
      <c r="A1198" t="s">
        <v>926</v>
      </c>
      <c r="B1198" t="str">
        <f t="shared" si="18"/>
        <v>00289</v>
      </c>
      <c r="E1198" t="s">
        <v>936</v>
      </c>
      <c r="F1198" t="s">
        <v>852</v>
      </c>
      <c r="G1198" t="s">
        <v>853</v>
      </c>
      <c r="H1198" s="1">
        <v>6002.9878979292007</v>
      </c>
      <c r="I1198" s="1">
        <v>12157.229537535162</v>
      </c>
      <c r="J1198" s="1">
        <v>13713.384821268903</v>
      </c>
    </row>
    <row r="1199" spans="1:10" x14ac:dyDescent="0.25">
      <c r="A1199" t="s">
        <v>926</v>
      </c>
      <c r="B1199" t="str">
        <f t="shared" si="18"/>
        <v>00289</v>
      </c>
      <c r="E1199" t="s">
        <v>936</v>
      </c>
      <c r="F1199" t="s">
        <v>852</v>
      </c>
      <c r="G1199" t="s">
        <v>854</v>
      </c>
      <c r="H1199" s="1">
        <v>7811.596721201433</v>
      </c>
      <c r="I1199" s="1">
        <v>13492.910614004326</v>
      </c>
      <c r="J1199" s="1">
        <v>14155.421505287313</v>
      </c>
    </row>
    <row r="1200" spans="1:10" x14ac:dyDescent="0.25">
      <c r="A1200" t="s">
        <v>926</v>
      </c>
      <c r="B1200" t="str">
        <f t="shared" si="18"/>
        <v>00289</v>
      </c>
      <c r="E1200" t="s">
        <v>936</v>
      </c>
      <c r="F1200" t="s">
        <v>852</v>
      </c>
      <c r="G1200" t="s">
        <v>855</v>
      </c>
      <c r="H1200" s="1">
        <v>11351.797307355964</v>
      </c>
      <c r="I1200" s="1">
        <v>13210.305567626507</v>
      </c>
      <c r="J1200" s="1">
        <v>13858.940381471597</v>
      </c>
    </row>
    <row r="1201" spans="1:10" x14ac:dyDescent="0.25">
      <c r="A1201" t="s">
        <v>926</v>
      </c>
      <c r="B1201" t="str">
        <f t="shared" si="18"/>
        <v>00289</v>
      </c>
      <c r="E1201" t="s">
        <v>936</v>
      </c>
      <c r="F1201" t="s">
        <v>856</v>
      </c>
      <c r="G1201" t="s">
        <v>16</v>
      </c>
      <c r="H1201" s="1">
        <v>5938.8214160335065</v>
      </c>
      <c r="I1201" s="1">
        <v>11972.130366812404</v>
      </c>
      <c r="J1201" s="1">
        <v>13508.782178580544</v>
      </c>
    </row>
    <row r="1202" spans="1:10" x14ac:dyDescent="0.25">
      <c r="A1202" t="s">
        <v>926</v>
      </c>
      <c r="B1202" t="str">
        <f t="shared" si="18"/>
        <v>00289</v>
      </c>
      <c r="E1202" t="s">
        <v>936</v>
      </c>
      <c r="F1202" t="s">
        <v>856</v>
      </c>
      <c r="G1202" t="s">
        <v>853</v>
      </c>
      <c r="H1202" s="1">
        <v>5938.8214160335065</v>
      </c>
      <c r="I1202" s="1">
        <v>11972.130366812404</v>
      </c>
      <c r="J1202" s="1">
        <v>13508.782178580544</v>
      </c>
    </row>
    <row r="1203" spans="1:10" x14ac:dyDescent="0.25">
      <c r="A1203" t="s">
        <v>926</v>
      </c>
      <c r="B1203" t="str">
        <f t="shared" si="18"/>
        <v>00289</v>
      </c>
      <c r="E1203" t="s">
        <v>936</v>
      </c>
      <c r="F1203" t="s">
        <v>856</v>
      </c>
      <c r="G1203" t="s">
        <v>854</v>
      </c>
      <c r="H1203" s="1">
        <v>7730.6193989172098</v>
      </c>
      <c r="I1203" s="1">
        <v>13291.597429464988</v>
      </c>
      <c r="J1203" s="1">
        <v>13944.22370940417</v>
      </c>
    </row>
    <row r="1204" spans="1:10" x14ac:dyDescent="0.25">
      <c r="A1204" t="s">
        <v>926</v>
      </c>
      <c r="B1204" t="str">
        <f t="shared" si="18"/>
        <v>00289</v>
      </c>
      <c r="E1204" t="s">
        <v>936</v>
      </c>
      <c r="F1204" t="s">
        <v>856</v>
      </c>
      <c r="G1204" t="s">
        <v>855</v>
      </c>
      <c r="H1204" s="1">
        <v>11230.619900787486</v>
      </c>
      <c r="I1204" s="1">
        <v>13013.208828558481</v>
      </c>
      <c r="J1204" s="1">
        <v>13652.16606106373</v>
      </c>
    </row>
    <row r="1205" spans="1:10" x14ac:dyDescent="0.25">
      <c r="A1205" t="s">
        <v>926</v>
      </c>
      <c r="B1205" t="str">
        <f t="shared" si="18"/>
        <v>00289</v>
      </c>
      <c r="E1205" t="s">
        <v>936</v>
      </c>
      <c r="F1205" t="s">
        <v>62</v>
      </c>
      <c r="G1205" t="s">
        <v>16</v>
      </c>
      <c r="H1205" s="1">
        <v>2704.0420999999997</v>
      </c>
      <c r="I1205" s="1">
        <v>4764.054000000001</v>
      </c>
      <c r="J1205" s="1">
        <v>5375.9520000000039</v>
      </c>
    </row>
    <row r="1206" spans="1:10" x14ac:dyDescent="0.25">
      <c r="A1206" t="s">
        <v>926</v>
      </c>
      <c r="B1206" t="str">
        <f t="shared" si="18"/>
        <v>00289</v>
      </c>
      <c r="E1206" t="s">
        <v>936</v>
      </c>
      <c r="F1206" t="s">
        <v>62</v>
      </c>
      <c r="G1206" t="s">
        <v>853</v>
      </c>
      <c r="H1206" s="1">
        <v>2704.0420999999997</v>
      </c>
      <c r="I1206" s="1">
        <v>4764.054000000001</v>
      </c>
      <c r="J1206" s="1">
        <v>5375.9520000000039</v>
      </c>
    </row>
    <row r="1207" spans="1:10" x14ac:dyDescent="0.25">
      <c r="A1207" t="s">
        <v>926</v>
      </c>
      <c r="B1207" t="str">
        <f t="shared" si="18"/>
        <v>00289</v>
      </c>
      <c r="E1207" t="s">
        <v>936</v>
      </c>
      <c r="F1207" t="s">
        <v>62</v>
      </c>
      <c r="G1207" t="s">
        <v>854</v>
      </c>
      <c r="H1207" s="1">
        <v>3434.6540199999999</v>
      </c>
      <c r="I1207" s="1">
        <v>5307.0599999999986</v>
      </c>
      <c r="J1207" s="1">
        <v>5567.6400000000021</v>
      </c>
    </row>
    <row r="1208" spans="1:10" x14ac:dyDescent="0.25">
      <c r="A1208" t="s">
        <v>926</v>
      </c>
      <c r="B1208" t="str">
        <f t="shared" si="18"/>
        <v>00289</v>
      </c>
      <c r="E1208" t="s">
        <v>936</v>
      </c>
      <c r="F1208" t="s">
        <v>62</v>
      </c>
      <c r="G1208" t="s">
        <v>855</v>
      </c>
      <c r="H1208" s="1">
        <v>4996.4113800000005</v>
      </c>
      <c r="I1208" s="1">
        <v>5307.0599999999986</v>
      </c>
      <c r="J1208" s="1">
        <v>5567.6400000000021</v>
      </c>
    </row>
    <row r="1209" spans="1:10" x14ac:dyDescent="0.25">
      <c r="A1209" t="s">
        <v>926</v>
      </c>
      <c r="B1209" t="str">
        <f t="shared" si="18"/>
        <v>20257</v>
      </c>
      <c r="E1209" t="s">
        <v>937</v>
      </c>
      <c r="F1209" t="s">
        <v>852</v>
      </c>
      <c r="G1209" t="s">
        <v>16</v>
      </c>
      <c r="H1209" s="1">
        <v>-460.07961280233258</v>
      </c>
      <c r="I1209" s="1">
        <v>-723.03951107741329</v>
      </c>
      <c r="J1209" s="1">
        <v>-6665.5234662566909</v>
      </c>
    </row>
    <row r="1210" spans="1:10" x14ac:dyDescent="0.25">
      <c r="A1210" t="s">
        <v>926</v>
      </c>
      <c r="B1210" t="str">
        <f t="shared" si="18"/>
        <v>20257</v>
      </c>
      <c r="E1210" t="s">
        <v>937</v>
      </c>
      <c r="F1210" t="s">
        <v>852</v>
      </c>
      <c r="G1210" t="s">
        <v>853</v>
      </c>
      <c r="H1210" s="1">
        <v>-460.07961280233258</v>
      </c>
      <c r="I1210" s="1">
        <v>-723.03951107741898</v>
      </c>
      <c r="J1210" s="1">
        <v>-6665.5234662566872</v>
      </c>
    </row>
    <row r="1211" spans="1:10" x14ac:dyDescent="0.25">
      <c r="A1211" t="s">
        <v>926</v>
      </c>
      <c r="B1211" t="str">
        <f t="shared" si="18"/>
        <v>20257</v>
      </c>
      <c r="E1211" t="s">
        <v>937</v>
      </c>
      <c r="F1211" t="s">
        <v>852</v>
      </c>
      <c r="G1211" t="s">
        <v>854</v>
      </c>
      <c r="H1211" s="1">
        <v>-498.70223918009452</v>
      </c>
      <c r="I1211" s="1">
        <v>-746.08775797327155</v>
      </c>
      <c r="J1211" s="1">
        <v>-6702.3903568591868</v>
      </c>
    </row>
    <row r="1212" spans="1:10" x14ac:dyDescent="0.25">
      <c r="A1212" t="s">
        <v>926</v>
      </c>
      <c r="B1212" t="str">
        <f t="shared" si="18"/>
        <v>20257</v>
      </c>
      <c r="E1212" t="s">
        <v>937</v>
      </c>
      <c r="F1212" t="s">
        <v>852</v>
      </c>
      <c r="G1212" t="s">
        <v>855</v>
      </c>
      <c r="H1212" s="1">
        <v>-10854.162562685771</v>
      </c>
      <c r="I1212" s="1">
        <v>-1253.9953645488556</v>
      </c>
      <c r="J1212" s="1">
        <v>-7579.916709757842</v>
      </c>
    </row>
    <row r="1213" spans="1:10" x14ac:dyDescent="0.25">
      <c r="A1213" t="s">
        <v>926</v>
      </c>
      <c r="B1213" t="str">
        <f t="shared" si="18"/>
        <v>20257</v>
      </c>
      <c r="E1213" t="s">
        <v>937</v>
      </c>
      <c r="F1213" t="s">
        <v>856</v>
      </c>
      <c r="G1213" t="s">
        <v>16</v>
      </c>
      <c r="H1213" s="1">
        <v>-460.60018869214474</v>
      </c>
      <c r="I1213" s="1">
        <v>-1524.691394196095</v>
      </c>
      <c r="J1213" s="1">
        <v>-7599.7233497184397</v>
      </c>
    </row>
    <row r="1214" spans="1:10" x14ac:dyDescent="0.25">
      <c r="A1214" t="s">
        <v>926</v>
      </c>
      <c r="B1214" t="str">
        <f t="shared" si="18"/>
        <v>20257</v>
      </c>
      <c r="E1214" t="s">
        <v>937</v>
      </c>
      <c r="F1214" t="s">
        <v>856</v>
      </c>
      <c r="G1214" t="s">
        <v>853</v>
      </c>
      <c r="H1214" s="1">
        <v>-460.60018869214474</v>
      </c>
      <c r="I1214" s="1">
        <v>-1524.6913941961011</v>
      </c>
      <c r="J1214" s="1">
        <v>-7599.7233497184379</v>
      </c>
    </row>
    <row r="1215" spans="1:10" x14ac:dyDescent="0.25">
      <c r="A1215" t="s">
        <v>926</v>
      </c>
      <c r="B1215" t="str">
        <f t="shared" si="18"/>
        <v>20257</v>
      </c>
      <c r="E1215" t="s">
        <v>937</v>
      </c>
      <c r="F1215" t="s">
        <v>856</v>
      </c>
      <c r="G1215" t="s">
        <v>854</v>
      </c>
      <c r="H1215" s="1">
        <v>-499.22018510609769</v>
      </c>
      <c r="I1215" s="1">
        <v>-1547.0177307443375</v>
      </c>
      <c r="J1215" s="1">
        <v>-7635.74896672471</v>
      </c>
    </row>
    <row r="1216" spans="1:10" x14ac:dyDescent="0.25">
      <c r="A1216" t="s">
        <v>926</v>
      </c>
      <c r="B1216" t="str">
        <f t="shared" si="18"/>
        <v>20257</v>
      </c>
      <c r="E1216" t="s">
        <v>937</v>
      </c>
      <c r="F1216" t="s">
        <v>856</v>
      </c>
      <c r="G1216" t="s">
        <v>855</v>
      </c>
      <c r="H1216" s="1">
        <v>-10879.744846338912</v>
      </c>
      <c r="I1216" s="1">
        <v>-2092.1693866660416</v>
      </c>
      <c r="J1216" s="1">
        <v>-8521.4428493859086</v>
      </c>
    </row>
    <row r="1217" spans="1:10" x14ac:dyDescent="0.25">
      <c r="A1217" t="s">
        <v>926</v>
      </c>
      <c r="B1217" t="str">
        <f t="shared" si="18"/>
        <v>20257</v>
      </c>
      <c r="E1217" t="s">
        <v>937</v>
      </c>
      <c r="F1217" t="s">
        <v>62</v>
      </c>
      <c r="G1217" t="s">
        <v>16</v>
      </c>
      <c r="H1217" s="1">
        <v>112.96715999999999</v>
      </c>
      <c r="I1217" s="1">
        <v>10425.251999999993</v>
      </c>
      <c r="J1217" s="1">
        <v>16782.705999999998</v>
      </c>
    </row>
    <row r="1218" spans="1:10" x14ac:dyDescent="0.25">
      <c r="A1218" t="s">
        <v>926</v>
      </c>
      <c r="B1218" t="str">
        <f t="shared" si="18"/>
        <v>20257</v>
      </c>
      <c r="E1218" t="s">
        <v>937</v>
      </c>
      <c r="F1218" t="s">
        <v>62</v>
      </c>
      <c r="G1218" t="s">
        <v>853</v>
      </c>
      <c r="H1218" s="1">
        <v>112.96715999999999</v>
      </c>
      <c r="I1218" s="1">
        <v>10425.251999999993</v>
      </c>
      <c r="J1218" s="1">
        <v>16782.705999999998</v>
      </c>
    </row>
    <row r="1219" spans="1:10" x14ac:dyDescent="0.25">
      <c r="A1219" t="s">
        <v>926</v>
      </c>
      <c r="B1219" t="str">
        <f t="shared" si="18"/>
        <v>20257</v>
      </c>
      <c r="E1219" t="s">
        <v>937</v>
      </c>
      <c r="F1219" t="s">
        <v>62</v>
      </c>
      <c r="G1219" t="s">
        <v>854</v>
      </c>
      <c r="H1219" s="1">
        <v>96.736739999999969</v>
      </c>
      <c r="I1219" s="1">
        <v>10425.251999999993</v>
      </c>
      <c r="J1219" s="1">
        <v>16782.705999999998</v>
      </c>
    </row>
    <row r="1220" spans="1:10" x14ac:dyDescent="0.25">
      <c r="A1220" t="s">
        <v>926</v>
      </c>
      <c r="B1220" t="str">
        <f t="shared" si="18"/>
        <v>20257</v>
      </c>
      <c r="E1220" t="s">
        <v>937</v>
      </c>
      <c r="F1220" t="s">
        <v>62</v>
      </c>
      <c r="G1220" t="s">
        <v>855</v>
      </c>
      <c r="H1220" s="1">
        <v>464.22892999999988</v>
      </c>
      <c r="I1220" s="1">
        <v>10425.251999999993</v>
      </c>
      <c r="J1220" s="1">
        <v>16782.705999999998</v>
      </c>
    </row>
    <row r="1221" spans="1:10" x14ac:dyDescent="0.25">
      <c r="A1221" t="s">
        <v>926</v>
      </c>
      <c r="B1221" t="str">
        <f t="shared" si="18"/>
        <v>20287</v>
      </c>
      <c r="E1221" t="s">
        <v>938</v>
      </c>
      <c r="F1221" t="s">
        <v>852</v>
      </c>
      <c r="G1221" t="s">
        <v>16</v>
      </c>
      <c r="H1221" s="1">
        <v>1850.3090879163231</v>
      </c>
      <c r="I1221" s="1">
        <v>966.90430948708251</v>
      </c>
      <c r="J1221" s="1">
        <v>1774.5088794999997</v>
      </c>
    </row>
    <row r="1222" spans="1:10" x14ac:dyDescent="0.25">
      <c r="A1222" t="s">
        <v>926</v>
      </c>
      <c r="B1222" t="str">
        <f t="shared" si="18"/>
        <v>20287</v>
      </c>
      <c r="E1222" t="s">
        <v>938</v>
      </c>
      <c r="F1222" t="s">
        <v>852</v>
      </c>
      <c r="G1222" t="s">
        <v>853</v>
      </c>
      <c r="H1222" s="1">
        <v>1850.3090879163231</v>
      </c>
      <c r="I1222" s="1">
        <v>966.90430948708251</v>
      </c>
      <c r="J1222" s="1">
        <v>1774.5088794999997</v>
      </c>
    </row>
    <row r="1223" spans="1:10" x14ac:dyDescent="0.25">
      <c r="A1223" t="s">
        <v>926</v>
      </c>
      <c r="B1223" t="str">
        <f t="shared" si="18"/>
        <v>20287</v>
      </c>
      <c r="E1223" t="s">
        <v>938</v>
      </c>
      <c r="F1223" t="s">
        <v>852</v>
      </c>
      <c r="G1223" t="s">
        <v>854</v>
      </c>
      <c r="H1223" s="1">
        <v>1952.1687946578945</v>
      </c>
      <c r="I1223" s="1">
        <v>2749.4074453595117</v>
      </c>
      <c r="J1223" s="1">
        <v>0</v>
      </c>
    </row>
    <row r="1224" spans="1:10" x14ac:dyDescent="0.25">
      <c r="A1224" t="s">
        <v>926</v>
      </c>
      <c r="B1224" t="str">
        <f t="shared" si="18"/>
        <v>20287</v>
      </c>
      <c r="E1224" t="s">
        <v>938</v>
      </c>
      <c r="F1224" t="s">
        <v>852</v>
      </c>
      <c r="G1224" t="s">
        <v>855</v>
      </c>
      <c r="H1224" s="1">
        <v>2018.461933776862</v>
      </c>
      <c r="I1224" s="1">
        <v>2667.9981377881236</v>
      </c>
      <c r="J1224" s="1">
        <v>0</v>
      </c>
    </row>
    <row r="1225" spans="1:10" x14ac:dyDescent="0.25">
      <c r="A1225" t="s">
        <v>926</v>
      </c>
      <c r="B1225" t="str">
        <f t="shared" si="18"/>
        <v>20287</v>
      </c>
      <c r="E1225" t="s">
        <v>938</v>
      </c>
      <c r="F1225" t="s">
        <v>856</v>
      </c>
      <c r="G1225" t="s">
        <v>16</v>
      </c>
      <c r="H1225" s="1">
        <v>1758.4221659590266</v>
      </c>
      <c r="I1225" s="1">
        <v>946.54358551219013</v>
      </c>
      <c r="J1225" s="1">
        <v>1774.5088794999997</v>
      </c>
    </row>
    <row r="1226" spans="1:10" x14ac:dyDescent="0.25">
      <c r="A1226" t="s">
        <v>926</v>
      </c>
      <c r="B1226" t="str">
        <f t="shared" si="18"/>
        <v>20287</v>
      </c>
      <c r="E1226" t="s">
        <v>938</v>
      </c>
      <c r="F1226" t="s">
        <v>856</v>
      </c>
      <c r="G1226" t="s">
        <v>853</v>
      </c>
      <c r="H1226" s="1">
        <v>1758.4221659590266</v>
      </c>
      <c r="I1226" s="1">
        <v>946.54358551219013</v>
      </c>
      <c r="J1226" s="1">
        <v>1774.5088794999997</v>
      </c>
    </row>
    <row r="1227" spans="1:10" x14ac:dyDescent="0.25">
      <c r="A1227" t="s">
        <v>926</v>
      </c>
      <c r="B1227" t="str">
        <f t="shared" si="18"/>
        <v>20287</v>
      </c>
      <c r="E1227" t="s">
        <v>938</v>
      </c>
      <c r="F1227" t="s">
        <v>856</v>
      </c>
      <c r="G1227" t="s">
        <v>854</v>
      </c>
      <c r="H1227" s="1">
        <v>1860.9267285488686</v>
      </c>
      <c r="I1227" s="1">
        <v>2705.1595444208301</v>
      </c>
      <c r="J1227" s="1">
        <v>0</v>
      </c>
    </row>
    <row r="1228" spans="1:10" x14ac:dyDescent="0.25">
      <c r="A1228" t="s">
        <v>926</v>
      </c>
      <c r="B1228" t="str">
        <f t="shared" si="18"/>
        <v>20287</v>
      </c>
      <c r="E1228" t="s">
        <v>938</v>
      </c>
      <c r="F1228" t="s">
        <v>856</v>
      </c>
      <c r="G1228" t="s">
        <v>855</v>
      </c>
      <c r="H1228" s="1">
        <v>1924.7755328158701</v>
      </c>
      <c r="I1228" s="1">
        <v>2621.5453638832537</v>
      </c>
      <c r="J1228" s="1">
        <v>0</v>
      </c>
    </row>
    <row r="1229" spans="1:10" x14ac:dyDescent="0.25">
      <c r="A1229" t="s">
        <v>926</v>
      </c>
      <c r="B1229" t="str">
        <f t="shared" ref="B1229:B1292" si="19">LEFT(E1229,5)</f>
        <v>20287</v>
      </c>
      <c r="E1229" t="s">
        <v>938</v>
      </c>
      <c r="F1229" t="s">
        <v>62</v>
      </c>
      <c r="G1229" t="s">
        <v>16</v>
      </c>
      <c r="H1229" s="1">
        <v>1060.05124353</v>
      </c>
      <c r="I1229" s="1">
        <v>762.77362516000005</v>
      </c>
      <c r="J1229" s="1">
        <v>700</v>
      </c>
    </row>
    <row r="1230" spans="1:10" x14ac:dyDescent="0.25">
      <c r="A1230" t="s">
        <v>926</v>
      </c>
      <c r="B1230" t="str">
        <f t="shared" si="19"/>
        <v>20287</v>
      </c>
      <c r="E1230" t="s">
        <v>938</v>
      </c>
      <c r="F1230" t="s">
        <v>62</v>
      </c>
      <c r="G1230" t="s">
        <v>853</v>
      </c>
      <c r="H1230" s="1">
        <v>1060.05124353</v>
      </c>
      <c r="I1230" s="1">
        <v>762.77362516000005</v>
      </c>
      <c r="J1230" s="1">
        <v>700</v>
      </c>
    </row>
    <row r="1231" spans="1:10" x14ac:dyDescent="0.25">
      <c r="A1231" t="s">
        <v>926</v>
      </c>
      <c r="B1231" t="str">
        <f t="shared" si="19"/>
        <v>20287</v>
      </c>
      <c r="E1231" t="s">
        <v>938</v>
      </c>
      <c r="F1231" t="s">
        <v>62</v>
      </c>
      <c r="G1231" t="s">
        <v>854</v>
      </c>
      <c r="H1231" s="1">
        <v>1162.0055647393999</v>
      </c>
      <c r="I1231" s="1">
        <v>1462.7736251600002</v>
      </c>
      <c r="J1231" s="1">
        <v>0</v>
      </c>
    </row>
    <row r="1232" spans="1:10" x14ac:dyDescent="0.25">
      <c r="A1232" t="s">
        <v>926</v>
      </c>
      <c r="B1232" t="str">
        <f t="shared" si="19"/>
        <v>20287</v>
      </c>
      <c r="E1232" t="s">
        <v>938</v>
      </c>
      <c r="F1232" t="s">
        <v>62</v>
      </c>
      <c r="G1232" t="s">
        <v>855</v>
      </c>
      <c r="H1232" s="1">
        <v>1204.9889300286</v>
      </c>
      <c r="I1232" s="1">
        <v>1462.7736251600002</v>
      </c>
      <c r="J1232" s="1">
        <v>0</v>
      </c>
    </row>
    <row r="1233" spans="1:10" x14ac:dyDescent="0.25">
      <c r="A1233" t="s">
        <v>926</v>
      </c>
      <c r="B1233" t="str">
        <f t="shared" si="19"/>
        <v>21252</v>
      </c>
      <c r="E1233" t="s">
        <v>939</v>
      </c>
      <c r="F1233" t="s">
        <v>852</v>
      </c>
      <c r="G1233" t="s">
        <v>16</v>
      </c>
      <c r="H1233" s="1">
        <v>2209.8143182270128</v>
      </c>
      <c r="I1233" s="1">
        <v>2574.0292339074499</v>
      </c>
      <c r="J1233" s="1">
        <v>3002.3340372915072</v>
      </c>
    </row>
    <row r="1234" spans="1:10" x14ac:dyDescent="0.25">
      <c r="A1234" t="s">
        <v>926</v>
      </c>
      <c r="B1234" t="str">
        <f t="shared" si="19"/>
        <v>21252</v>
      </c>
      <c r="E1234" t="s">
        <v>939</v>
      </c>
      <c r="F1234" t="s">
        <v>852</v>
      </c>
      <c r="G1234" t="s">
        <v>853</v>
      </c>
      <c r="H1234" s="1">
        <v>2209.8143182270128</v>
      </c>
      <c r="I1234" s="1">
        <v>2574.0292339074499</v>
      </c>
      <c r="J1234" s="1">
        <v>3002.3340372915077</v>
      </c>
    </row>
    <row r="1235" spans="1:10" x14ac:dyDescent="0.25">
      <c r="A1235" t="s">
        <v>926</v>
      </c>
      <c r="B1235" t="str">
        <f t="shared" si="19"/>
        <v>21252</v>
      </c>
      <c r="E1235" t="s">
        <v>939</v>
      </c>
      <c r="F1235" t="s">
        <v>852</v>
      </c>
      <c r="G1235" t="s">
        <v>854</v>
      </c>
      <c r="H1235" s="1">
        <v>2281.0152473807439</v>
      </c>
      <c r="I1235" s="1">
        <v>3319.8487455176728</v>
      </c>
      <c r="J1235" s="1">
        <v>3734.5713314256036</v>
      </c>
    </row>
    <row r="1236" spans="1:10" x14ac:dyDescent="0.25">
      <c r="A1236" t="s">
        <v>926</v>
      </c>
      <c r="B1236" t="str">
        <f t="shared" si="19"/>
        <v>21252</v>
      </c>
      <c r="E1236" t="s">
        <v>939</v>
      </c>
      <c r="F1236" t="s">
        <v>852</v>
      </c>
      <c r="G1236" t="s">
        <v>855</v>
      </c>
      <c r="H1236" s="1">
        <v>2170.8523660206824</v>
      </c>
      <c r="I1236" s="1">
        <v>3290.6603603901808</v>
      </c>
      <c r="J1236" s="1">
        <v>3701.9079082147709</v>
      </c>
    </row>
    <row r="1237" spans="1:10" x14ac:dyDescent="0.25">
      <c r="A1237" t="s">
        <v>926</v>
      </c>
      <c r="B1237" t="str">
        <f t="shared" si="19"/>
        <v>21252</v>
      </c>
      <c r="E1237" t="s">
        <v>939</v>
      </c>
      <c r="F1237" t="s">
        <v>856</v>
      </c>
      <c r="G1237" t="s">
        <v>16</v>
      </c>
      <c r="H1237" s="1">
        <v>2164.7005509904684</v>
      </c>
      <c r="I1237" s="1">
        <v>2267.7217397151308</v>
      </c>
      <c r="J1237" s="1">
        <v>2401.4135618100595</v>
      </c>
    </row>
    <row r="1238" spans="1:10" x14ac:dyDescent="0.25">
      <c r="A1238" t="s">
        <v>926</v>
      </c>
      <c r="B1238" t="str">
        <f t="shared" si="19"/>
        <v>21252</v>
      </c>
      <c r="E1238" t="s">
        <v>939</v>
      </c>
      <c r="F1238" t="s">
        <v>856</v>
      </c>
      <c r="G1238" t="s">
        <v>853</v>
      </c>
      <c r="H1238" s="1">
        <v>2164.7005509904684</v>
      </c>
      <c r="I1238" s="1">
        <v>2267.7217397151308</v>
      </c>
      <c r="J1238" s="1">
        <v>2401.4135618100595</v>
      </c>
    </row>
    <row r="1239" spans="1:10" x14ac:dyDescent="0.25">
      <c r="A1239" t="s">
        <v>926</v>
      </c>
      <c r="B1239" t="str">
        <f t="shared" si="19"/>
        <v>21252</v>
      </c>
      <c r="E1239" t="s">
        <v>939</v>
      </c>
      <c r="F1239" t="s">
        <v>856</v>
      </c>
      <c r="G1239" t="s">
        <v>854</v>
      </c>
      <c r="H1239" s="1">
        <v>2222.7962620703161</v>
      </c>
      <c r="I1239" s="1">
        <v>2985.3436811578463</v>
      </c>
      <c r="J1239" s="1">
        <v>3113.7641498964849</v>
      </c>
    </row>
    <row r="1240" spans="1:10" x14ac:dyDescent="0.25">
      <c r="A1240" t="s">
        <v>926</v>
      </c>
      <c r="B1240" t="str">
        <f t="shared" si="19"/>
        <v>21252</v>
      </c>
      <c r="E1240" t="s">
        <v>939</v>
      </c>
      <c r="F1240" t="s">
        <v>856</v>
      </c>
      <c r="G1240" t="s">
        <v>855</v>
      </c>
      <c r="H1240" s="1">
        <v>2097.5161969951769</v>
      </c>
      <c r="I1240" s="1">
        <v>2933.6340635734946</v>
      </c>
      <c r="J1240" s="1">
        <v>3060.3025658665924</v>
      </c>
    </row>
    <row r="1241" spans="1:10" x14ac:dyDescent="0.25">
      <c r="A1241" t="s">
        <v>926</v>
      </c>
      <c r="B1241" t="str">
        <f t="shared" si="19"/>
        <v>21252</v>
      </c>
      <c r="E1241" t="s">
        <v>939</v>
      </c>
      <c r="F1241" t="s">
        <v>62</v>
      </c>
      <c r="G1241" t="s">
        <v>16</v>
      </c>
      <c r="H1241" s="1">
        <v>1704.2971366200006</v>
      </c>
      <c r="I1241" s="1">
        <v>1763.9450000000013</v>
      </c>
      <c r="J1241" s="1">
        <v>1825.6780000000006</v>
      </c>
    </row>
    <row r="1242" spans="1:10" x14ac:dyDescent="0.25">
      <c r="A1242" t="s">
        <v>926</v>
      </c>
      <c r="B1242" t="str">
        <f t="shared" si="19"/>
        <v>21252</v>
      </c>
      <c r="E1242" t="s">
        <v>939</v>
      </c>
      <c r="F1242" t="s">
        <v>62</v>
      </c>
      <c r="G1242" t="s">
        <v>853</v>
      </c>
      <c r="H1242" s="1">
        <v>1704.2971366200009</v>
      </c>
      <c r="I1242" s="1">
        <v>1763.9450000000008</v>
      </c>
      <c r="J1242" s="1">
        <v>1825.6780000000006</v>
      </c>
    </row>
    <row r="1243" spans="1:10" x14ac:dyDescent="0.25">
      <c r="A1243" t="s">
        <v>926</v>
      </c>
      <c r="B1243" t="str">
        <f t="shared" si="19"/>
        <v>21252</v>
      </c>
      <c r="E1243" t="s">
        <v>939</v>
      </c>
      <c r="F1243" t="s">
        <v>62</v>
      </c>
      <c r="G1243" t="s">
        <v>854</v>
      </c>
      <c r="H1243" s="1">
        <v>1850.0889666200007</v>
      </c>
      <c r="I1243" s="1">
        <v>1823.4374454559818</v>
      </c>
      <c r="J1243" s="1">
        <v>1869.2323500133232</v>
      </c>
    </row>
    <row r="1244" spans="1:10" x14ac:dyDescent="0.25">
      <c r="A1244" t="s">
        <v>926</v>
      </c>
      <c r="B1244" t="str">
        <f t="shared" si="19"/>
        <v>21252</v>
      </c>
      <c r="E1244" t="s">
        <v>939</v>
      </c>
      <c r="F1244" t="s">
        <v>62</v>
      </c>
      <c r="G1244" t="s">
        <v>855</v>
      </c>
      <c r="H1244" s="1">
        <v>2076.4274566200002</v>
      </c>
      <c r="I1244" s="1">
        <v>1823.4374454559818</v>
      </c>
      <c r="J1244" s="1">
        <v>1869.2323500133232</v>
      </c>
    </row>
    <row r="1245" spans="1:10" x14ac:dyDescent="0.25">
      <c r="A1245" t="s">
        <v>926</v>
      </c>
      <c r="B1245" t="str">
        <f t="shared" si="19"/>
        <v>21253</v>
      </c>
      <c r="E1245" t="s">
        <v>940</v>
      </c>
      <c r="F1245" t="s">
        <v>852</v>
      </c>
      <c r="G1245" t="s">
        <v>16</v>
      </c>
      <c r="H1245" s="1">
        <v>3559.6208399296611</v>
      </c>
      <c r="I1245" s="1">
        <v>4106.9482185484048</v>
      </c>
      <c r="J1245" s="1">
        <v>5002.6448470941759</v>
      </c>
    </row>
    <row r="1246" spans="1:10" x14ac:dyDescent="0.25">
      <c r="A1246" t="s">
        <v>926</v>
      </c>
      <c r="B1246" t="str">
        <f t="shared" si="19"/>
        <v>21253</v>
      </c>
      <c r="E1246" t="s">
        <v>940</v>
      </c>
      <c r="F1246" t="s">
        <v>852</v>
      </c>
      <c r="G1246" t="s">
        <v>853</v>
      </c>
      <c r="H1246" s="1">
        <v>3559.6208399296611</v>
      </c>
      <c r="I1246" s="1">
        <v>4106.9482185484048</v>
      </c>
      <c r="J1246" s="1">
        <v>5002.6448470941759</v>
      </c>
    </row>
    <row r="1247" spans="1:10" x14ac:dyDescent="0.25">
      <c r="A1247" t="s">
        <v>926</v>
      </c>
      <c r="B1247" t="str">
        <f t="shared" si="19"/>
        <v>21253</v>
      </c>
      <c r="E1247" t="s">
        <v>940</v>
      </c>
      <c r="F1247" t="s">
        <v>852</v>
      </c>
      <c r="G1247" t="s">
        <v>854</v>
      </c>
      <c r="H1247" s="1">
        <v>3605.3111437034095</v>
      </c>
      <c r="I1247" s="1">
        <v>4430.6379579375043</v>
      </c>
      <c r="J1247" s="1">
        <v>5039.7838289310184</v>
      </c>
    </row>
    <row r="1248" spans="1:10" x14ac:dyDescent="0.25">
      <c r="A1248" t="s">
        <v>926</v>
      </c>
      <c r="B1248" t="str">
        <f t="shared" si="19"/>
        <v>21253</v>
      </c>
      <c r="E1248" t="s">
        <v>940</v>
      </c>
      <c r="F1248" t="s">
        <v>852</v>
      </c>
      <c r="G1248" t="s">
        <v>855</v>
      </c>
      <c r="H1248" s="1">
        <v>3375.1063807748283</v>
      </c>
      <c r="I1248" s="1">
        <v>4390.6044227878365</v>
      </c>
      <c r="J1248" s="1">
        <v>4994.7695201952838</v>
      </c>
    </row>
    <row r="1249" spans="1:10" x14ac:dyDescent="0.25">
      <c r="A1249" t="s">
        <v>926</v>
      </c>
      <c r="B1249" t="str">
        <f t="shared" si="19"/>
        <v>21253</v>
      </c>
      <c r="E1249" t="s">
        <v>940</v>
      </c>
      <c r="F1249" t="s">
        <v>856</v>
      </c>
      <c r="G1249" t="s">
        <v>16</v>
      </c>
      <c r="H1249" s="1">
        <v>3498.7544909099893</v>
      </c>
      <c r="I1249" s="1">
        <v>3719.4310661190057</v>
      </c>
      <c r="J1249" s="1">
        <v>4185.1290740246877</v>
      </c>
    </row>
    <row r="1250" spans="1:10" x14ac:dyDescent="0.25">
      <c r="A1250" t="s">
        <v>926</v>
      </c>
      <c r="B1250" t="str">
        <f t="shared" si="19"/>
        <v>21253</v>
      </c>
      <c r="E1250" t="s">
        <v>940</v>
      </c>
      <c r="F1250" t="s">
        <v>856</v>
      </c>
      <c r="G1250" t="s">
        <v>853</v>
      </c>
      <c r="H1250" s="1">
        <v>3498.7544909099893</v>
      </c>
      <c r="I1250" s="1">
        <v>3719.4310661190057</v>
      </c>
      <c r="J1250" s="1">
        <v>4185.1290740246877</v>
      </c>
    </row>
    <row r="1251" spans="1:10" x14ac:dyDescent="0.25">
      <c r="A1251" t="s">
        <v>926</v>
      </c>
      <c r="B1251" t="str">
        <f t="shared" si="19"/>
        <v>21253</v>
      </c>
      <c r="E1251" t="s">
        <v>940</v>
      </c>
      <c r="F1251" t="s">
        <v>856</v>
      </c>
      <c r="G1251" t="s">
        <v>854</v>
      </c>
      <c r="H1251" s="1">
        <v>3529.9967822621629</v>
      </c>
      <c r="I1251" s="1">
        <v>4004.009958075676</v>
      </c>
      <c r="J1251" s="1">
        <v>4184.8722987710089</v>
      </c>
    </row>
    <row r="1252" spans="1:10" x14ac:dyDescent="0.25">
      <c r="A1252" t="s">
        <v>926</v>
      </c>
      <c r="B1252" t="str">
        <f t="shared" si="19"/>
        <v>21253</v>
      </c>
      <c r="E1252" t="s">
        <v>940</v>
      </c>
      <c r="F1252" t="s">
        <v>856</v>
      </c>
      <c r="G1252" t="s">
        <v>855</v>
      </c>
      <c r="H1252" s="1">
        <v>3279.4849342380094</v>
      </c>
      <c r="I1252" s="1">
        <v>3921.4735379530298</v>
      </c>
      <c r="J1252" s="1">
        <v>4099.6056729243091</v>
      </c>
    </row>
    <row r="1253" spans="1:10" x14ac:dyDescent="0.25">
      <c r="A1253" t="s">
        <v>926</v>
      </c>
      <c r="B1253" t="str">
        <f t="shared" si="19"/>
        <v>21253</v>
      </c>
      <c r="E1253" t="s">
        <v>940</v>
      </c>
      <c r="F1253" t="s">
        <v>62</v>
      </c>
      <c r="G1253" t="s">
        <v>16</v>
      </c>
      <c r="H1253" s="1">
        <v>2671.5554299999999</v>
      </c>
      <c r="I1253" s="1">
        <v>2765.0659999999984</v>
      </c>
      <c r="J1253" s="1">
        <v>2803.8515555784461</v>
      </c>
    </row>
    <row r="1254" spans="1:10" x14ac:dyDescent="0.25">
      <c r="A1254" t="s">
        <v>926</v>
      </c>
      <c r="B1254" t="str">
        <f t="shared" si="19"/>
        <v>21253</v>
      </c>
      <c r="E1254" t="s">
        <v>940</v>
      </c>
      <c r="F1254" t="s">
        <v>62</v>
      </c>
      <c r="G1254" t="s">
        <v>853</v>
      </c>
      <c r="H1254" s="1">
        <v>2671.5554299999999</v>
      </c>
      <c r="I1254" s="1">
        <v>2765.0659999999984</v>
      </c>
      <c r="J1254" s="1">
        <v>2803.8515555784461</v>
      </c>
    </row>
    <row r="1255" spans="1:10" x14ac:dyDescent="0.25">
      <c r="A1255" t="s">
        <v>926</v>
      </c>
      <c r="B1255" t="str">
        <f t="shared" si="19"/>
        <v>21253</v>
      </c>
      <c r="E1255" t="s">
        <v>940</v>
      </c>
      <c r="F1255" t="s">
        <v>62</v>
      </c>
      <c r="G1255" t="s">
        <v>854</v>
      </c>
      <c r="H1255" s="1">
        <v>2727.94587</v>
      </c>
      <c r="I1255" s="1">
        <v>2735.1576393288597</v>
      </c>
      <c r="J1255" s="1">
        <v>2803.8515555784461</v>
      </c>
    </row>
    <row r="1256" spans="1:10" x14ac:dyDescent="0.25">
      <c r="A1256" t="s">
        <v>926</v>
      </c>
      <c r="B1256" t="str">
        <f t="shared" si="19"/>
        <v>21253</v>
      </c>
      <c r="E1256" t="s">
        <v>940</v>
      </c>
      <c r="F1256" t="s">
        <v>62</v>
      </c>
      <c r="G1256" t="s">
        <v>855</v>
      </c>
      <c r="H1256" s="1">
        <v>2736.3687252837003</v>
      </c>
      <c r="I1256" s="1">
        <v>2735.1576393288597</v>
      </c>
      <c r="J1256" s="1">
        <v>2803.8515555784461</v>
      </c>
    </row>
    <row r="1257" spans="1:10" x14ac:dyDescent="0.25">
      <c r="A1257" t="s">
        <v>926</v>
      </c>
      <c r="B1257" t="str">
        <f t="shared" si="19"/>
        <v>21259</v>
      </c>
      <c r="E1257" t="s">
        <v>941</v>
      </c>
      <c r="F1257" t="s">
        <v>852</v>
      </c>
      <c r="G1257" t="s">
        <v>16</v>
      </c>
      <c r="H1257" s="1">
        <v>4061.943026297849</v>
      </c>
      <c r="I1257" s="1">
        <v>6229.4474070217766</v>
      </c>
      <c r="J1257" s="1">
        <v>6447.509170396168</v>
      </c>
    </row>
    <row r="1258" spans="1:10" x14ac:dyDescent="0.25">
      <c r="A1258" t="s">
        <v>926</v>
      </c>
      <c r="B1258" t="str">
        <f t="shared" si="19"/>
        <v>21259</v>
      </c>
      <c r="E1258" t="s">
        <v>941</v>
      </c>
      <c r="F1258" t="s">
        <v>852</v>
      </c>
      <c r="G1258" t="s">
        <v>853</v>
      </c>
      <c r="H1258" s="1">
        <v>4061.9430262978485</v>
      </c>
      <c r="I1258" s="1">
        <v>6229.4474070217766</v>
      </c>
      <c r="J1258" s="1">
        <v>6447.509170396168</v>
      </c>
    </row>
    <row r="1259" spans="1:10" x14ac:dyDescent="0.25">
      <c r="A1259" t="s">
        <v>926</v>
      </c>
      <c r="B1259" t="str">
        <f t="shared" si="19"/>
        <v>21259</v>
      </c>
      <c r="E1259" t="s">
        <v>941</v>
      </c>
      <c r="F1259" t="s">
        <v>852</v>
      </c>
      <c r="G1259" t="s">
        <v>854</v>
      </c>
      <c r="H1259" s="1">
        <v>9513.0134374823956</v>
      </c>
      <c r="I1259" s="1">
        <v>17970.990353728455</v>
      </c>
      <c r="J1259" s="1">
        <v>18421.952894193695</v>
      </c>
    </row>
    <row r="1260" spans="1:10" x14ac:dyDescent="0.25">
      <c r="A1260" t="s">
        <v>926</v>
      </c>
      <c r="B1260" t="str">
        <f t="shared" si="19"/>
        <v>21259</v>
      </c>
      <c r="E1260" t="s">
        <v>941</v>
      </c>
      <c r="F1260" t="s">
        <v>852</v>
      </c>
      <c r="G1260" t="s">
        <v>855</v>
      </c>
      <c r="H1260" s="1">
        <v>9655.3267256599484</v>
      </c>
      <c r="I1260" s="1">
        <v>17487.818222074999</v>
      </c>
      <c r="J1260" s="1">
        <v>17926.648285669085</v>
      </c>
    </row>
    <row r="1261" spans="1:10" x14ac:dyDescent="0.25">
      <c r="A1261" t="s">
        <v>926</v>
      </c>
      <c r="B1261" t="str">
        <f t="shared" si="19"/>
        <v>21259</v>
      </c>
      <c r="E1261" t="s">
        <v>941</v>
      </c>
      <c r="F1261" t="s">
        <v>856</v>
      </c>
      <c r="G1261" t="s">
        <v>16</v>
      </c>
      <c r="H1261" s="1">
        <v>4002.7858979992184</v>
      </c>
      <c r="I1261" s="1">
        <v>6229.4474070217766</v>
      </c>
      <c r="J1261" s="1">
        <v>6447.509170396168</v>
      </c>
    </row>
    <row r="1262" spans="1:10" x14ac:dyDescent="0.25">
      <c r="A1262" t="s">
        <v>926</v>
      </c>
      <c r="B1262" t="str">
        <f t="shared" si="19"/>
        <v>21259</v>
      </c>
      <c r="E1262" t="s">
        <v>941</v>
      </c>
      <c r="F1262" t="s">
        <v>856</v>
      </c>
      <c r="G1262" t="s">
        <v>853</v>
      </c>
      <c r="H1262" s="1">
        <v>4002.7858979992179</v>
      </c>
      <c r="I1262" s="1">
        <v>6229.4474070217766</v>
      </c>
      <c r="J1262" s="1">
        <v>6447.509170396168</v>
      </c>
    </row>
    <row r="1263" spans="1:10" x14ac:dyDescent="0.25">
      <c r="A1263" t="s">
        <v>926</v>
      </c>
      <c r="B1263" t="str">
        <f t="shared" si="19"/>
        <v>21259</v>
      </c>
      <c r="E1263" t="s">
        <v>941</v>
      </c>
      <c r="F1263" t="s">
        <v>856</v>
      </c>
      <c r="G1263" t="s">
        <v>854</v>
      </c>
      <c r="H1263" s="1">
        <v>9379.1609347850444</v>
      </c>
      <c r="I1263" s="1">
        <v>17970.990353728455</v>
      </c>
      <c r="J1263" s="1">
        <v>18421.952894193695</v>
      </c>
    </row>
    <row r="1264" spans="1:10" x14ac:dyDescent="0.25">
      <c r="A1264" t="s">
        <v>926</v>
      </c>
      <c r="B1264" t="str">
        <f t="shared" si="19"/>
        <v>21259</v>
      </c>
      <c r="E1264" t="s">
        <v>941</v>
      </c>
      <c r="F1264" t="s">
        <v>856</v>
      </c>
      <c r="G1264" t="s">
        <v>855</v>
      </c>
      <c r="H1264" s="1">
        <v>9510.3412318760311</v>
      </c>
      <c r="I1264" s="1">
        <v>17487.818222074999</v>
      </c>
      <c r="J1264" s="1">
        <v>17926.648285669085</v>
      </c>
    </row>
    <row r="1265" spans="1:10" x14ac:dyDescent="0.25">
      <c r="A1265" t="s">
        <v>926</v>
      </c>
      <c r="B1265" t="str">
        <f t="shared" si="19"/>
        <v>21259</v>
      </c>
      <c r="E1265" t="s">
        <v>941</v>
      </c>
      <c r="F1265" t="s">
        <v>62</v>
      </c>
      <c r="G1265" t="s">
        <v>16</v>
      </c>
      <c r="H1265" s="1">
        <v>1700.559</v>
      </c>
      <c r="I1265" s="1">
        <v>2654.0730000000003</v>
      </c>
      <c r="J1265" s="1">
        <v>2746.98</v>
      </c>
    </row>
    <row r="1266" spans="1:10" x14ac:dyDescent="0.25">
      <c r="A1266" t="s">
        <v>926</v>
      </c>
      <c r="B1266" t="str">
        <f t="shared" si="19"/>
        <v>21259</v>
      </c>
      <c r="E1266" t="s">
        <v>941</v>
      </c>
      <c r="F1266" t="s">
        <v>62</v>
      </c>
      <c r="G1266" t="s">
        <v>853</v>
      </c>
      <c r="H1266" s="1">
        <v>1700.559</v>
      </c>
      <c r="I1266" s="1">
        <v>2654.0730000000003</v>
      </c>
      <c r="J1266" s="1">
        <v>2746.9799999999996</v>
      </c>
    </row>
    <row r="1267" spans="1:10" x14ac:dyDescent="0.25">
      <c r="A1267" t="s">
        <v>926</v>
      </c>
      <c r="B1267" t="str">
        <f t="shared" si="19"/>
        <v>21259</v>
      </c>
      <c r="E1267" t="s">
        <v>941</v>
      </c>
      <c r="F1267" t="s">
        <v>62</v>
      </c>
      <c r="G1267" t="s">
        <v>854</v>
      </c>
      <c r="H1267" s="1">
        <v>4005.1408400000009</v>
      </c>
      <c r="I1267" s="1">
        <v>7689.055440000001</v>
      </c>
      <c r="J1267" s="1">
        <v>7881.7930799999976</v>
      </c>
    </row>
    <row r="1268" spans="1:10" x14ac:dyDescent="0.25">
      <c r="A1268" t="s">
        <v>926</v>
      </c>
      <c r="B1268" t="str">
        <f t="shared" si="19"/>
        <v>21259</v>
      </c>
      <c r="E1268" t="s">
        <v>941</v>
      </c>
      <c r="F1268" t="s">
        <v>62</v>
      </c>
      <c r="G1268" t="s">
        <v>855</v>
      </c>
      <c r="H1268" s="1">
        <v>4173.0422700000008</v>
      </c>
      <c r="I1268" s="1">
        <v>7689.055440000001</v>
      </c>
      <c r="J1268" s="1">
        <v>7881.7930799999976</v>
      </c>
    </row>
    <row r="1269" spans="1:10" x14ac:dyDescent="0.25">
      <c r="A1269" t="s">
        <v>926</v>
      </c>
      <c r="B1269" t="str">
        <f t="shared" si="19"/>
        <v>21274</v>
      </c>
      <c r="E1269" t="s">
        <v>942</v>
      </c>
      <c r="F1269" t="s">
        <v>852</v>
      </c>
      <c r="G1269" t="s">
        <v>16</v>
      </c>
      <c r="H1269" s="1">
        <v>-21.67409</v>
      </c>
      <c r="I1269" s="1">
        <v>0</v>
      </c>
      <c r="J1269" s="1">
        <v>0</v>
      </c>
    </row>
    <row r="1270" spans="1:10" x14ac:dyDescent="0.25">
      <c r="A1270" t="s">
        <v>926</v>
      </c>
      <c r="B1270" t="str">
        <f t="shared" si="19"/>
        <v>21274</v>
      </c>
      <c r="E1270" t="s">
        <v>942</v>
      </c>
      <c r="F1270" t="s">
        <v>852</v>
      </c>
      <c r="G1270" t="s">
        <v>853</v>
      </c>
      <c r="H1270" s="1">
        <v>-21.67409</v>
      </c>
      <c r="I1270" s="1">
        <v>0</v>
      </c>
      <c r="J1270" s="1">
        <v>0</v>
      </c>
    </row>
    <row r="1271" spans="1:10" x14ac:dyDescent="0.25">
      <c r="A1271" t="s">
        <v>926</v>
      </c>
      <c r="B1271" t="str">
        <f t="shared" si="19"/>
        <v>21274</v>
      </c>
      <c r="E1271" t="s">
        <v>942</v>
      </c>
      <c r="F1271" t="s">
        <v>852</v>
      </c>
      <c r="G1271" t="s">
        <v>854</v>
      </c>
      <c r="H1271" s="1">
        <v>-21.67409</v>
      </c>
      <c r="I1271" s="1">
        <v>0</v>
      </c>
      <c r="J1271" s="1">
        <v>0</v>
      </c>
    </row>
    <row r="1272" spans="1:10" x14ac:dyDescent="0.25">
      <c r="A1272" t="s">
        <v>926</v>
      </c>
      <c r="B1272" t="str">
        <f t="shared" si="19"/>
        <v>21274</v>
      </c>
      <c r="E1272" t="s">
        <v>942</v>
      </c>
      <c r="F1272" t="s">
        <v>852</v>
      </c>
      <c r="G1272" t="s">
        <v>855</v>
      </c>
      <c r="H1272" s="1">
        <v>-21.67409</v>
      </c>
      <c r="I1272" s="1">
        <v>0</v>
      </c>
      <c r="J1272" s="1">
        <v>0</v>
      </c>
    </row>
    <row r="1273" spans="1:10" x14ac:dyDescent="0.25">
      <c r="A1273" t="s">
        <v>926</v>
      </c>
      <c r="B1273" t="str">
        <f t="shared" si="19"/>
        <v>21274</v>
      </c>
      <c r="E1273" t="s">
        <v>942</v>
      </c>
      <c r="F1273" t="s">
        <v>856</v>
      </c>
      <c r="G1273" t="s">
        <v>16</v>
      </c>
      <c r="H1273" s="1">
        <v>-21.67409</v>
      </c>
      <c r="I1273" s="1">
        <v>0</v>
      </c>
      <c r="J1273" s="1">
        <v>0</v>
      </c>
    </row>
    <row r="1274" spans="1:10" x14ac:dyDescent="0.25">
      <c r="A1274" t="s">
        <v>926</v>
      </c>
      <c r="B1274" t="str">
        <f t="shared" si="19"/>
        <v>21274</v>
      </c>
      <c r="E1274" t="s">
        <v>942</v>
      </c>
      <c r="F1274" t="s">
        <v>856</v>
      </c>
      <c r="G1274" t="s">
        <v>853</v>
      </c>
      <c r="H1274" s="1">
        <v>-21.67409</v>
      </c>
      <c r="I1274" s="1">
        <v>0</v>
      </c>
      <c r="J1274" s="1">
        <v>0</v>
      </c>
    </row>
    <row r="1275" spans="1:10" x14ac:dyDescent="0.25">
      <c r="A1275" t="s">
        <v>926</v>
      </c>
      <c r="B1275" t="str">
        <f t="shared" si="19"/>
        <v>21274</v>
      </c>
      <c r="E1275" t="s">
        <v>942</v>
      </c>
      <c r="F1275" t="s">
        <v>856</v>
      </c>
      <c r="G1275" t="s">
        <v>854</v>
      </c>
      <c r="H1275" s="1">
        <v>-21.67409</v>
      </c>
      <c r="I1275" s="1">
        <v>0</v>
      </c>
      <c r="J1275" s="1">
        <v>0</v>
      </c>
    </row>
    <row r="1276" spans="1:10" x14ac:dyDescent="0.25">
      <c r="A1276" t="s">
        <v>926</v>
      </c>
      <c r="B1276" t="str">
        <f t="shared" si="19"/>
        <v>21274</v>
      </c>
      <c r="E1276" t="s">
        <v>942</v>
      </c>
      <c r="F1276" t="s">
        <v>856</v>
      </c>
      <c r="G1276" t="s">
        <v>855</v>
      </c>
      <c r="H1276" s="1">
        <v>-21.67409</v>
      </c>
      <c r="I1276" s="1">
        <v>0</v>
      </c>
      <c r="J1276" s="1">
        <v>0</v>
      </c>
    </row>
    <row r="1277" spans="1:10" x14ac:dyDescent="0.25">
      <c r="A1277" t="s">
        <v>926</v>
      </c>
      <c r="B1277" t="str">
        <f t="shared" si="19"/>
        <v>21274</v>
      </c>
      <c r="E1277" t="s">
        <v>942</v>
      </c>
      <c r="F1277" t="s">
        <v>62</v>
      </c>
      <c r="G1277" t="s">
        <v>16</v>
      </c>
      <c r="H1277" s="1">
        <v>-21.67409</v>
      </c>
      <c r="I1277" s="1">
        <v>0</v>
      </c>
      <c r="J1277" s="1">
        <v>0</v>
      </c>
    </row>
    <row r="1278" spans="1:10" x14ac:dyDescent="0.25">
      <c r="A1278" t="s">
        <v>926</v>
      </c>
      <c r="B1278" t="str">
        <f t="shared" si="19"/>
        <v>21274</v>
      </c>
      <c r="E1278" t="s">
        <v>942</v>
      </c>
      <c r="F1278" t="s">
        <v>62</v>
      </c>
      <c r="G1278" t="s">
        <v>853</v>
      </c>
      <c r="H1278" s="1">
        <v>-21.67409</v>
      </c>
      <c r="I1278" s="1">
        <v>0</v>
      </c>
      <c r="J1278" s="1">
        <v>0</v>
      </c>
    </row>
    <row r="1279" spans="1:10" x14ac:dyDescent="0.25">
      <c r="A1279" t="s">
        <v>926</v>
      </c>
      <c r="B1279" t="str">
        <f t="shared" si="19"/>
        <v>21274</v>
      </c>
      <c r="E1279" t="s">
        <v>942</v>
      </c>
      <c r="F1279" t="s">
        <v>62</v>
      </c>
      <c r="G1279" t="s">
        <v>854</v>
      </c>
      <c r="H1279" s="1">
        <v>-21.67409</v>
      </c>
      <c r="I1279" s="1">
        <v>0</v>
      </c>
      <c r="J1279" s="1">
        <v>0</v>
      </c>
    </row>
    <row r="1280" spans="1:10" x14ac:dyDescent="0.25">
      <c r="A1280" t="s">
        <v>926</v>
      </c>
      <c r="B1280" t="str">
        <f t="shared" si="19"/>
        <v>21274</v>
      </c>
      <c r="E1280" t="s">
        <v>942</v>
      </c>
      <c r="F1280" t="s">
        <v>62</v>
      </c>
      <c r="G1280" t="s">
        <v>855</v>
      </c>
      <c r="H1280" s="1">
        <v>-21.67409</v>
      </c>
      <c r="I1280" s="1">
        <v>0</v>
      </c>
      <c r="J1280" s="1">
        <v>0</v>
      </c>
    </row>
    <row r="1281" spans="1:10" x14ac:dyDescent="0.25">
      <c r="A1281" t="s">
        <v>926</v>
      </c>
      <c r="B1281" t="str">
        <f t="shared" si="19"/>
        <v>22246</v>
      </c>
      <c r="E1281" t="s">
        <v>943</v>
      </c>
      <c r="F1281" t="s">
        <v>852</v>
      </c>
      <c r="G1281" t="s">
        <v>16</v>
      </c>
      <c r="H1281" s="1">
        <v>1033.6779000000001</v>
      </c>
      <c r="I1281" s="1">
        <v>0</v>
      </c>
      <c r="J1281" s="1">
        <v>0</v>
      </c>
    </row>
    <row r="1282" spans="1:10" x14ac:dyDescent="0.25">
      <c r="A1282" t="s">
        <v>926</v>
      </c>
      <c r="B1282" t="str">
        <f t="shared" si="19"/>
        <v>22246</v>
      </c>
      <c r="E1282" t="s">
        <v>943</v>
      </c>
      <c r="F1282" t="s">
        <v>852</v>
      </c>
      <c r="G1282" t="s">
        <v>853</v>
      </c>
      <c r="H1282" s="1">
        <v>1033.6779000000001</v>
      </c>
      <c r="I1282" s="1">
        <v>0</v>
      </c>
      <c r="J1282" s="1">
        <v>0</v>
      </c>
    </row>
    <row r="1283" spans="1:10" x14ac:dyDescent="0.25">
      <c r="A1283" t="s">
        <v>926</v>
      </c>
      <c r="B1283" t="str">
        <f t="shared" si="19"/>
        <v>22246</v>
      </c>
      <c r="E1283" t="s">
        <v>943</v>
      </c>
      <c r="F1283" t="s">
        <v>852</v>
      </c>
      <c r="G1283" t="s">
        <v>854</v>
      </c>
      <c r="H1283" s="1">
        <v>677.10679999999968</v>
      </c>
      <c r="I1283" s="1">
        <v>0</v>
      </c>
      <c r="J1283" s="1">
        <v>0</v>
      </c>
    </row>
    <row r="1284" spans="1:10" x14ac:dyDescent="0.25">
      <c r="A1284" t="s">
        <v>926</v>
      </c>
      <c r="B1284" t="str">
        <f t="shared" si="19"/>
        <v>22246</v>
      </c>
      <c r="E1284" t="s">
        <v>943</v>
      </c>
      <c r="F1284" t="s">
        <v>852</v>
      </c>
      <c r="G1284" t="s">
        <v>855</v>
      </c>
      <c r="H1284" s="1">
        <v>832.51668999999981</v>
      </c>
      <c r="I1284" s="1">
        <v>0</v>
      </c>
      <c r="J1284" s="1">
        <v>0</v>
      </c>
    </row>
    <row r="1285" spans="1:10" x14ac:dyDescent="0.25">
      <c r="A1285" t="s">
        <v>926</v>
      </c>
      <c r="B1285" t="str">
        <f t="shared" si="19"/>
        <v>22246</v>
      </c>
      <c r="E1285" t="s">
        <v>943</v>
      </c>
      <c r="F1285" t="s">
        <v>856</v>
      </c>
      <c r="G1285" t="s">
        <v>16</v>
      </c>
      <c r="H1285" s="1">
        <v>1018.8905599999999</v>
      </c>
      <c r="I1285" s="1">
        <v>0</v>
      </c>
      <c r="J1285" s="1">
        <v>0</v>
      </c>
    </row>
    <row r="1286" spans="1:10" x14ac:dyDescent="0.25">
      <c r="A1286" t="s">
        <v>926</v>
      </c>
      <c r="B1286" t="str">
        <f t="shared" si="19"/>
        <v>22246</v>
      </c>
      <c r="E1286" t="s">
        <v>943</v>
      </c>
      <c r="F1286" t="s">
        <v>856</v>
      </c>
      <c r="G1286" t="s">
        <v>853</v>
      </c>
      <c r="H1286" s="1">
        <v>1018.8905599999999</v>
      </c>
      <c r="I1286" s="1">
        <v>0</v>
      </c>
      <c r="J1286" s="1">
        <v>0</v>
      </c>
    </row>
    <row r="1287" spans="1:10" x14ac:dyDescent="0.25">
      <c r="A1287" t="s">
        <v>926</v>
      </c>
      <c r="B1287" t="str">
        <f t="shared" si="19"/>
        <v>22246</v>
      </c>
      <c r="E1287" t="s">
        <v>943</v>
      </c>
      <c r="F1287" t="s">
        <v>856</v>
      </c>
      <c r="G1287" t="s">
        <v>854</v>
      </c>
      <c r="H1287" s="1">
        <v>664.06348999999966</v>
      </c>
      <c r="I1287" s="1">
        <v>0</v>
      </c>
      <c r="J1287" s="1">
        <v>0</v>
      </c>
    </row>
    <row r="1288" spans="1:10" x14ac:dyDescent="0.25">
      <c r="A1288" t="s">
        <v>926</v>
      </c>
      <c r="B1288" t="str">
        <f t="shared" si="19"/>
        <v>22246</v>
      </c>
      <c r="E1288" t="s">
        <v>943</v>
      </c>
      <c r="F1288" t="s">
        <v>856</v>
      </c>
      <c r="G1288" t="s">
        <v>855</v>
      </c>
      <c r="H1288" s="1">
        <v>821.62746999999979</v>
      </c>
      <c r="I1288" s="1">
        <v>0</v>
      </c>
      <c r="J1288" s="1">
        <v>0</v>
      </c>
    </row>
    <row r="1289" spans="1:10" x14ac:dyDescent="0.25">
      <c r="A1289" t="s">
        <v>926</v>
      </c>
      <c r="B1289" t="str">
        <f t="shared" si="19"/>
        <v>22246</v>
      </c>
      <c r="E1289" t="s">
        <v>943</v>
      </c>
      <c r="F1289" t="s">
        <v>62</v>
      </c>
      <c r="G1289" t="s">
        <v>16</v>
      </c>
      <c r="H1289" s="1">
        <v>864.11811000000023</v>
      </c>
      <c r="I1289" s="1">
        <v>0</v>
      </c>
      <c r="J1289" s="1">
        <v>0</v>
      </c>
    </row>
    <row r="1290" spans="1:10" x14ac:dyDescent="0.25">
      <c r="A1290" t="s">
        <v>926</v>
      </c>
      <c r="B1290" t="str">
        <f t="shared" si="19"/>
        <v>22246</v>
      </c>
      <c r="E1290" t="s">
        <v>943</v>
      </c>
      <c r="F1290" t="s">
        <v>62</v>
      </c>
      <c r="G1290" t="s">
        <v>853</v>
      </c>
      <c r="H1290" s="1">
        <v>864.11811000000023</v>
      </c>
      <c r="I1290" s="1">
        <v>0</v>
      </c>
      <c r="J1290" s="1">
        <v>0</v>
      </c>
    </row>
    <row r="1291" spans="1:10" x14ac:dyDescent="0.25">
      <c r="A1291" t="s">
        <v>926</v>
      </c>
      <c r="B1291" t="str">
        <f t="shared" si="19"/>
        <v>22246</v>
      </c>
      <c r="E1291" t="s">
        <v>943</v>
      </c>
      <c r="F1291" t="s">
        <v>62</v>
      </c>
      <c r="G1291" t="s">
        <v>854</v>
      </c>
      <c r="H1291" s="1">
        <v>555.42002000000002</v>
      </c>
      <c r="I1291" s="1">
        <v>0</v>
      </c>
      <c r="J1291" s="1">
        <v>0</v>
      </c>
    </row>
    <row r="1292" spans="1:10" x14ac:dyDescent="0.25">
      <c r="A1292" t="s">
        <v>926</v>
      </c>
      <c r="B1292" t="str">
        <f t="shared" si="19"/>
        <v>22246</v>
      </c>
      <c r="E1292" t="s">
        <v>943</v>
      </c>
      <c r="F1292" t="s">
        <v>62</v>
      </c>
      <c r="G1292" t="s">
        <v>855</v>
      </c>
      <c r="H1292" s="1">
        <v>724.0388999999999</v>
      </c>
      <c r="I1292" s="1">
        <v>0</v>
      </c>
      <c r="J1292" s="1">
        <v>0</v>
      </c>
    </row>
    <row r="1293" spans="1:10" x14ac:dyDescent="0.25">
      <c r="A1293" t="s">
        <v>926</v>
      </c>
      <c r="B1293" t="str">
        <f t="shared" ref="B1293:B1316" si="20">LEFT(E1293,5)</f>
        <v>23248</v>
      </c>
      <c r="E1293" t="s">
        <v>944</v>
      </c>
      <c r="F1293" t="s">
        <v>852</v>
      </c>
      <c r="G1293" t="s">
        <v>16</v>
      </c>
      <c r="H1293" s="1">
        <v>316.72741930897871</v>
      </c>
      <c r="I1293" s="1">
        <v>1202.1196815495778</v>
      </c>
      <c r="J1293" s="1">
        <v>12597.523391914772</v>
      </c>
    </row>
    <row r="1294" spans="1:10" x14ac:dyDescent="0.25">
      <c r="A1294" t="s">
        <v>926</v>
      </c>
      <c r="B1294" t="str">
        <f t="shared" si="20"/>
        <v>23248</v>
      </c>
      <c r="E1294" t="s">
        <v>944</v>
      </c>
      <c r="F1294" t="s">
        <v>852</v>
      </c>
      <c r="G1294" t="s">
        <v>853</v>
      </c>
      <c r="H1294" s="1">
        <v>316.72741930897871</v>
      </c>
      <c r="I1294" s="1">
        <v>1202.1196815495778</v>
      </c>
      <c r="J1294" s="1">
        <v>12597.523391914772</v>
      </c>
    </row>
    <row r="1295" spans="1:10" x14ac:dyDescent="0.25">
      <c r="A1295" t="s">
        <v>926</v>
      </c>
      <c r="B1295" t="str">
        <f t="shared" si="20"/>
        <v>23248</v>
      </c>
      <c r="E1295" t="s">
        <v>944</v>
      </c>
      <c r="F1295" t="s">
        <v>852</v>
      </c>
      <c r="G1295" t="s">
        <v>854</v>
      </c>
      <c r="H1295" s="1">
        <v>369.45569820951772</v>
      </c>
      <c r="I1295" s="1">
        <v>1136.9028315568482</v>
      </c>
      <c r="J1295" s="1">
        <v>63.835110684544809</v>
      </c>
    </row>
    <row r="1296" spans="1:10" x14ac:dyDescent="0.25">
      <c r="A1296" t="s">
        <v>926</v>
      </c>
      <c r="B1296" t="str">
        <f t="shared" si="20"/>
        <v>23248</v>
      </c>
      <c r="E1296" t="s">
        <v>944</v>
      </c>
      <c r="F1296" t="s">
        <v>852</v>
      </c>
      <c r="G1296" t="s">
        <v>855</v>
      </c>
      <c r="H1296" s="1">
        <v>414.33975863551484</v>
      </c>
      <c r="I1296" s="1">
        <v>1116.6279059650446</v>
      </c>
      <c r="J1296" s="1">
        <v>64.890316916113733</v>
      </c>
    </row>
    <row r="1297" spans="1:10" x14ac:dyDescent="0.25">
      <c r="A1297" t="s">
        <v>926</v>
      </c>
      <c r="B1297" t="str">
        <f t="shared" si="20"/>
        <v>23248</v>
      </c>
      <c r="E1297" t="s">
        <v>944</v>
      </c>
      <c r="F1297" t="s">
        <v>856</v>
      </c>
      <c r="G1297" t="s">
        <v>16</v>
      </c>
      <c r="H1297" s="1">
        <v>311.37874426120237</v>
      </c>
      <c r="I1297" s="1">
        <v>1140.187117016709</v>
      </c>
      <c r="J1297" s="1">
        <v>12070.991309035126</v>
      </c>
    </row>
    <row r="1298" spans="1:10" x14ac:dyDescent="0.25">
      <c r="A1298" t="s">
        <v>926</v>
      </c>
      <c r="B1298" t="str">
        <f t="shared" si="20"/>
        <v>23248</v>
      </c>
      <c r="E1298" t="s">
        <v>944</v>
      </c>
      <c r="F1298" t="s">
        <v>856</v>
      </c>
      <c r="G1298" t="s">
        <v>853</v>
      </c>
      <c r="H1298" s="1">
        <v>311.37874426120237</v>
      </c>
      <c r="I1298" s="1">
        <v>1140.187117016709</v>
      </c>
      <c r="J1298" s="1">
        <v>12070.991309035126</v>
      </c>
    </row>
    <row r="1299" spans="1:10" x14ac:dyDescent="0.25">
      <c r="A1299" t="s">
        <v>926</v>
      </c>
      <c r="B1299" t="str">
        <f t="shared" si="20"/>
        <v>23248</v>
      </c>
      <c r="E1299" t="s">
        <v>944</v>
      </c>
      <c r="F1299" t="s">
        <v>856</v>
      </c>
      <c r="G1299" t="s">
        <v>854</v>
      </c>
      <c r="H1299" s="1">
        <v>362.18567251656185</v>
      </c>
      <c r="I1299" s="1">
        <v>1069.2762501043594</v>
      </c>
      <c r="J1299" s="1">
        <v>20.291249602129362</v>
      </c>
    </row>
    <row r="1300" spans="1:10" x14ac:dyDescent="0.25">
      <c r="A1300" t="s">
        <v>926</v>
      </c>
      <c r="B1300" t="str">
        <f t="shared" si="20"/>
        <v>23248</v>
      </c>
      <c r="E1300" t="s">
        <v>944</v>
      </c>
      <c r="F1300" t="s">
        <v>856</v>
      </c>
      <c r="G1300" t="s">
        <v>855</v>
      </c>
      <c r="H1300" s="1">
        <v>405.0295015145129</v>
      </c>
      <c r="I1300" s="1">
        <v>1046.7040278704612</v>
      </c>
      <c r="J1300" s="1">
        <v>20.626667725429819</v>
      </c>
    </row>
    <row r="1301" spans="1:10" x14ac:dyDescent="0.25">
      <c r="A1301" t="s">
        <v>926</v>
      </c>
      <c r="B1301" t="str">
        <f t="shared" si="20"/>
        <v>23248</v>
      </c>
      <c r="E1301" t="s">
        <v>944</v>
      </c>
      <c r="F1301" t="s">
        <v>62</v>
      </c>
      <c r="G1301" t="s">
        <v>16</v>
      </c>
      <c r="H1301" s="1">
        <v>123.57117</v>
      </c>
      <c r="I1301" s="1">
        <v>449.27999999999969</v>
      </c>
      <c r="J1301" s="1">
        <v>4766.3040000000001</v>
      </c>
    </row>
    <row r="1302" spans="1:10" x14ac:dyDescent="0.25">
      <c r="A1302" t="s">
        <v>926</v>
      </c>
      <c r="B1302" t="str">
        <f t="shared" si="20"/>
        <v>23248</v>
      </c>
      <c r="E1302" t="s">
        <v>944</v>
      </c>
      <c r="F1302" t="s">
        <v>62</v>
      </c>
      <c r="G1302" t="s">
        <v>853</v>
      </c>
      <c r="H1302" s="1">
        <v>123.57117000000002</v>
      </c>
      <c r="I1302" s="1">
        <v>449.27999999999969</v>
      </c>
      <c r="J1302" s="1">
        <v>4766.3040000000001</v>
      </c>
    </row>
    <row r="1303" spans="1:10" x14ac:dyDescent="0.25">
      <c r="A1303" t="s">
        <v>926</v>
      </c>
      <c r="B1303" t="str">
        <f t="shared" si="20"/>
        <v>23248</v>
      </c>
      <c r="E1303" t="s">
        <v>944</v>
      </c>
      <c r="F1303" t="s">
        <v>62</v>
      </c>
      <c r="G1303" t="s">
        <v>854</v>
      </c>
      <c r="H1303" s="1">
        <v>144.17276000000004</v>
      </c>
      <c r="I1303" s="1">
        <v>422.13599999999991</v>
      </c>
      <c r="J1303" s="1">
        <v>0</v>
      </c>
    </row>
    <row r="1304" spans="1:10" x14ac:dyDescent="0.25">
      <c r="A1304" t="s">
        <v>926</v>
      </c>
      <c r="B1304" t="str">
        <f t="shared" si="20"/>
        <v>23248</v>
      </c>
      <c r="E1304" t="s">
        <v>944</v>
      </c>
      <c r="F1304" t="s">
        <v>62</v>
      </c>
      <c r="G1304" t="s">
        <v>855</v>
      </c>
      <c r="H1304" s="1">
        <v>164.73600000000002</v>
      </c>
      <c r="I1304" s="1">
        <v>422.13599999999991</v>
      </c>
      <c r="J1304" s="1">
        <v>0</v>
      </c>
    </row>
    <row r="1305" spans="1:10" x14ac:dyDescent="0.25">
      <c r="A1305" t="s">
        <v>926</v>
      </c>
      <c r="B1305" t="str">
        <f t="shared" si="20"/>
        <v>87232</v>
      </c>
      <c r="E1305" t="s">
        <v>945</v>
      </c>
      <c r="F1305" t="s">
        <v>852</v>
      </c>
      <c r="G1305" t="s">
        <v>16</v>
      </c>
      <c r="H1305" s="1">
        <v>40992.010491286499</v>
      </c>
      <c r="I1305" s="1">
        <v>48561.673013394611</v>
      </c>
      <c r="J1305" s="1">
        <v>57275.761321576771</v>
      </c>
    </row>
    <row r="1306" spans="1:10" x14ac:dyDescent="0.25">
      <c r="A1306" t="s">
        <v>926</v>
      </c>
      <c r="B1306" t="str">
        <f t="shared" si="20"/>
        <v>87232</v>
      </c>
      <c r="E1306" t="s">
        <v>945</v>
      </c>
      <c r="F1306" t="s">
        <v>852</v>
      </c>
      <c r="G1306" t="s">
        <v>853</v>
      </c>
      <c r="H1306" s="1">
        <v>40992.010491286499</v>
      </c>
      <c r="I1306" s="1">
        <v>48561.673013394604</v>
      </c>
      <c r="J1306" s="1">
        <v>57275.761321576771</v>
      </c>
    </row>
    <row r="1307" spans="1:10" x14ac:dyDescent="0.25">
      <c r="A1307" t="s">
        <v>926</v>
      </c>
      <c r="B1307" t="str">
        <f t="shared" si="20"/>
        <v>87232</v>
      </c>
      <c r="E1307" t="s">
        <v>945</v>
      </c>
      <c r="F1307" t="s">
        <v>852</v>
      </c>
      <c r="G1307" t="s">
        <v>854</v>
      </c>
      <c r="H1307" s="1">
        <v>45100.824235312466</v>
      </c>
      <c r="I1307" s="1">
        <v>54770.483768932303</v>
      </c>
      <c r="J1307" s="1">
        <v>57655.765599101062</v>
      </c>
    </row>
    <row r="1308" spans="1:10" x14ac:dyDescent="0.25">
      <c r="A1308" t="s">
        <v>926</v>
      </c>
      <c r="B1308" t="str">
        <f t="shared" si="20"/>
        <v>87232</v>
      </c>
      <c r="E1308" t="s">
        <v>945</v>
      </c>
      <c r="F1308" t="s">
        <v>852</v>
      </c>
      <c r="G1308" t="s">
        <v>855</v>
      </c>
      <c r="H1308" s="1">
        <v>45359.397020576776</v>
      </c>
      <c r="I1308" s="1">
        <v>53602.240360606214</v>
      </c>
      <c r="J1308" s="1">
        <v>56430.068518975553</v>
      </c>
    </row>
    <row r="1309" spans="1:10" x14ac:dyDescent="0.25">
      <c r="A1309" t="s">
        <v>926</v>
      </c>
      <c r="B1309" t="str">
        <f t="shared" si="20"/>
        <v>87232</v>
      </c>
      <c r="E1309" t="s">
        <v>945</v>
      </c>
      <c r="F1309" t="s">
        <v>856</v>
      </c>
      <c r="G1309" t="s">
        <v>16</v>
      </c>
      <c r="H1309" s="1">
        <v>39307.394423188809</v>
      </c>
      <c r="I1309" s="1">
        <v>45099.309293457554</v>
      </c>
      <c r="J1309" s="1">
        <v>53516.291504151537</v>
      </c>
    </row>
    <row r="1310" spans="1:10" x14ac:dyDescent="0.25">
      <c r="A1310" t="s">
        <v>926</v>
      </c>
      <c r="B1310" t="str">
        <f t="shared" si="20"/>
        <v>87232</v>
      </c>
      <c r="E1310" t="s">
        <v>945</v>
      </c>
      <c r="F1310" t="s">
        <v>856</v>
      </c>
      <c r="G1310" t="s">
        <v>853</v>
      </c>
      <c r="H1310" s="1">
        <v>39307.394423188809</v>
      </c>
      <c r="I1310" s="1">
        <v>45099.309293457547</v>
      </c>
      <c r="J1310" s="1">
        <v>53516.291504151537</v>
      </c>
    </row>
    <row r="1311" spans="1:10" x14ac:dyDescent="0.25">
      <c r="A1311" t="s">
        <v>926</v>
      </c>
      <c r="B1311" t="str">
        <f t="shared" si="20"/>
        <v>87232</v>
      </c>
      <c r="E1311" t="s">
        <v>945</v>
      </c>
      <c r="F1311" t="s">
        <v>856</v>
      </c>
      <c r="G1311" t="s">
        <v>854</v>
      </c>
      <c r="H1311" s="1">
        <v>43161.462449838778</v>
      </c>
      <c r="I1311" s="1">
        <v>51274.990369174942</v>
      </c>
      <c r="J1311" s="1">
        <v>53894.25672944072</v>
      </c>
    </row>
    <row r="1312" spans="1:10" x14ac:dyDescent="0.25">
      <c r="A1312" t="s">
        <v>926</v>
      </c>
      <c r="B1312" t="str">
        <f t="shared" si="20"/>
        <v>87232</v>
      </c>
      <c r="E1312" t="s">
        <v>945</v>
      </c>
      <c r="F1312" t="s">
        <v>856</v>
      </c>
      <c r="G1312" t="s">
        <v>855</v>
      </c>
      <c r="H1312" s="1">
        <v>43161.462104204329</v>
      </c>
      <c r="I1312" s="1">
        <v>50113.022639427429</v>
      </c>
      <c r="J1312" s="1">
        <v>52675.136576256831</v>
      </c>
    </row>
    <row r="1313" spans="1:10" x14ac:dyDescent="0.25">
      <c r="A1313" t="s">
        <v>926</v>
      </c>
      <c r="B1313" t="str">
        <f t="shared" si="20"/>
        <v>87232</v>
      </c>
      <c r="E1313" t="s">
        <v>945</v>
      </c>
      <c r="F1313" t="s">
        <v>62</v>
      </c>
      <c r="G1313" t="s">
        <v>16</v>
      </c>
      <c r="H1313" s="1">
        <v>16785.369240000007</v>
      </c>
      <c r="I1313" s="1">
        <v>17881.344000000001</v>
      </c>
      <c r="J1313" s="1">
        <v>21218.58</v>
      </c>
    </row>
    <row r="1314" spans="1:10" x14ac:dyDescent="0.25">
      <c r="A1314" t="s">
        <v>926</v>
      </c>
      <c r="B1314" t="str">
        <f t="shared" si="20"/>
        <v>87232</v>
      </c>
      <c r="E1314" t="s">
        <v>945</v>
      </c>
      <c r="F1314" t="s">
        <v>62</v>
      </c>
      <c r="G1314" t="s">
        <v>853</v>
      </c>
      <c r="H1314" s="1">
        <v>16785.369240000007</v>
      </c>
      <c r="I1314" s="1">
        <v>17881.344000000001</v>
      </c>
      <c r="J1314" s="1">
        <v>21218.58</v>
      </c>
    </row>
    <row r="1315" spans="1:10" x14ac:dyDescent="0.25">
      <c r="A1315" t="s">
        <v>926</v>
      </c>
      <c r="B1315" t="str">
        <f t="shared" si="20"/>
        <v>87232</v>
      </c>
      <c r="E1315" t="s">
        <v>945</v>
      </c>
      <c r="F1315" t="s">
        <v>62</v>
      </c>
      <c r="G1315" t="s">
        <v>854</v>
      </c>
      <c r="H1315" s="1">
        <v>18201.684970000002</v>
      </c>
      <c r="I1315" s="1">
        <v>20396.242999999999</v>
      </c>
      <c r="J1315" s="1">
        <v>21452.532000000003</v>
      </c>
    </row>
    <row r="1316" spans="1:10" x14ac:dyDescent="0.25">
      <c r="A1316" t="s">
        <v>926</v>
      </c>
      <c r="B1316" t="str">
        <f t="shared" si="20"/>
        <v>87232</v>
      </c>
      <c r="E1316" t="s">
        <v>945</v>
      </c>
      <c r="F1316" t="s">
        <v>62</v>
      </c>
      <c r="G1316" t="s">
        <v>855</v>
      </c>
      <c r="H1316" s="1">
        <v>18338.425809999997</v>
      </c>
      <c r="I1316" s="1">
        <v>20396.242999999999</v>
      </c>
      <c r="J1316" s="1">
        <v>21452.532000000003</v>
      </c>
    </row>
  </sheetData>
  <autoFilter ref="A11:J1316" xr:uid="{00000000-0001-0000-00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F135EE4D0B6747963D2C97FACADDFC" ma:contentTypeVersion="19" ma:contentTypeDescription="Create a new document." ma:contentTypeScope="" ma:versionID="d242a1313e1dbc19bede4177772a2244">
  <xsd:schema xmlns:xsd="http://www.w3.org/2001/XMLSchema" xmlns:xs="http://www.w3.org/2001/XMLSchema" xmlns:p="http://schemas.microsoft.com/office/2006/metadata/properties" xmlns:ns2="e198d876-caa3-4aa6-9bcc-f0a013923fa6" xmlns:ns3="4b255a24-22bf-423a-a849-5d215ff04fb9" targetNamespace="http://schemas.microsoft.com/office/2006/metadata/properties" ma:root="true" ma:fieldsID="38d9a1814808053cddb8cba9770c1b8b" ns2:_="" ns3:_="">
    <xsd:import namespace="e198d876-caa3-4aa6-9bcc-f0a013923fa6"/>
    <xsd:import namespace="4b255a24-22bf-423a-a849-5d215ff04f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8d876-caa3-4aa6-9bcc-f0a013923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255a24-22bf-423a-a849-5d215ff04fb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26192e-f664-48d5-a2eb-c1a61d2fce10}" ma:internalName="TaxCatchAll" ma:showField="CatchAllData" ma:web="4b255a24-22bf-423a-a849-5d215ff04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b255a24-22bf-423a-a849-5d215ff04fb9" xsi:nil="true"/>
    <lcf76f155ced4ddcb4097134ff3c332f xmlns="e198d876-caa3-4aa6-9bcc-f0a013923f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232642-A677-4722-B33A-640C3437F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8d876-caa3-4aa6-9bcc-f0a013923fa6"/>
    <ds:schemaRef ds:uri="4b255a24-22bf-423a-a849-5d215ff04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7ED339-49F5-443F-A6AE-16B6C59A1FF2}">
  <ds:schemaRefs>
    <ds:schemaRef ds:uri="http://schemas.microsoft.com/sharepoint/v3/contenttype/forms"/>
  </ds:schemaRefs>
</ds:datastoreItem>
</file>

<file path=customXml/itemProps3.xml><?xml version="1.0" encoding="utf-8"?>
<ds:datastoreItem xmlns:ds="http://schemas.openxmlformats.org/officeDocument/2006/customXml" ds:itemID="{12FE4427-BE8B-4E3F-90BB-3BCED8AD2377}">
  <ds:schemaRefs>
    <ds:schemaRef ds:uri="http://schemas.openxmlformats.org/package/2006/metadata/core-properties"/>
    <ds:schemaRef ds:uri="http://www.w3.org/XML/1998/namespace"/>
    <ds:schemaRef ds:uri="4b255a24-22bf-423a-a849-5d215ff04fb9"/>
    <ds:schemaRef ds:uri="http://purl.org/dc/dcmitype/"/>
    <ds:schemaRef ds:uri="http://schemas.microsoft.com/office/2006/metadata/properties"/>
    <ds:schemaRef ds:uri="http://purl.org/dc/elements/1.1/"/>
    <ds:schemaRef ds:uri="http://purl.org/dc/terms/"/>
    <ds:schemaRef ds:uri="http://schemas.microsoft.com/office/2006/documentManagement/types"/>
    <ds:schemaRef ds:uri="e198d876-caa3-4aa6-9bcc-f0a013923fa6"/>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TY2024 GRC Authorized Pivot</vt:lpstr>
      <vt:lpstr>New Business TM1 Data</vt:lpstr>
      <vt:lpstr>Capacity-Expansion TM1 Data</vt:lpstr>
      <vt:lpstr>Cap Adds Lag</vt:lpstr>
      <vt:lpstr>Default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Branum, Zachary T</cp:lastModifiedBy>
  <cp:revision/>
  <dcterms:created xsi:type="dcterms:W3CDTF">2024-07-24T17:54:47Z</dcterms:created>
  <dcterms:modified xsi:type="dcterms:W3CDTF">2025-05-29T23:46:42Z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0x010100D6F135EE4D0B6747963D2C97FACADDFC</vt:lpwstr>
  </property>
  <property fmtid="{D5CDD505-2E9C-101B-9397-08002B2CF9AE}" pid="4" name="CustomUiType">
    <vt:lpwstr>2</vt:lpwstr>
  </property>
</Properties>
</file>