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3/Citizens/Sunrise/Cycle 12 Annual Filing/Sunrise Cycle 12 Oct Filing/"/>
    </mc:Choice>
  </mc:AlternateContent>
  <xr:revisionPtr revIDLastSave="23" documentId="8_{FDEC50A8-D09D-41E8-AE00-1A865006E169}" xr6:coauthVersionLast="47" xr6:coauthVersionMax="47" xr10:uidLastSave="{90F1EE8F-12E2-4AD7-AA98-3429ACB84AAC}"/>
  <bookViews>
    <workbookView xWindow="-28920" yWindow="-120" windowWidth="29040" windowHeight="15840" xr2:uid="{30B9E31B-C0DD-40D9-8DCB-4B861D7F7171}"/>
  </bookViews>
  <sheets>
    <sheet name="Appdx  X_C12_Other Adjs_Summary" sheetId="1" r:id="rId1"/>
    <sheet name="Error Correction_Undrcollection" sheetId="4" r:id="rId2"/>
    <sheet name="FERC Audit_Overcollection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I17" i="5"/>
  <c r="H17" i="5"/>
  <c r="D17" i="5"/>
  <c r="J13" i="5"/>
  <c r="J17" i="5" s="1"/>
  <c r="I13" i="5"/>
  <c r="H13" i="5"/>
  <c r="G13" i="5"/>
  <c r="G17" i="5" s="1"/>
  <c r="F13" i="5"/>
  <c r="F17" i="5" s="1"/>
  <c r="E13" i="5"/>
  <c r="E17" i="5" s="1"/>
  <c r="D13" i="5"/>
  <c r="C13" i="5"/>
  <c r="C17" i="5" s="1"/>
  <c r="K11" i="5"/>
  <c r="A11" i="5"/>
  <c r="A13" i="5" s="1"/>
  <c r="L9" i="5"/>
  <c r="K9" i="5"/>
  <c r="L13" i="5" l="1"/>
  <c r="A15" i="5"/>
  <c r="K13" i="5"/>
  <c r="K17" i="5" s="1"/>
  <c r="L11" i="5"/>
  <c r="A17" i="5" l="1"/>
  <c r="L15" i="5"/>
  <c r="L17" i="5" s="1"/>
  <c r="D10" i="1" l="1"/>
  <c r="D11" i="1" s="1"/>
  <c r="D12" i="1" s="1"/>
  <c r="A10" i="1"/>
  <c r="C9" i="1" l="1"/>
  <c r="A11" i="1"/>
  <c r="A12" i="1" s="1"/>
  <c r="C12" i="1" l="1"/>
</calcChain>
</file>

<file path=xl/sharedStrings.xml><?xml version="1.0" encoding="utf-8"?>
<sst xmlns="http://schemas.openxmlformats.org/spreadsheetml/2006/main" count="57" uniqueCount="43">
  <si>
    <t>Citizens-Sunrise Appendix X Cycle 12 - Annual Informational Filing</t>
  </si>
  <si>
    <t>Summary of Other BTRR Adjustments</t>
  </si>
  <si>
    <t>($1,000)</t>
  </si>
  <si>
    <t>Line</t>
  </si>
  <si>
    <t>No.</t>
  </si>
  <si>
    <t>Other BTRR Adjustments</t>
  </si>
  <si>
    <t>Amounts</t>
  </si>
  <si>
    <t>Error Corrections Appendix X - Cycles 9, 10 &amp; 11 - Undercollections</t>
  </si>
  <si>
    <t>Total Other BTRR Adjustments</t>
  </si>
  <si>
    <t>San Diego Gas &amp; Electric Company</t>
  </si>
  <si>
    <t>Citizens' Share of the Sunrise - Border-East Line</t>
  </si>
  <si>
    <t>Appendix X Cycle 12 Annual Informational Filing</t>
  </si>
  <si>
    <t>Other Adjustments Summary</t>
  </si>
  <si>
    <t>For Appendix X Cycles 9 to 11</t>
  </si>
  <si>
    <t>Line No.</t>
  </si>
  <si>
    <t>Description</t>
  </si>
  <si>
    <r>
      <t xml:space="preserve">Base Period 2019 - Appendix X Cycle 9 </t>
    </r>
    <r>
      <rPr>
        <b/>
        <vertAlign val="superscript"/>
        <sz val="12"/>
        <color theme="1"/>
        <rFont val="Times New Roman"/>
        <family val="1"/>
      </rPr>
      <t>1</t>
    </r>
  </si>
  <si>
    <r>
      <t xml:space="preserve">Base Period 2020 - Appendix X Cycle 10 </t>
    </r>
    <r>
      <rPr>
        <b/>
        <vertAlign val="superscript"/>
        <sz val="12"/>
        <color theme="1"/>
        <rFont val="Times New Roman"/>
        <family val="1"/>
      </rPr>
      <t>2</t>
    </r>
  </si>
  <si>
    <r>
      <t xml:space="preserve">Base Period 2021 - Appendix X Cycle 11 </t>
    </r>
    <r>
      <rPr>
        <b/>
        <vertAlign val="superscript"/>
        <sz val="12"/>
        <color theme="1"/>
        <rFont val="Times New Roman"/>
        <family val="1"/>
      </rPr>
      <t>3</t>
    </r>
  </si>
  <si>
    <t>Total</t>
  </si>
  <si>
    <t>Other Adjustments Resulting from Error Corrections:</t>
  </si>
  <si>
    <t>Total Annual Costs Citizens' Share of the Border East Line - Before Interest</t>
  </si>
  <si>
    <t>Interest Expense</t>
  </si>
  <si>
    <t xml:space="preserve">Total Annual Costs Adjustment </t>
  </si>
  <si>
    <t>Number of Months in Base Period</t>
  </si>
  <si>
    <t xml:space="preserve">Total Monthly Costs Adjustment </t>
  </si>
  <si>
    <t>Information and related workpapers are included within tab labeled 'Appendix X Cycle 9 Cost Adj'</t>
  </si>
  <si>
    <t>Information and related workpapers are included within tab labeled 'Appendix X Cycle 10 Cost Adj'</t>
  </si>
  <si>
    <t>Information and related workpapers are included within tab labeled 'Appendix X Cycle 11 Cost Adj'</t>
  </si>
  <si>
    <t>Citizens Share of the Sunrise - Border East-Line</t>
  </si>
  <si>
    <t>Appendix X Cycles 4 to  11 Cost Adjustments</t>
  </si>
  <si>
    <r>
      <t xml:space="preserve">Base Period 2014 - Appendix X Cycle 4 </t>
    </r>
    <r>
      <rPr>
        <b/>
        <vertAlign val="superscript"/>
        <sz val="12"/>
        <rFont val="Times New Roman"/>
        <family val="1"/>
      </rPr>
      <t>1</t>
    </r>
  </si>
  <si>
    <t xml:space="preserve">Interest </t>
  </si>
  <si>
    <t>San Diego Gas &amp; Electric Co.</t>
  </si>
  <si>
    <t>FERC Audit Adjustment - Overcollection</t>
  </si>
  <si>
    <r>
      <t xml:space="preserve">Base Period 2015 - Appendix X Cycle 5 </t>
    </r>
    <r>
      <rPr>
        <b/>
        <vertAlign val="superscript"/>
        <sz val="12"/>
        <rFont val="Times New Roman"/>
        <family val="1"/>
      </rPr>
      <t>1</t>
    </r>
  </si>
  <si>
    <r>
      <t xml:space="preserve">Base Period 2016 - Appendix X Cycle 6 </t>
    </r>
    <r>
      <rPr>
        <b/>
        <vertAlign val="superscript"/>
        <sz val="12"/>
        <rFont val="Times New Roman"/>
        <family val="1"/>
      </rPr>
      <t>1</t>
    </r>
  </si>
  <si>
    <r>
      <t xml:space="preserve">Base Period 2017 - Appendix X Cycle 7 </t>
    </r>
    <r>
      <rPr>
        <b/>
        <vertAlign val="superscript"/>
        <sz val="12"/>
        <rFont val="Times New Roman"/>
        <family val="1"/>
      </rPr>
      <t>1</t>
    </r>
  </si>
  <si>
    <r>
      <t xml:space="preserve">Base Period 2018 - Appendix X Cycle 8 </t>
    </r>
    <r>
      <rPr>
        <b/>
        <vertAlign val="superscript"/>
        <sz val="12"/>
        <rFont val="Times New Roman"/>
        <family val="1"/>
      </rPr>
      <t>1</t>
    </r>
  </si>
  <si>
    <r>
      <t xml:space="preserve">Base Period 2019 - Appendix X Cycle 9 </t>
    </r>
    <r>
      <rPr>
        <b/>
        <vertAlign val="superscript"/>
        <sz val="12"/>
        <rFont val="Times New Roman"/>
        <family val="1"/>
      </rPr>
      <t>1</t>
    </r>
  </si>
  <si>
    <r>
      <t xml:space="preserve">Base Period 2020 - Appendix X Cycle 10 </t>
    </r>
    <r>
      <rPr>
        <b/>
        <vertAlign val="superscript"/>
        <sz val="12"/>
        <rFont val="Times New Roman"/>
        <family val="1"/>
      </rPr>
      <t>1</t>
    </r>
  </si>
  <si>
    <r>
      <t xml:space="preserve">Base Period 2021 - Appendix X Cycle 11 </t>
    </r>
    <r>
      <rPr>
        <b/>
        <vertAlign val="superscript"/>
        <sz val="12"/>
        <rFont val="Times New Roman"/>
        <family val="1"/>
      </rPr>
      <t>1</t>
    </r>
  </si>
  <si>
    <t>Derived from internally generated workpapers.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</si>
</sst>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_);_(* \(#,##0\);_(* &quot;-&quot;??_);_(@_)"/>
    <numFmt numFmtId="167" formatCode="_(* #,##0.000_);_(* \(#,##0.000\);_(* &quot;-&quot;??_);_(@_)"/>
    <numFmt numFmtId="168" formatCode="0.00000"/>
    <numFmt numFmtId="169" formatCode="_(&quot;$&quot;* #,##0.000_);_(&quot;$&quot;* \(#,##0.0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vertAlign val="superscript"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Calibri"/>
      <family val="2"/>
      <scheme val="minor"/>
    </font>
    <font>
      <b/>
      <vertAlign val="superscript"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128">
    <xf numFmtId="0" fontId="0" fillId="0" borderId="0" xfId="0"/>
    <xf numFmtId="0" fontId="3" fillId="0" borderId="0" xfId="0" applyFont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166" fontId="7" fillId="0" borderId="10" xfId="1" applyNumberFormat="1" applyFont="1" applyBorder="1"/>
    <xf numFmtId="164" fontId="5" fillId="0" borderId="0" xfId="0" applyNumberFormat="1" applyFont="1"/>
    <xf numFmtId="167" fontId="5" fillId="0" borderId="0" xfId="1" applyNumberFormat="1" applyFont="1" applyBorder="1"/>
    <xf numFmtId="0" fontId="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10" fillId="0" borderId="0" xfId="0" applyFont="1"/>
    <xf numFmtId="0" fontId="3" fillId="0" borderId="0" xfId="0" applyFont="1"/>
    <xf numFmtId="0" fontId="9" fillId="0" borderId="0" xfId="0" quotePrefix="1" applyFont="1" applyAlignment="1">
      <alignment horizontal="centerContinuous"/>
    </xf>
    <xf numFmtId="0" fontId="7" fillId="0" borderId="2" xfId="0" applyFont="1" applyBorder="1"/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/>
    <xf numFmtId="164" fontId="7" fillId="0" borderId="0" xfId="2" applyNumberFormat="1" applyFont="1" applyFill="1" applyBorder="1"/>
    <xf numFmtId="164" fontId="7" fillId="0" borderId="1" xfId="2" applyNumberFormat="1" applyFont="1" applyFill="1" applyBorder="1"/>
    <xf numFmtId="0" fontId="7" fillId="0" borderId="9" xfId="0" applyFont="1" applyBorder="1" applyAlignment="1">
      <alignment horizontal="center"/>
    </xf>
    <xf numFmtId="0" fontId="7" fillId="0" borderId="0" xfId="0" applyFont="1"/>
    <xf numFmtId="0" fontId="7" fillId="0" borderId="8" xfId="0" applyFont="1" applyBorder="1"/>
    <xf numFmtId="166" fontId="7" fillId="0" borderId="21" xfId="1" applyNumberFormat="1" applyFont="1" applyFill="1" applyBorder="1"/>
    <xf numFmtId="166" fontId="7" fillId="0" borderId="10" xfId="1" applyNumberFormat="1" applyFont="1" applyFill="1" applyBorder="1"/>
    <xf numFmtId="166" fontId="7" fillId="0" borderId="22" xfId="1" applyNumberFormat="1" applyFont="1" applyFill="1" applyBorder="1"/>
    <xf numFmtId="166" fontId="7" fillId="0" borderId="0" xfId="1" applyNumberFormat="1" applyFont="1" applyFill="1" applyBorder="1"/>
    <xf numFmtId="165" fontId="7" fillId="0" borderId="1" xfId="1" applyNumberFormat="1" applyFont="1" applyFill="1" applyBorder="1"/>
    <xf numFmtId="165" fontId="7" fillId="0" borderId="0" xfId="1" applyNumberFormat="1" applyFont="1" applyFill="1" applyBorder="1"/>
    <xf numFmtId="165" fontId="7" fillId="0" borderId="8" xfId="1" applyNumberFormat="1" applyFont="1" applyFill="1" applyBorder="1"/>
    <xf numFmtId="165" fontId="7" fillId="0" borderId="23" xfId="1" applyNumberFormat="1" applyFont="1" applyFill="1" applyBorder="1"/>
    <xf numFmtId="166" fontId="7" fillId="0" borderId="23" xfId="1" applyNumberFormat="1" applyFont="1" applyFill="1" applyBorder="1"/>
    <xf numFmtId="166" fontId="7" fillId="0" borderId="13" xfId="1" applyNumberFormat="1" applyFont="1" applyFill="1" applyBorder="1"/>
    <xf numFmtId="166" fontId="7" fillId="0" borderId="1" xfId="1" applyNumberFormat="1" applyFont="1" applyFill="1" applyBorder="1"/>
    <xf numFmtId="166" fontId="7" fillId="0" borderId="8" xfId="1" applyNumberFormat="1" applyFont="1" applyFill="1" applyBorder="1"/>
    <xf numFmtId="166" fontId="7" fillId="0" borderId="1" xfId="1" applyNumberFormat="1" applyFont="1" applyBorder="1"/>
    <xf numFmtId="166" fontId="7" fillId="0" borderId="11" xfId="1" applyNumberFormat="1" applyFont="1" applyFill="1" applyBorder="1"/>
    <xf numFmtId="0" fontId="7" fillId="0" borderId="12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/>
    <xf numFmtId="0" fontId="7" fillId="0" borderId="25" xfId="0" applyFont="1" applyBorder="1"/>
    <xf numFmtId="0" fontId="7" fillId="0" borderId="19" xfId="0" applyFont="1" applyBorder="1"/>
    <xf numFmtId="0" fontId="10" fillId="0" borderId="0" xfId="0" applyFont="1" applyAlignment="1">
      <alignment horizontal="center"/>
    </xf>
    <xf numFmtId="168" fontId="10" fillId="0" borderId="0" xfId="0" applyNumberFormat="1" applyFont="1"/>
    <xf numFmtId="0" fontId="11" fillId="0" borderId="0" xfId="0" quotePrefix="1" applyFont="1" applyAlignment="1">
      <alignment horizontal="center"/>
    </xf>
    <xf numFmtId="0" fontId="12" fillId="0" borderId="0" xfId="0" applyFont="1" applyAlignment="1">
      <alignment vertical="top" wrapText="1"/>
    </xf>
    <xf numFmtId="165" fontId="7" fillId="0" borderId="1" xfId="1" applyNumberFormat="1" applyFont="1" applyBorder="1"/>
    <xf numFmtId="0" fontId="13" fillId="0" borderId="0" xfId="0" applyFont="1" applyAlignment="1">
      <alignment horizontal="center"/>
    </xf>
    <xf numFmtId="164" fontId="3" fillId="0" borderId="15" xfId="2" applyNumberFormat="1" applyFont="1" applyBorder="1"/>
    <xf numFmtId="0" fontId="2" fillId="0" borderId="0" xfId="0" applyFont="1" applyAlignment="1">
      <alignment horizontal="centerContinuous"/>
    </xf>
    <xf numFmtId="164" fontId="3" fillId="0" borderId="0" xfId="2" applyNumberFormat="1" applyFont="1"/>
    <xf numFmtId="166" fontId="14" fillId="0" borderId="11" xfId="1" applyNumberFormat="1" applyFont="1" applyBorder="1"/>
    <xf numFmtId="164" fontId="9" fillId="0" borderId="0" xfId="2" applyNumberFormat="1" applyFont="1" applyFill="1" applyBorder="1"/>
    <xf numFmtId="0" fontId="3" fillId="0" borderId="1" xfId="6" applyFont="1" applyBorder="1" applyAlignment="1">
      <alignment horizontal="left"/>
    </xf>
    <xf numFmtId="0" fontId="4" fillId="0" borderId="0" xfId="0" applyFont="1" applyAlignment="1">
      <alignment horizontal="centerContinuous"/>
    </xf>
    <xf numFmtId="0" fontId="3" fillId="0" borderId="0" xfId="0" quotePrefix="1" applyFont="1" applyAlignment="1">
      <alignment horizontal="centerContinuous"/>
    </xf>
    <xf numFmtId="0" fontId="4" fillId="0" borderId="2" xfId="0" applyFont="1" applyBorder="1"/>
    <xf numFmtId="0" fontId="3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/>
    <xf numFmtId="164" fontId="4" fillId="0" borderId="1" xfId="2" applyNumberFormat="1" applyFont="1" applyBorder="1"/>
    <xf numFmtId="0" fontId="4" fillId="0" borderId="9" xfId="0" applyFont="1" applyBorder="1" applyAlignment="1">
      <alignment horizontal="center"/>
    </xf>
    <xf numFmtId="0" fontId="4" fillId="0" borderId="8" xfId="0" applyFont="1" applyBorder="1"/>
    <xf numFmtId="165" fontId="4" fillId="0" borderId="8" xfId="1" applyNumberFormat="1" applyFont="1" applyFill="1" applyBorder="1"/>
    <xf numFmtId="165" fontId="4" fillId="0" borderId="1" xfId="1" applyNumberFormat="1" applyFont="1" applyBorder="1"/>
    <xf numFmtId="166" fontId="4" fillId="0" borderId="10" xfId="1" applyNumberFormat="1" applyFont="1" applyBorder="1"/>
    <xf numFmtId="164" fontId="4" fillId="0" borderId="1" xfId="2" applyNumberFormat="1" applyFont="1" applyFill="1" applyBorder="1"/>
    <xf numFmtId="164" fontId="4" fillId="0" borderId="8" xfId="2" applyNumberFormat="1" applyFont="1" applyFill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6" fontId="4" fillId="0" borderId="10" xfId="1" applyNumberFormat="1" applyFont="1" applyFill="1" applyBorder="1"/>
    <xf numFmtId="166" fontId="4" fillId="0" borderId="8" xfId="1" applyNumberFormat="1" applyFont="1" applyFill="1" applyBorder="1"/>
    <xf numFmtId="166" fontId="4" fillId="0" borderId="1" xfId="1" applyNumberFormat="1" applyFont="1" applyBorder="1"/>
    <xf numFmtId="0" fontId="4" fillId="0" borderId="1" xfId="3" applyFont="1" applyBorder="1"/>
    <xf numFmtId="0" fontId="3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/>
    <xf numFmtId="0" fontId="13" fillId="0" borderId="1" xfId="3" applyFont="1" applyBorder="1"/>
    <xf numFmtId="0" fontId="3" fillId="0" borderId="20" xfId="0" applyFont="1" applyBorder="1" applyAlignment="1">
      <alignment horizontal="center"/>
    </xf>
    <xf numFmtId="0" fontId="4" fillId="0" borderId="1" xfId="3" applyFont="1" applyBorder="1" applyAlignment="1">
      <alignment wrapText="1"/>
    </xf>
    <xf numFmtId="0" fontId="3" fillId="0" borderId="1" xfId="3" applyFont="1" applyBorder="1" applyAlignment="1">
      <alignment horizontal="left"/>
    </xf>
    <xf numFmtId="0" fontId="7" fillId="0" borderId="1" xfId="8" applyFont="1" applyBorder="1"/>
    <xf numFmtId="166" fontId="4" fillId="0" borderId="11" xfId="1" applyNumberFormat="1" applyFont="1" applyBorder="1"/>
    <xf numFmtId="166" fontId="3" fillId="0" borderId="8" xfId="1" applyNumberFormat="1" applyFont="1" applyFill="1" applyBorder="1"/>
    <xf numFmtId="169" fontId="3" fillId="0" borderId="24" xfId="2" applyNumberFormat="1" applyFont="1" applyFill="1" applyBorder="1"/>
    <xf numFmtId="166" fontId="3" fillId="0" borderId="1" xfId="1" applyNumberFormat="1" applyFont="1" applyBorder="1"/>
    <xf numFmtId="169" fontId="3" fillId="0" borderId="14" xfId="2" applyNumberFormat="1" applyFont="1" applyBorder="1"/>
    <xf numFmtId="169" fontId="5" fillId="0" borderId="0" xfId="0" applyNumberFormat="1" applyFont="1"/>
    <xf numFmtId="0" fontId="4" fillId="0" borderId="8" xfId="3" applyFont="1" applyBorder="1"/>
    <xf numFmtId="0" fontId="3" fillId="0" borderId="8" xfId="3" applyFont="1" applyBorder="1" applyAlignment="1">
      <alignment horizontal="left"/>
    </xf>
    <xf numFmtId="166" fontId="4" fillId="0" borderId="22" xfId="1" applyNumberFormat="1" applyFont="1" applyFill="1" applyBorder="1"/>
    <xf numFmtId="0" fontId="7" fillId="0" borderId="8" xfId="8" applyFont="1" applyBorder="1"/>
    <xf numFmtId="166" fontId="4" fillId="0" borderId="22" xfId="1" applyNumberFormat="1" applyFont="1" applyBorder="1"/>
    <xf numFmtId="169" fontId="3" fillId="0" borderId="15" xfId="2" applyNumberFormat="1" applyFont="1" applyFill="1" applyBorder="1"/>
    <xf numFmtId="164" fontId="4" fillId="0" borderId="8" xfId="2" applyNumberFormat="1" applyFont="1" applyBorder="1" applyAlignment="1">
      <alignment wrapText="1"/>
    </xf>
    <xf numFmtId="166" fontId="3" fillId="0" borderId="8" xfId="1" applyNumberFormat="1" applyFont="1" applyBorder="1"/>
    <xf numFmtId="0" fontId="6" fillId="0" borderId="0" xfId="0" applyFont="1" applyAlignment="1">
      <alignment horizontal="center"/>
    </xf>
    <xf numFmtId="164" fontId="9" fillId="0" borderId="1" xfId="2" applyNumberFormat="1" applyFont="1" applyFill="1" applyBorder="1"/>
    <xf numFmtId="166" fontId="9" fillId="0" borderId="8" xfId="1" applyNumberFormat="1" applyFont="1" applyFill="1" applyBorder="1"/>
    <xf numFmtId="166" fontId="9" fillId="0" borderId="1" xfId="1" applyNumberFormat="1" applyFont="1" applyBorder="1" applyAlignment="1">
      <alignment horizontal="right"/>
    </xf>
    <xf numFmtId="166" fontId="9" fillId="0" borderId="1" xfId="1" applyNumberFormat="1" applyFont="1" applyBorder="1"/>
    <xf numFmtId="0" fontId="4" fillId="0" borderId="1" xfId="6" applyFont="1" applyBorder="1"/>
    <xf numFmtId="169" fontId="9" fillId="0" borderId="0" xfId="2" applyNumberFormat="1" applyFont="1" applyFill="1" applyBorder="1"/>
    <xf numFmtId="169" fontId="9" fillId="0" borderId="1" xfId="2" applyNumberFormat="1" applyFont="1" applyFill="1" applyBorder="1"/>
    <xf numFmtId="0" fontId="12" fillId="0" borderId="0" xfId="0" applyFont="1"/>
    <xf numFmtId="169" fontId="3" fillId="0" borderId="14" xfId="2" applyNumberFormat="1" applyFont="1" applyFill="1" applyBorder="1"/>
    <xf numFmtId="164" fontId="7" fillId="0" borderId="0" xfId="4" applyNumberFormat="1" applyFont="1" applyFill="1" applyBorder="1"/>
  </cellXfs>
  <cellStyles count="9">
    <cellStyle name="Comma" xfId="1" builtinId="3"/>
    <cellStyle name="Comma 4" xfId="7" xr:uid="{58B80D35-9598-4B94-A8E9-2393255AF764}"/>
    <cellStyle name="Currency" xfId="2" builtinId="4"/>
    <cellStyle name="Currency 4" xfId="4" xr:uid="{F0B8F00D-2B89-487A-9EE8-13879299B3FC}"/>
    <cellStyle name="Normal" xfId="0" builtinId="0"/>
    <cellStyle name="Normal 2" xfId="8" xr:uid="{3C2741AA-BBCC-4A0C-ACBB-54E3278E8887}"/>
    <cellStyle name="Normal 4" xfId="3" xr:uid="{03AF220E-21FA-4F44-96CA-56A123B88258}"/>
    <cellStyle name="Normal 4 4" xfId="6" xr:uid="{CBDBD820-FE6D-47D3-A36E-8D3D8F499682}"/>
    <cellStyle name="Normal 9" xfId="5" xr:uid="{D339931B-502B-4AE5-B268-5BC133B33715}"/>
  </cellStyles>
  <dxfs count="0"/>
  <tableStyles count="1" defaultTableStyle="TableStyleMedium2" defaultPivotStyle="PivotStyleLight16">
    <tableStyle name="Invisible" pivot="0" table="0" count="0" xr9:uid="{C8C1BC4B-F545-491D-AF47-F00EF127451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253B1-84F6-4F51-A8E3-5BE665D2570A}">
  <sheetPr>
    <pageSetUpPr fitToPage="1"/>
  </sheetPr>
  <dimension ref="A1:D14"/>
  <sheetViews>
    <sheetView tabSelected="1" zoomScaleNormal="100" workbookViewId="0">
      <selection activeCell="B25" sqref="B25"/>
    </sheetView>
  </sheetViews>
  <sheetFormatPr defaultRowHeight="15" x14ac:dyDescent="0.25"/>
  <cols>
    <col min="1" max="1" width="5.7109375" customWidth="1"/>
    <col min="2" max="2" width="75.7109375" customWidth="1"/>
    <col min="3" max="3" width="20.7109375" customWidth="1"/>
    <col min="4" max="4" width="5.7109375" customWidth="1"/>
  </cols>
  <sheetData>
    <row r="1" spans="1:4" ht="15.75" x14ac:dyDescent="0.25">
      <c r="B1" s="1" t="s">
        <v>33</v>
      </c>
      <c r="C1" s="60"/>
    </row>
    <row r="2" spans="1:4" ht="15.75" x14ac:dyDescent="0.25">
      <c r="B2" s="1" t="s">
        <v>0</v>
      </c>
      <c r="C2" s="60"/>
    </row>
    <row r="3" spans="1:4" ht="15.75" x14ac:dyDescent="0.25">
      <c r="B3" s="1" t="s">
        <v>1</v>
      </c>
      <c r="C3" s="60"/>
    </row>
    <row r="4" spans="1:4" ht="15.75" x14ac:dyDescent="0.25">
      <c r="B4" s="66" t="s">
        <v>2</v>
      </c>
      <c r="C4" s="60"/>
    </row>
    <row r="6" spans="1:4" ht="15.75" x14ac:dyDescent="0.25">
      <c r="A6" s="4" t="s">
        <v>3</v>
      </c>
      <c r="D6" s="4" t="s">
        <v>3</v>
      </c>
    </row>
    <row r="7" spans="1:4" ht="15.75" x14ac:dyDescent="0.25">
      <c r="A7" s="58" t="s">
        <v>4</v>
      </c>
      <c r="B7" s="58" t="s">
        <v>5</v>
      </c>
      <c r="C7" s="58" t="s">
        <v>6</v>
      </c>
      <c r="D7" s="58" t="s">
        <v>4</v>
      </c>
    </row>
    <row r="8" spans="1:4" ht="15.75" x14ac:dyDescent="0.25">
      <c r="A8" s="4"/>
      <c r="B8" s="5"/>
      <c r="C8" s="5"/>
      <c r="D8" s="4"/>
    </row>
    <row r="9" spans="1:4" ht="15.75" x14ac:dyDescent="0.25">
      <c r="A9" s="4">
        <v>1</v>
      </c>
      <c r="B9" s="12" t="s">
        <v>7</v>
      </c>
      <c r="C9" s="61">
        <f>'Error Correction_Undrcollection'!F17</f>
        <v>125.41839666031446</v>
      </c>
      <c r="D9" s="4">
        <v>1</v>
      </c>
    </row>
    <row r="10" spans="1:4" ht="15.75" x14ac:dyDescent="0.25">
      <c r="A10" s="4">
        <f>A9+1</f>
        <v>2</v>
      </c>
      <c r="B10" s="12" t="s">
        <v>34</v>
      </c>
      <c r="C10" s="62">
        <f>'FERC Audit_Overcollection'!K13</f>
        <v>-72.180596011649342</v>
      </c>
      <c r="D10" s="4">
        <f>D9+1</f>
        <v>2</v>
      </c>
    </row>
    <row r="11" spans="1:4" ht="15.75" x14ac:dyDescent="0.25">
      <c r="A11" s="4">
        <f t="shared" ref="A11:A12" si="0">A10+1</f>
        <v>3</v>
      </c>
      <c r="B11" s="12"/>
      <c r="C11" s="61"/>
      <c r="D11" s="4">
        <f t="shared" ref="D11:D12" si="1">D10+1</f>
        <v>3</v>
      </c>
    </row>
    <row r="12" spans="1:4" ht="16.5" thickBot="1" x14ac:dyDescent="0.3">
      <c r="A12" s="4">
        <f t="shared" si="0"/>
        <v>4</v>
      </c>
      <c r="B12" s="4" t="s">
        <v>8</v>
      </c>
      <c r="C12" s="59">
        <f>SUM(C9:C10)</f>
        <v>53.237800648665115</v>
      </c>
      <c r="D12" s="4">
        <f t="shared" si="1"/>
        <v>4</v>
      </c>
    </row>
    <row r="13" spans="1:4" ht="16.5" thickTop="1" x14ac:dyDescent="0.25">
      <c r="B13" s="5"/>
      <c r="C13" s="5"/>
      <c r="D13" s="5"/>
    </row>
    <row r="14" spans="1:4" ht="15.75" x14ac:dyDescent="0.25">
      <c r="B14" s="5"/>
      <c r="C14" s="5"/>
      <c r="D14" s="5"/>
    </row>
  </sheetData>
  <printOptions horizontalCentered="1"/>
  <pageMargins left="0.25" right="0.25" top="0.5" bottom="0.5" header="0.25" footer="0.25"/>
  <pageSetup orientation="landscape" r:id="rId1"/>
  <headerFooter scaleWithDoc="0" alignWithMargins="0"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2EC6A-87A4-4C0B-A907-A528DDBDCC36}">
  <sheetPr>
    <pageSetUpPr fitToPage="1"/>
  </sheetPr>
  <dimension ref="A2:H35"/>
  <sheetViews>
    <sheetView zoomScaleNormal="100" workbookViewId="0">
      <selection activeCell="I25" sqref="I25"/>
    </sheetView>
  </sheetViews>
  <sheetFormatPr defaultColWidth="9" defaultRowHeight="15.75" x14ac:dyDescent="0.25"/>
  <cols>
    <col min="1" max="1" width="5.140625" style="2" bestFit="1" customWidth="1"/>
    <col min="2" max="2" width="73.7109375" style="2" customWidth="1"/>
    <col min="3" max="6" width="18.5703125" style="2" customWidth="1"/>
    <col min="7" max="7" width="5.140625" style="2" bestFit="1" customWidth="1"/>
    <col min="8" max="16384" width="9" style="2"/>
  </cols>
  <sheetData>
    <row r="2" spans="1:7" x14ac:dyDescent="0.25">
      <c r="A2" s="1" t="s">
        <v>9</v>
      </c>
      <c r="B2" s="65"/>
      <c r="C2" s="65"/>
      <c r="D2" s="1"/>
      <c r="E2" s="1"/>
      <c r="F2" s="65"/>
      <c r="G2" s="65"/>
    </row>
    <row r="3" spans="1:7" x14ac:dyDescent="0.25">
      <c r="A3" s="1"/>
      <c r="B3" s="1" t="s">
        <v>10</v>
      </c>
      <c r="C3" s="1"/>
      <c r="D3" s="1"/>
      <c r="E3" s="1"/>
      <c r="F3" s="65"/>
      <c r="G3" s="65"/>
    </row>
    <row r="4" spans="1:7" x14ac:dyDescent="0.25">
      <c r="A4" s="1"/>
      <c r="B4" s="1" t="s">
        <v>11</v>
      </c>
      <c r="C4" s="1"/>
      <c r="D4" s="1"/>
      <c r="E4" s="1"/>
      <c r="F4" s="65"/>
      <c r="G4" s="65"/>
    </row>
    <row r="5" spans="1:7" x14ac:dyDescent="0.25">
      <c r="A5" s="1" t="s">
        <v>12</v>
      </c>
      <c r="B5" s="65"/>
      <c r="C5" s="65"/>
      <c r="D5" s="1"/>
      <c r="E5" s="1"/>
      <c r="F5" s="65"/>
      <c r="G5" s="65"/>
    </row>
    <row r="6" spans="1:7" x14ac:dyDescent="0.25">
      <c r="A6" s="1" t="s">
        <v>13</v>
      </c>
      <c r="B6" s="65"/>
      <c r="C6" s="65"/>
      <c r="D6" s="1"/>
      <c r="E6" s="1"/>
      <c r="F6" s="65"/>
      <c r="G6" s="65"/>
    </row>
    <row r="7" spans="1:7" s="3" customFormat="1" x14ac:dyDescent="0.25">
      <c r="A7" s="66" t="s">
        <v>2</v>
      </c>
      <c r="B7" s="65"/>
      <c r="C7" s="65"/>
      <c r="D7" s="66"/>
      <c r="E7" s="66"/>
      <c r="F7" s="65"/>
      <c r="G7" s="65"/>
    </row>
    <row r="8" spans="1:7" ht="16.5" thickBot="1" x14ac:dyDescent="0.3">
      <c r="A8" s="67"/>
      <c r="B8" s="67"/>
      <c r="C8" s="67"/>
      <c r="D8" s="67"/>
      <c r="E8" s="67"/>
      <c r="F8" s="67"/>
      <c r="G8" s="67"/>
    </row>
    <row r="9" spans="1:7" ht="51" thickBot="1" x14ac:dyDescent="0.3">
      <c r="A9" s="89" t="s">
        <v>14</v>
      </c>
      <c r="B9" s="68" t="s">
        <v>15</v>
      </c>
      <c r="C9" s="95" t="s">
        <v>16</v>
      </c>
      <c r="D9" s="95" t="s">
        <v>17</v>
      </c>
      <c r="E9" s="95" t="s">
        <v>18</v>
      </c>
      <c r="F9" s="68" t="s">
        <v>19</v>
      </c>
      <c r="G9" s="90" t="s">
        <v>14</v>
      </c>
    </row>
    <row r="10" spans="1:7" x14ac:dyDescent="0.25">
      <c r="A10" s="69"/>
      <c r="B10" s="99"/>
      <c r="C10" s="71"/>
      <c r="D10" s="71"/>
      <c r="E10" s="71"/>
      <c r="F10" s="70"/>
      <c r="G10" s="72"/>
    </row>
    <row r="11" spans="1:7" x14ac:dyDescent="0.25">
      <c r="A11" s="73">
        <v>1</v>
      </c>
      <c r="B11" s="98" t="s">
        <v>20</v>
      </c>
      <c r="C11" s="98"/>
      <c r="D11" s="81"/>
      <c r="E11" s="81"/>
      <c r="F11" s="75"/>
      <c r="G11" s="76">
        <v>1</v>
      </c>
    </row>
    <row r="12" spans="1:7" x14ac:dyDescent="0.25">
      <c r="A12" s="73"/>
      <c r="B12" s="98"/>
      <c r="C12" s="98"/>
      <c r="D12" s="81"/>
      <c r="E12"/>
      <c r="F12" s="75"/>
      <c r="G12" s="76"/>
    </row>
    <row r="13" spans="1:7" x14ac:dyDescent="0.25">
      <c r="A13" s="73">
        <v>2</v>
      </c>
      <c r="B13" s="100" t="s">
        <v>21</v>
      </c>
      <c r="C13" s="115">
        <v>6.9642119896070653</v>
      </c>
      <c r="D13" s="82">
        <v>57.604364524355333</v>
      </c>
      <c r="E13" s="82">
        <v>42.91407414250898</v>
      </c>
      <c r="F13" s="75">
        <v>107.48265065647138</v>
      </c>
      <c r="G13" s="76">
        <v>2</v>
      </c>
    </row>
    <row r="14" spans="1:7" x14ac:dyDescent="0.25">
      <c r="A14" s="73"/>
      <c r="B14" s="94"/>
      <c r="C14" s="109"/>
      <c r="D14" s="77"/>
      <c r="E14" s="77"/>
      <c r="F14" s="74"/>
      <c r="G14" s="76"/>
    </row>
    <row r="15" spans="1:7" x14ac:dyDescent="0.25">
      <c r="A15" s="73">
        <v>3</v>
      </c>
      <c r="B15" s="109" t="s">
        <v>22</v>
      </c>
      <c r="C15" s="80">
        <v>1.6661394292322187</v>
      </c>
      <c r="D15" s="111">
        <v>10.319266505287436</v>
      </c>
      <c r="E15" s="91">
        <v>5.9503400693234312</v>
      </c>
      <c r="F15" s="80">
        <v>17.935746003843086</v>
      </c>
      <c r="G15" s="76">
        <v>3</v>
      </c>
    </row>
    <row r="16" spans="1:7" x14ac:dyDescent="0.25">
      <c r="A16" s="73"/>
      <c r="B16" s="94"/>
      <c r="C16" s="109"/>
      <c r="D16" s="78"/>
      <c r="E16" s="78"/>
      <c r="F16" s="79"/>
      <c r="G16" s="76"/>
    </row>
    <row r="17" spans="1:8" x14ac:dyDescent="0.25">
      <c r="A17" s="73">
        <v>4</v>
      </c>
      <c r="B17" s="101" t="s">
        <v>23</v>
      </c>
      <c r="C17" s="116">
        <v>8.6303514188392842</v>
      </c>
      <c r="D17" s="104">
        <v>67.923631029642763</v>
      </c>
      <c r="E17" s="104">
        <v>48.864414211832411</v>
      </c>
      <c r="F17" s="106">
        <v>125.41839666031446</v>
      </c>
      <c r="G17" s="76">
        <v>4</v>
      </c>
    </row>
    <row r="18" spans="1:8" x14ac:dyDescent="0.25">
      <c r="A18" s="73"/>
      <c r="B18" s="94"/>
      <c r="C18" s="109"/>
      <c r="D18" s="92"/>
      <c r="E18" s="92"/>
      <c r="F18" s="93"/>
      <c r="G18" s="76"/>
    </row>
    <row r="19" spans="1:8" x14ac:dyDescent="0.25">
      <c r="A19" s="73">
        <v>5</v>
      </c>
      <c r="B19" s="112" t="s">
        <v>24</v>
      </c>
      <c r="C19" s="80">
        <v>12</v>
      </c>
      <c r="D19" s="113">
        <v>12</v>
      </c>
      <c r="E19" s="103">
        <v>12</v>
      </c>
      <c r="F19" s="80">
        <v>12</v>
      </c>
      <c r="G19" s="76">
        <v>5</v>
      </c>
      <c r="H19" s="7"/>
    </row>
    <row r="20" spans="1:8" x14ac:dyDescent="0.25">
      <c r="A20" s="73"/>
      <c r="B20" s="94"/>
      <c r="C20" s="109"/>
      <c r="D20" s="92"/>
      <c r="E20" s="92"/>
      <c r="F20" s="93"/>
      <c r="G20" s="76"/>
      <c r="H20" s="7"/>
    </row>
    <row r="21" spans="1:8" ht="16.5" thickBot="1" x14ac:dyDescent="0.3">
      <c r="A21" s="73">
        <v>6</v>
      </c>
      <c r="B21" s="110" t="s">
        <v>25</v>
      </c>
      <c r="C21" s="126">
        <v>0.71919595156994032</v>
      </c>
      <c r="D21" s="114">
        <v>5.6603025858035636</v>
      </c>
      <c r="E21" s="105">
        <v>4.0720345176527006</v>
      </c>
      <c r="F21" s="107">
        <v>10.451533055026205</v>
      </c>
      <c r="G21" s="76">
        <v>6</v>
      </c>
      <c r="H21" s="7"/>
    </row>
    <row r="22" spans="1:8" ht="17.25" thickTop="1" thickBot="1" x14ac:dyDescent="0.3">
      <c r="A22" s="83"/>
      <c r="B22" s="84"/>
      <c r="C22" s="85"/>
      <c r="D22" s="85"/>
      <c r="E22" s="85"/>
      <c r="F22" s="84"/>
      <c r="G22" s="86"/>
    </row>
    <row r="23" spans="1:8" x14ac:dyDescent="0.25">
      <c r="A23" s="87"/>
      <c r="B23"/>
      <c r="C23"/>
      <c r="D23"/>
      <c r="E23"/>
      <c r="F23"/>
      <c r="G23"/>
    </row>
    <row r="24" spans="1:8" ht="18.75" x14ac:dyDescent="0.25">
      <c r="A24" s="88">
        <v>1</v>
      </c>
      <c r="B24" s="5" t="s">
        <v>26</v>
      </c>
      <c r="C24" s="5"/>
      <c r="D24"/>
      <c r="E24"/>
      <c r="F24" s="108"/>
      <c r="G24"/>
    </row>
    <row r="25" spans="1:8" ht="18.75" x14ac:dyDescent="0.25">
      <c r="A25" s="88">
        <v>2</v>
      </c>
      <c r="B25" s="5" t="s">
        <v>27</v>
      </c>
      <c r="C25" s="5"/>
      <c r="D25"/>
      <c r="E25"/>
      <c r="F25"/>
      <c r="G25"/>
    </row>
    <row r="26" spans="1:8" ht="18.75" x14ac:dyDescent="0.25">
      <c r="A26" s="117">
        <v>3</v>
      </c>
      <c r="B26" s="5" t="s">
        <v>28</v>
      </c>
      <c r="C26"/>
      <c r="D26"/>
      <c r="E26"/>
      <c r="F26"/>
      <c r="G26"/>
    </row>
    <row r="28" spans="1:8" x14ac:dyDescent="0.25">
      <c r="A28"/>
      <c r="B28"/>
      <c r="C28"/>
      <c r="D28" s="96"/>
      <c r="E28" s="96"/>
      <c r="F28" s="96"/>
      <c r="G28"/>
    </row>
    <row r="29" spans="1:8" x14ac:dyDescent="0.25">
      <c r="A29"/>
      <c r="B29"/>
      <c r="C29"/>
      <c r="D29" s="8"/>
      <c r="E29" s="8"/>
      <c r="F29" s="97"/>
      <c r="G29"/>
    </row>
    <row r="30" spans="1:8" x14ac:dyDescent="0.25">
      <c r="A30"/>
      <c r="B30"/>
      <c r="C30"/>
      <c r="D30" s="8"/>
      <c r="E30" s="8"/>
      <c r="F30" s="97"/>
      <c r="G30"/>
    </row>
    <row r="31" spans="1:8" x14ac:dyDescent="0.25">
      <c r="A31"/>
      <c r="B31"/>
      <c r="C31"/>
      <c r="D31" s="8"/>
      <c r="E31" s="8"/>
      <c r="F31" s="97"/>
      <c r="G31"/>
    </row>
    <row r="32" spans="1:8" x14ac:dyDescent="0.25">
      <c r="A32"/>
      <c r="B32"/>
      <c r="C32"/>
      <c r="D32" s="8"/>
      <c r="E32" s="8"/>
      <c r="F32" s="97"/>
      <c r="G32"/>
    </row>
    <row r="33" spans="3:6" x14ac:dyDescent="0.25">
      <c r="C33" s="8"/>
      <c r="D33" s="8"/>
      <c r="E33" s="8"/>
      <c r="F33" s="8"/>
    </row>
    <row r="34" spans="3:6" x14ac:dyDescent="0.25">
      <c r="C34" s="8"/>
      <c r="D34" s="8"/>
      <c r="E34" s="8"/>
      <c r="F34" s="8"/>
    </row>
    <row r="35" spans="3:6" x14ac:dyDescent="0.25">
      <c r="C35" s="8"/>
      <c r="D35" s="8"/>
      <c r="E35" s="8"/>
      <c r="F35" s="8"/>
    </row>
  </sheetData>
  <printOptions horizontalCentered="1"/>
  <pageMargins left="0.25" right="0.25" top="0.5" bottom="0.5" header="0.25" footer="0.25"/>
  <pageSetup scale="84" orientation="landscape" r:id="rId1"/>
  <headerFooter scaleWithDoc="0"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C4745-CE20-46C9-BED8-9AC5A394348C}">
  <sheetPr>
    <pageSetUpPr fitToPage="1"/>
  </sheetPr>
  <dimension ref="A2:L32"/>
  <sheetViews>
    <sheetView zoomScale="80" zoomScaleNormal="80" workbookViewId="0">
      <selection activeCell="E29" sqref="E29"/>
    </sheetView>
  </sheetViews>
  <sheetFormatPr defaultColWidth="9.140625" defaultRowHeight="15.75" x14ac:dyDescent="0.25"/>
  <cols>
    <col min="1" max="1" width="6.140625" style="11" bestFit="1" customWidth="1"/>
    <col min="2" max="2" width="69.140625" style="11" customWidth="1"/>
    <col min="3" max="10" width="18.5703125" style="11" customWidth="1"/>
    <col min="11" max="11" width="14.5703125" style="11" customWidth="1"/>
    <col min="12" max="12" width="5.140625" style="11" bestFit="1" customWidth="1"/>
    <col min="13" max="16384" width="9.140625" style="11"/>
  </cols>
  <sheetData>
    <row r="2" spans="1:12" x14ac:dyDescent="0.25">
      <c r="A2" s="9" t="s">
        <v>9</v>
      </c>
      <c r="B2" s="10"/>
      <c r="C2" s="9"/>
      <c r="D2" s="9"/>
      <c r="E2" s="9"/>
      <c r="F2" s="9"/>
      <c r="G2" s="9"/>
      <c r="H2" s="9"/>
      <c r="I2" s="9"/>
      <c r="J2" s="9"/>
      <c r="K2" s="10"/>
      <c r="L2" s="10"/>
    </row>
    <row r="3" spans="1:12" x14ac:dyDescent="0.25">
      <c r="A3" s="9" t="s">
        <v>29</v>
      </c>
      <c r="B3" s="10"/>
      <c r="C3" s="9"/>
      <c r="D3" s="9"/>
      <c r="E3" s="9"/>
      <c r="F3" s="9"/>
      <c r="G3" s="9"/>
      <c r="H3" s="9"/>
      <c r="I3" s="9"/>
      <c r="J3" s="9"/>
      <c r="K3" s="10"/>
      <c r="L3" s="10"/>
    </row>
    <row r="4" spans="1:12" x14ac:dyDescent="0.25">
      <c r="A4" s="9" t="s">
        <v>30</v>
      </c>
      <c r="B4" s="10"/>
      <c r="C4" s="9"/>
      <c r="D4" s="9"/>
      <c r="E4" s="9"/>
      <c r="F4" s="9"/>
      <c r="G4" s="9"/>
      <c r="H4" s="9"/>
      <c r="I4" s="9"/>
      <c r="J4" s="9"/>
      <c r="K4" s="10"/>
      <c r="L4" s="10"/>
    </row>
    <row r="5" spans="1:12" x14ac:dyDescent="0.25">
      <c r="A5" s="13" t="s">
        <v>2</v>
      </c>
      <c r="B5" s="10"/>
      <c r="C5" s="13"/>
      <c r="D5" s="13"/>
      <c r="E5" s="13"/>
      <c r="F5" s="13"/>
      <c r="G5" s="13"/>
      <c r="H5" s="13"/>
      <c r="I5" s="13"/>
      <c r="J5" s="13"/>
      <c r="K5" s="10"/>
      <c r="L5" s="10"/>
    </row>
    <row r="6" spans="1:12" ht="16.5" thickBot="1" x14ac:dyDescent="0.3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s="19" customFormat="1" ht="51" thickBot="1" x14ac:dyDescent="0.3">
      <c r="A7" s="15" t="s">
        <v>14</v>
      </c>
      <c r="B7" s="16" t="s">
        <v>15</v>
      </c>
      <c r="C7" s="17" t="s">
        <v>31</v>
      </c>
      <c r="D7" s="17" t="s">
        <v>35</v>
      </c>
      <c r="E7" s="17" t="s">
        <v>36</v>
      </c>
      <c r="F7" s="17" t="s">
        <v>37</v>
      </c>
      <c r="G7" s="17" t="s">
        <v>38</v>
      </c>
      <c r="H7" s="17" t="s">
        <v>39</v>
      </c>
      <c r="I7" s="17" t="s">
        <v>40</v>
      </c>
      <c r="J7" s="17" t="s">
        <v>41</v>
      </c>
      <c r="K7" s="16" t="s">
        <v>19</v>
      </c>
      <c r="L7" s="18" t="s">
        <v>14</v>
      </c>
    </row>
    <row r="8" spans="1:12" x14ac:dyDescent="0.25">
      <c r="A8" s="20"/>
      <c r="B8" s="21"/>
      <c r="C8" s="22"/>
      <c r="D8" s="23"/>
      <c r="E8" s="22"/>
      <c r="F8" s="24"/>
      <c r="G8" s="24"/>
      <c r="H8" s="24"/>
      <c r="I8" s="23"/>
      <c r="J8" s="22"/>
      <c r="K8" s="21"/>
      <c r="L8" s="25"/>
    </row>
    <row r="9" spans="1:12" x14ac:dyDescent="0.25">
      <c r="A9" s="26">
        <v>1</v>
      </c>
      <c r="B9" s="27" t="s">
        <v>21</v>
      </c>
      <c r="C9" s="28">
        <v>0.69581019831680457</v>
      </c>
      <c r="D9" s="29">
        <v>1.7448759170183337</v>
      </c>
      <c r="E9" s="29">
        <v>1.7886514547124079</v>
      </c>
      <c r="F9" s="29">
        <v>-57.086921506464108</v>
      </c>
      <c r="G9" s="29">
        <v>-21.176313193347596</v>
      </c>
      <c r="H9" s="29">
        <v>-5.9680376212427291</v>
      </c>
      <c r="I9" s="29">
        <v>24.178019990232315</v>
      </c>
      <c r="J9" s="127">
        <v>5.0784321030578212</v>
      </c>
      <c r="K9" s="29">
        <f>SUM(C9:J9)</f>
        <v>-50.745482657716749</v>
      </c>
      <c r="L9" s="30">
        <f>A9</f>
        <v>1</v>
      </c>
    </row>
    <row r="10" spans="1:12" x14ac:dyDescent="0.25">
      <c r="A10" s="26"/>
      <c r="B10" s="27"/>
      <c r="C10" s="31"/>
      <c r="D10" s="27"/>
      <c r="E10" s="31"/>
      <c r="F10" s="32"/>
      <c r="G10" s="32"/>
      <c r="H10" s="32"/>
      <c r="I10" s="27"/>
      <c r="J10" s="31"/>
      <c r="K10" s="27"/>
      <c r="L10" s="30"/>
    </row>
    <row r="11" spans="1:12" x14ac:dyDescent="0.25">
      <c r="A11" s="26">
        <f>A9+1</f>
        <v>2</v>
      </c>
      <c r="B11" s="27" t="s">
        <v>32</v>
      </c>
      <c r="C11" s="33">
        <v>0.35208819293947258</v>
      </c>
      <c r="D11" s="34">
        <v>0.79799441147762029</v>
      </c>
      <c r="E11" s="34">
        <v>0.73233038197711398</v>
      </c>
      <c r="F11" s="34">
        <v>-20.502890867507865</v>
      </c>
      <c r="G11" s="34">
        <v>-6.4222435694170272</v>
      </c>
      <c r="H11" s="34">
        <v>-1.4278116189933505</v>
      </c>
      <c r="I11" s="34">
        <v>4.3312591660287341</v>
      </c>
      <c r="J11" s="35">
        <v>0.70416054956271101</v>
      </c>
      <c r="K11" s="6">
        <f>SUM(C11:J11)</f>
        <v>-21.435113353932589</v>
      </c>
      <c r="L11" s="30">
        <f>A11</f>
        <v>2</v>
      </c>
    </row>
    <row r="12" spans="1:12" x14ac:dyDescent="0.25">
      <c r="A12" s="26"/>
      <c r="B12" s="27"/>
      <c r="C12" s="36"/>
      <c r="D12" s="37"/>
      <c r="E12" s="38"/>
      <c r="F12" s="39"/>
      <c r="G12" s="40"/>
      <c r="H12" s="41"/>
      <c r="I12" s="42"/>
      <c r="J12" s="36"/>
      <c r="K12" s="57"/>
      <c r="L12" s="30"/>
    </row>
    <row r="13" spans="1:12" x14ac:dyDescent="0.25">
      <c r="A13" s="47">
        <f>A11+1</f>
        <v>3</v>
      </c>
      <c r="B13" s="64" t="s">
        <v>23</v>
      </c>
      <c r="C13" s="63">
        <f>C9+C11</f>
        <v>1.0478983912562772</v>
      </c>
      <c r="D13" s="118">
        <f t="shared" ref="D13:J13" si="0">D9+D11</f>
        <v>2.5428703284959537</v>
      </c>
      <c r="E13" s="63">
        <f t="shared" si="0"/>
        <v>2.520981836689522</v>
      </c>
      <c r="F13" s="119">
        <f t="shared" si="0"/>
        <v>-77.589812373971967</v>
      </c>
      <c r="G13" s="120">
        <f t="shared" si="0"/>
        <v>-27.598556762764623</v>
      </c>
      <c r="H13" s="120">
        <f t="shared" si="0"/>
        <v>-7.39584924023608</v>
      </c>
      <c r="I13" s="120">
        <f t="shared" si="0"/>
        <v>28.509279156261048</v>
      </c>
      <c r="J13" s="120">
        <f t="shared" si="0"/>
        <v>5.782592652620532</v>
      </c>
      <c r="K13" s="121">
        <f>SUM(C13:J13)</f>
        <v>-72.180596011649342</v>
      </c>
      <c r="L13" s="30">
        <f>A13</f>
        <v>3</v>
      </c>
    </row>
    <row r="14" spans="1:12" x14ac:dyDescent="0.25">
      <c r="A14" s="47"/>
      <c r="B14" s="27"/>
      <c r="C14" s="36"/>
      <c r="D14" s="43"/>
      <c r="E14" s="36"/>
      <c r="F14" s="44"/>
      <c r="G14" s="43"/>
      <c r="H14" s="43"/>
      <c r="I14" s="42"/>
      <c r="J14" s="36"/>
      <c r="K14" s="45"/>
      <c r="L14" s="30"/>
    </row>
    <row r="15" spans="1:12" x14ac:dyDescent="0.25">
      <c r="A15" s="47">
        <f>A13+1</f>
        <v>4</v>
      </c>
      <c r="B15" s="102" t="s">
        <v>24</v>
      </c>
      <c r="C15" s="46">
        <v>12</v>
      </c>
      <c r="D15" s="34">
        <v>12</v>
      </c>
      <c r="E15" s="46">
        <v>12</v>
      </c>
      <c r="F15" s="33">
        <v>12</v>
      </c>
      <c r="G15" s="34">
        <v>12</v>
      </c>
      <c r="H15" s="34">
        <v>12</v>
      </c>
      <c r="I15" s="34">
        <v>12</v>
      </c>
      <c r="J15" s="34">
        <v>12</v>
      </c>
      <c r="K15" s="6">
        <v>12</v>
      </c>
      <c r="L15" s="30">
        <f>A15</f>
        <v>4</v>
      </c>
    </row>
    <row r="16" spans="1:12" x14ac:dyDescent="0.25">
      <c r="A16" s="47"/>
      <c r="B16" s="122"/>
      <c r="C16" s="36"/>
      <c r="D16" s="43"/>
      <c r="E16" s="36"/>
      <c r="F16" s="44"/>
      <c r="G16" s="43"/>
      <c r="H16" s="43"/>
      <c r="I16" s="42"/>
      <c r="J16" s="36"/>
      <c r="K16" s="45"/>
      <c r="L16" s="30"/>
    </row>
    <row r="17" spans="1:12" x14ac:dyDescent="0.25">
      <c r="A17" s="47">
        <f>A15+1</f>
        <v>5</v>
      </c>
      <c r="B17" s="64" t="s">
        <v>25</v>
      </c>
      <c r="C17" s="123">
        <f>C13/12</f>
        <v>8.7324865938023091E-2</v>
      </c>
      <c r="D17" s="124">
        <f t="shared" ref="D17:K17" si="1">D13/12</f>
        <v>0.21190586070799614</v>
      </c>
      <c r="E17" s="123">
        <f t="shared" si="1"/>
        <v>0.21008181972412684</v>
      </c>
      <c r="F17" s="124">
        <f t="shared" si="1"/>
        <v>-6.4658176978309969</v>
      </c>
      <c r="G17" s="123">
        <f t="shared" si="1"/>
        <v>-2.2998797302303853</v>
      </c>
      <c r="H17" s="124">
        <f t="shared" si="1"/>
        <v>-0.61632077001967334</v>
      </c>
      <c r="I17" s="123">
        <f t="shared" si="1"/>
        <v>2.3757732630217538</v>
      </c>
      <c r="J17" s="124">
        <f t="shared" si="1"/>
        <v>0.48188272105171098</v>
      </c>
      <c r="K17" s="124">
        <f t="shared" si="1"/>
        <v>-6.0150496676374452</v>
      </c>
      <c r="L17" s="30">
        <f>L15+1</f>
        <v>5</v>
      </c>
    </row>
    <row r="18" spans="1:12" ht="16.5" thickBot="1" x14ac:dyDescent="0.3">
      <c r="A18" s="48"/>
      <c r="B18" s="49"/>
      <c r="C18" s="14"/>
      <c r="D18" s="49"/>
      <c r="E18" s="14"/>
      <c r="F18" s="50"/>
      <c r="G18" s="49"/>
      <c r="H18" s="49"/>
      <c r="I18" s="51"/>
      <c r="J18" s="14"/>
      <c r="K18" s="49"/>
      <c r="L18" s="52"/>
    </row>
    <row r="19" spans="1:12" x14ac:dyDescent="0.25">
      <c r="A19" s="53"/>
      <c r="C19" s="54"/>
      <c r="D19" s="54"/>
      <c r="E19" s="54"/>
      <c r="F19" s="54"/>
      <c r="G19" s="54"/>
      <c r="H19" s="54"/>
      <c r="I19" s="54"/>
      <c r="J19" s="54"/>
    </row>
    <row r="20" spans="1:12" x14ac:dyDescent="0.25">
      <c r="A20" s="53"/>
      <c r="C20" s="54"/>
      <c r="D20" s="54"/>
      <c r="E20" s="54"/>
      <c r="F20" s="54"/>
      <c r="G20" s="54"/>
      <c r="H20" s="54"/>
      <c r="I20" s="54"/>
      <c r="J20" s="54"/>
    </row>
    <row r="21" spans="1:12" ht="18.75" x14ac:dyDescent="0.25">
      <c r="A21" s="55">
        <v>1</v>
      </c>
      <c r="B21" s="31" t="s">
        <v>42</v>
      </c>
    </row>
    <row r="22" spans="1:12" ht="18.75" x14ac:dyDescent="0.25">
      <c r="A22" s="55"/>
      <c r="B22" s="31"/>
    </row>
    <row r="23" spans="1:12" ht="18.75" x14ac:dyDescent="0.25">
      <c r="A23" s="55"/>
      <c r="B23" s="31"/>
    </row>
    <row r="24" spans="1:12" ht="18.75" x14ac:dyDescent="0.25">
      <c r="A24" s="55"/>
      <c r="B24" s="31"/>
    </row>
    <row r="25" spans="1:12" ht="18.75" x14ac:dyDescent="0.25">
      <c r="A25" s="55"/>
      <c r="B25" s="31"/>
    </row>
    <row r="26" spans="1:12" ht="18.75" x14ac:dyDescent="0.25">
      <c r="A26" s="55"/>
      <c r="B26" s="31"/>
    </row>
    <row r="27" spans="1:12" ht="18.75" x14ac:dyDescent="0.25">
      <c r="A27" s="55"/>
      <c r="B27" s="31"/>
    </row>
    <row r="28" spans="1:12" ht="18.75" x14ac:dyDescent="0.25">
      <c r="A28" s="55"/>
      <c r="B28" s="31"/>
    </row>
    <row r="30" spans="1:12" ht="15.75" customHeight="1" x14ac:dyDescent="0.25">
      <c r="A30" s="125"/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2" x14ac:dyDescent="0.25">
      <c r="A31" s="125"/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12" ht="0.6" customHeight="1" x14ac:dyDescent="0.25">
      <c r="A32" s="125"/>
      <c r="B32" s="56"/>
      <c r="C32" s="56"/>
      <c r="D32" s="56"/>
      <c r="E32" s="56"/>
      <c r="F32" s="56"/>
      <c r="G32" s="56"/>
      <c r="H32" s="56"/>
      <c r="I32" s="56"/>
      <c r="J32" s="56"/>
      <c r="K32" s="56"/>
    </row>
  </sheetData>
  <printOptions horizontalCentered="1"/>
  <pageMargins left="0.5" right="0.5" top="0.5" bottom="0.5" header="0.25" footer="0.25"/>
  <pageSetup scale="52" orientation="landscape" r:id="rId1"/>
  <headerFooter scaleWithDoc="0"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C0C4427B38DE4E8452B3A89053EC88" ma:contentTypeVersion="3" ma:contentTypeDescription="Create a new document." ma:contentTypeScope="" ma:versionID="86e604c333d1e82adf9a8cac158f27f9">
  <xsd:schema xmlns:xsd="http://www.w3.org/2001/XMLSchema" xmlns:xs="http://www.w3.org/2001/XMLSchema" xmlns:p="http://schemas.microsoft.com/office/2006/metadata/properties" xmlns:ns2="2e183c04-4e8d-4715-bce7-54b439dc82e0" targetNamespace="http://schemas.microsoft.com/office/2006/metadata/properties" ma:root="true" ma:fieldsID="f60c0adbf44dadf1983ea72cf2a1c870" ns2:_="">
    <xsd:import namespace="2e183c04-4e8d-4715-bce7-54b439dc82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83c04-4e8d-4715-bce7-54b439dc8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F3656A-BD66-4698-A567-D82E8858BA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A65DA5-F7FB-4D69-A127-ADA3E7D21F0A}">
  <ds:schemaRefs>
    <ds:schemaRef ds:uri="2e183c04-4e8d-4715-bce7-54b439dc82e0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6FACBD2-71D5-47DB-9FEE-E34C01C67B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83c04-4e8d-4715-bce7-54b439dc8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Appdx  X_C12_Other Adjs_Summary</vt:lpstr>
      <vt:lpstr>Error Correction_Undrcollection</vt:lpstr>
      <vt:lpstr>FERC Audit_Overcollection</vt:lpstr>
    </vt:vector>
  </TitlesOfParts>
  <Manager/>
  <Company>Sempra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Farinas, Raulin</dc:creator>
  <cp:keywords/>
  <dc:description/>
  <cp:lastModifiedBy>Pham, Jenny L.</cp:lastModifiedBy>
  <cp:revision/>
  <cp:lastPrinted>2023-10-10T23:37:37Z</cp:lastPrinted>
  <dcterms:created xsi:type="dcterms:W3CDTF">2023-09-18T21:48:18Z</dcterms:created>
  <dcterms:modified xsi:type="dcterms:W3CDTF">2023-10-13T19:48:39Z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0x01010051C0C4427B38DE4E8452B3A89053EC88</vt:lpwstr>
  </property>
</Properties>
</file>