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-180" windowWidth="17520" windowHeight="6975"/>
  </bookViews>
  <sheets>
    <sheet name="INPUTS-OUTPUTS" sheetId="2" r:id="rId1"/>
    <sheet name="LOOKUP" sheetId="3" r:id="rId2"/>
    <sheet name="DATA" sheetId="1" r:id="rId3"/>
  </sheets>
  <definedNames>
    <definedName name="_xlnm._FilterDatabase" localSheetId="2" hidden="1">DATA!$A$1:$AJ$1729</definedName>
    <definedName name="AggregateTons">'INPUTS-OUTPUTS'!#REF!</definedName>
    <definedName name="AverageTons">'INPUTS-OUTPUTS'!#REF!</definedName>
    <definedName name="criteria1">LOOKUP!$K$6:$N$7</definedName>
    <definedName name="criteria10">LOOKUP!$K$33:$N$34</definedName>
    <definedName name="criteria11">LOOKUP!$K$36:$N$37</definedName>
    <definedName name="criteria12">LOOKUP!$K$39:$N$40</definedName>
    <definedName name="criteria13">LOOKUP!$K$42:$N$43</definedName>
    <definedName name="criteria14">LOOKUP!$K$45:$N$46</definedName>
    <definedName name="criteria15">LOOKUP!$K$48:$N$49</definedName>
    <definedName name="criteria16">LOOKUP!$K$51:$N$52</definedName>
    <definedName name="criteria17">LOOKUP!$K$54:$N$55</definedName>
    <definedName name="criteria18">LOOKUP!$K$57:$N$58</definedName>
    <definedName name="criteria19">LOOKUP!$K$60:$N$61</definedName>
    <definedName name="criteria2">LOOKUP!$K$9:$N$10</definedName>
    <definedName name="criteria20">LOOKUP!$K$63:$N$64</definedName>
    <definedName name="criteria21">LOOKUP!$K$66:$N$67</definedName>
    <definedName name="criteria22">LOOKUP!$K$69:$N$70</definedName>
    <definedName name="criteria23">LOOKUP!$K$72:$N$73</definedName>
    <definedName name="criteria24">LOOKUP!$K$75:$N$76</definedName>
    <definedName name="criteria3">LOOKUP!$K$12:$N$13</definedName>
    <definedName name="criteria4">LOOKUP!$K$15:$N$16</definedName>
    <definedName name="criteria5">LOOKUP!$K$18:$N$19</definedName>
    <definedName name="criteria6">LOOKUP!$K$21:$N$22</definedName>
    <definedName name="criteria7">LOOKUP!$K$24:$N$25</definedName>
    <definedName name="criteria8">LOOKUP!$K$27:$N$28</definedName>
    <definedName name="criteria9">LOOKUP!$K$30:$N$31</definedName>
    <definedName name="CustChar">'INPUTS-OUTPUTS'!#REF!</definedName>
    <definedName name="CustCharList">LOOKUP!#REF!</definedName>
    <definedName name="DATA">DATA!$A:$AH</definedName>
    <definedName name="DayType">'INPUTS-OUTPUTS'!$B$9</definedName>
    <definedName name="DayTypeList">LOOKUP!$E$2:$E$13</definedName>
    <definedName name="Enrollment">#REF!</definedName>
    <definedName name="EnrollmentCriteria">LOOKUP!$K$79:$K$80</definedName>
    <definedName name="ForecastYear">'INPUTS-OUTPUTS'!$B$8</definedName>
    <definedName name="ForecastYearList">LOOKUP!$A$6:$A$8</definedName>
    <definedName name="GrowthYearList">LOOKUP!$A$6:$A$8</definedName>
    <definedName name="Reference_Load">DATA!$AB:$AH</definedName>
    <definedName name="TypeofResult">'INPUTS-OUTPUTS'!$B$6</definedName>
    <definedName name="TypeofResultList">LOOKUP!$I$6:$I$7</definedName>
    <definedName name="WeatherYear">'INPUTS-OUTPUTS'!$B$7</definedName>
    <definedName name="WeatherYearList">LOOKUP!$C$6:$C$7</definedName>
  </definedNames>
  <calcPr calcId="125725"/>
</workbook>
</file>

<file path=xl/calcChain.xml><?xml version="1.0" encoding="utf-8"?>
<calcChain xmlns="http://schemas.openxmlformats.org/spreadsheetml/2006/main">
  <c r="L7" i="3"/>
  <c r="L46"/>
  <c r="L49"/>
  <c r="L52"/>
  <c r="L55"/>
  <c r="L58"/>
  <c r="K46"/>
  <c r="M46"/>
  <c r="K49"/>
  <c r="M49"/>
  <c r="K52"/>
  <c r="M52"/>
  <c r="K55"/>
  <c r="M55"/>
  <c r="K58"/>
  <c r="M58"/>
  <c r="L76"/>
  <c r="M76"/>
  <c r="K76"/>
  <c r="L73"/>
  <c r="M73"/>
  <c r="K73"/>
  <c r="L70"/>
  <c r="M70"/>
  <c r="K70"/>
  <c r="L67"/>
  <c r="M67"/>
  <c r="K67"/>
  <c r="L64"/>
  <c r="M64"/>
  <c r="K64"/>
  <c r="L61"/>
  <c r="M61"/>
  <c r="K61"/>
  <c r="L43"/>
  <c r="M43"/>
  <c r="K43"/>
  <c r="L40"/>
  <c r="M40"/>
  <c r="K40"/>
  <c r="L37"/>
  <c r="M37"/>
  <c r="K37"/>
  <c r="L34"/>
  <c r="M34"/>
  <c r="K34"/>
  <c r="L31"/>
  <c r="M31"/>
  <c r="K31"/>
  <c r="L28"/>
  <c r="M28"/>
  <c r="K28"/>
  <c r="L25"/>
  <c r="M25"/>
  <c r="K25"/>
  <c r="L22"/>
  <c r="M22"/>
  <c r="K22"/>
  <c r="L19"/>
  <c r="M19"/>
  <c r="K19"/>
  <c r="L16"/>
  <c r="M16"/>
  <c r="K16"/>
  <c r="L13"/>
  <c r="M13"/>
  <c r="K13"/>
  <c r="L10"/>
  <c r="M10"/>
  <c r="K10"/>
  <c r="M7"/>
  <c r="K7"/>
  <c r="AC3" i="1"/>
  <c r="AC4"/>
  <c r="AC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C113"/>
  <c r="AC114"/>
  <c r="AC115"/>
  <c r="AC116"/>
  <c r="AC117"/>
  <c r="AC118"/>
  <c r="AC119"/>
  <c r="AC120"/>
  <c r="AC121"/>
  <c r="AC122"/>
  <c r="AC123"/>
  <c r="AC124"/>
  <c r="AC125"/>
  <c r="AC126"/>
  <c r="AC127"/>
  <c r="AC128"/>
  <c r="AC129"/>
  <c r="AC130"/>
  <c r="AC131"/>
  <c r="AC132"/>
  <c r="AC133"/>
  <c r="AC134"/>
  <c r="AC135"/>
  <c r="AC136"/>
  <c r="AC137"/>
  <c r="AC138"/>
  <c r="AC139"/>
  <c r="AC140"/>
  <c r="AC141"/>
  <c r="AC142"/>
  <c r="AC143"/>
  <c r="AC144"/>
  <c r="AC145"/>
  <c r="AC146"/>
  <c r="AC147"/>
  <c r="AC148"/>
  <c r="AC149"/>
  <c r="AC150"/>
  <c r="AC15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C242"/>
  <c r="AC243"/>
  <c r="AC244"/>
  <c r="AC245"/>
  <c r="AC246"/>
  <c r="AC247"/>
  <c r="AC248"/>
  <c r="AC249"/>
  <c r="AC250"/>
  <c r="AC251"/>
  <c r="AC252"/>
  <c r="AC253"/>
  <c r="AC254"/>
  <c r="AC255"/>
  <c r="AC256"/>
  <c r="AC257"/>
  <c r="AC258"/>
  <c r="AC259"/>
  <c r="AC260"/>
  <c r="AC261"/>
  <c r="AC262"/>
  <c r="AC263"/>
  <c r="AC264"/>
  <c r="AC265"/>
  <c r="AC266"/>
  <c r="AC267"/>
  <c r="AC268"/>
  <c r="AC269"/>
  <c r="AC270"/>
  <c r="AC271"/>
  <c r="AC272"/>
  <c r="AC273"/>
  <c r="AC274"/>
  <c r="AC275"/>
  <c r="AC276"/>
  <c r="AC277"/>
  <c r="AC278"/>
  <c r="AC279"/>
  <c r="AC280"/>
  <c r="AC281"/>
  <c r="AC282"/>
  <c r="AC283"/>
  <c r="AC284"/>
  <c r="AC285"/>
  <c r="AC286"/>
  <c r="AC287"/>
  <c r="AC288"/>
  <c r="AC289"/>
  <c r="AC290"/>
  <c r="AC291"/>
  <c r="AC292"/>
  <c r="AC293"/>
  <c r="AC294"/>
  <c r="AC295"/>
  <c r="AC296"/>
  <c r="AC297"/>
  <c r="AC298"/>
  <c r="AC299"/>
  <c r="AC300"/>
  <c r="AC301"/>
  <c r="AC302"/>
  <c r="AC303"/>
  <c r="AC304"/>
  <c r="AC305"/>
  <c r="AC306"/>
  <c r="AC307"/>
  <c r="AC308"/>
  <c r="AC309"/>
  <c r="AC310"/>
  <c r="AC311"/>
  <c r="AC312"/>
  <c r="AC313"/>
  <c r="AC314"/>
  <c r="AC315"/>
  <c r="AC316"/>
  <c r="AC317"/>
  <c r="AC318"/>
  <c r="AC319"/>
  <c r="AC320"/>
  <c r="AC321"/>
  <c r="AC322"/>
  <c r="AC323"/>
  <c r="AC324"/>
  <c r="AC325"/>
  <c r="AC326"/>
  <c r="AC327"/>
  <c r="AC328"/>
  <c r="AC329"/>
  <c r="AC330"/>
  <c r="AC331"/>
  <c r="AC332"/>
  <c r="AC333"/>
  <c r="AC334"/>
  <c r="AC335"/>
  <c r="AC336"/>
  <c r="AC337"/>
  <c r="AC338"/>
  <c r="AC339"/>
  <c r="AC340"/>
  <c r="AC341"/>
  <c r="AC342"/>
  <c r="AC343"/>
  <c r="AC344"/>
  <c r="AC345"/>
  <c r="AC346"/>
  <c r="AC347"/>
  <c r="AC348"/>
  <c r="AC349"/>
  <c r="AC350"/>
  <c r="AC351"/>
  <c r="AC352"/>
  <c r="AC353"/>
  <c r="AC354"/>
  <c r="AC355"/>
  <c r="AC356"/>
  <c r="AC357"/>
  <c r="AC358"/>
  <c r="AC359"/>
  <c r="AC360"/>
  <c r="AC361"/>
  <c r="AC362"/>
  <c r="AC363"/>
  <c r="AC364"/>
  <c r="AC365"/>
  <c r="AC366"/>
  <c r="AC367"/>
  <c r="AC368"/>
  <c r="AC369"/>
  <c r="AC370"/>
  <c r="AC371"/>
  <c r="AC372"/>
  <c r="AC373"/>
  <c r="AC374"/>
  <c r="AC375"/>
  <c r="AC376"/>
  <c r="AC377"/>
  <c r="AC378"/>
  <c r="AC379"/>
  <c r="AC380"/>
  <c r="AC381"/>
  <c r="AC382"/>
  <c r="AC383"/>
  <c r="AC384"/>
  <c r="AC385"/>
  <c r="AC386"/>
  <c r="AC387"/>
  <c r="AC388"/>
  <c r="AC389"/>
  <c r="AC390"/>
  <c r="AC391"/>
  <c r="AC392"/>
  <c r="AC393"/>
  <c r="AC394"/>
  <c r="AC395"/>
  <c r="AC396"/>
  <c r="AC397"/>
  <c r="AC398"/>
  <c r="AC399"/>
  <c r="AC400"/>
  <c r="AC401"/>
  <c r="AC402"/>
  <c r="AC403"/>
  <c r="AC404"/>
  <c r="AC405"/>
  <c r="AC406"/>
  <c r="AC407"/>
  <c r="AC408"/>
  <c r="AC409"/>
  <c r="AC410"/>
  <c r="AC411"/>
  <c r="AC412"/>
  <c r="AC413"/>
  <c r="AC414"/>
  <c r="AC415"/>
  <c r="AC416"/>
  <c r="AC417"/>
  <c r="AC418"/>
  <c r="AC419"/>
  <c r="AC420"/>
  <c r="AC421"/>
  <c r="AC422"/>
  <c r="AC423"/>
  <c r="AC424"/>
  <c r="AC425"/>
  <c r="AC426"/>
  <c r="AC427"/>
  <c r="AC428"/>
  <c r="AC429"/>
  <c r="AC430"/>
  <c r="AC431"/>
  <c r="AC432"/>
  <c r="AC433"/>
  <c r="AC434"/>
  <c r="AC435"/>
  <c r="AC436"/>
  <c r="AC437"/>
  <c r="AC438"/>
  <c r="AC439"/>
  <c r="AC440"/>
  <c r="AC441"/>
  <c r="AC442"/>
  <c r="AC443"/>
  <c r="AC444"/>
  <c r="AC445"/>
  <c r="AC446"/>
  <c r="AC447"/>
  <c r="AC448"/>
  <c r="AC449"/>
  <c r="AC450"/>
  <c r="AC451"/>
  <c r="AC452"/>
  <c r="AC453"/>
  <c r="AC454"/>
  <c r="AC455"/>
  <c r="AC456"/>
  <c r="AC457"/>
  <c r="AC458"/>
  <c r="AC459"/>
  <c r="AC460"/>
  <c r="AC461"/>
  <c r="AC462"/>
  <c r="AC463"/>
  <c r="AC464"/>
  <c r="AC465"/>
  <c r="AC466"/>
  <c r="AC467"/>
  <c r="AC468"/>
  <c r="AC469"/>
  <c r="AC470"/>
  <c r="AC471"/>
  <c r="AC472"/>
  <c r="AC473"/>
  <c r="AC474"/>
  <c r="AC475"/>
  <c r="AC476"/>
  <c r="AC477"/>
  <c r="AC478"/>
  <c r="AC479"/>
  <c r="AC480"/>
  <c r="AC481"/>
  <c r="AC482"/>
  <c r="AC483"/>
  <c r="AC484"/>
  <c r="AC485"/>
  <c r="AC486"/>
  <c r="AC487"/>
  <c r="AC488"/>
  <c r="AC489"/>
  <c r="AC490"/>
  <c r="AC491"/>
  <c r="AC492"/>
  <c r="AC493"/>
  <c r="AC494"/>
  <c r="AC495"/>
  <c r="AC496"/>
  <c r="AC497"/>
  <c r="AC498"/>
  <c r="AC499"/>
  <c r="AC500"/>
  <c r="AC501"/>
  <c r="AC502"/>
  <c r="AC503"/>
  <c r="AC504"/>
  <c r="AC505"/>
  <c r="AC506"/>
  <c r="AC507"/>
  <c r="AC508"/>
  <c r="AC509"/>
  <c r="AC510"/>
  <c r="AC511"/>
  <c r="AC512"/>
  <c r="AC513"/>
  <c r="AC514"/>
  <c r="AC515"/>
  <c r="AC516"/>
  <c r="AC517"/>
  <c r="AC518"/>
  <c r="AC519"/>
  <c r="AC520"/>
  <c r="AC521"/>
  <c r="AC522"/>
  <c r="AC523"/>
  <c r="AC524"/>
  <c r="AC525"/>
  <c r="AC526"/>
  <c r="AC527"/>
  <c r="AC528"/>
  <c r="AC529"/>
  <c r="AC530"/>
  <c r="AC531"/>
  <c r="AC532"/>
  <c r="AC533"/>
  <c r="AC534"/>
  <c r="AC535"/>
  <c r="AC536"/>
  <c r="AC537"/>
  <c r="AC538"/>
  <c r="AC539"/>
  <c r="AC540"/>
  <c r="AC541"/>
  <c r="AC542"/>
  <c r="AC543"/>
  <c r="AC544"/>
  <c r="AC545"/>
  <c r="AC546"/>
  <c r="AC547"/>
  <c r="AC548"/>
  <c r="AC549"/>
  <c r="AC550"/>
  <c r="AC551"/>
  <c r="AC552"/>
  <c r="AC553"/>
  <c r="AC554"/>
  <c r="AC555"/>
  <c r="AC556"/>
  <c r="AC557"/>
  <c r="AC558"/>
  <c r="AC559"/>
  <c r="AC560"/>
  <c r="AC561"/>
  <c r="AC562"/>
  <c r="AC563"/>
  <c r="AC564"/>
  <c r="AC565"/>
  <c r="AC566"/>
  <c r="AC567"/>
  <c r="AC568"/>
  <c r="AC569"/>
  <c r="AC570"/>
  <c r="AC571"/>
  <c r="AC572"/>
  <c r="AC573"/>
  <c r="AC574"/>
  <c r="AC575"/>
  <c r="AC576"/>
  <c r="AC577"/>
  <c r="AC578"/>
  <c r="AC579"/>
  <c r="AC580"/>
  <c r="AC581"/>
  <c r="AC582"/>
  <c r="AC583"/>
  <c r="AC584"/>
  <c r="AC585"/>
  <c r="AC586"/>
  <c r="AC587"/>
  <c r="AC588"/>
  <c r="AC589"/>
  <c r="AC590"/>
  <c r="AC591"/>
  <c r="AC592"/>
  <c r="AC593"/>
  <c r="AC594"/>
  <c r="AC595"/>
  <c r="AC596"/>
  <c r="AC597"/>
  <c r="AC598"/>
  <c r="AC599"/>
  <c r="AC600"/>
  <c r="AC601"/>
  <c r="AC602"/>
  <c r="AC603"/>
  <c r="AC604"/>
  <c r="AC605"/>
  <c r="AC606"/>
  <c r="AC607"/>
  <c r="AC608"/>
  <c r="AC609"/>
  <c r="AC610"/>
  <c r="AC611"/>
  <c r="AC612"/>
  <c r="AC613"/>
  <c r="AC614"/>
  <c r="AC615"/>
  <c r="AC616"/>
  <c r="AC617"/>
  <c r="AC618"/>
  <c r="AC619"/>
  <c r="AC620"/>
  <c r="AC621"/>
  <c r="AC622"/>
  <c r="AC623"/>
  <c r="AC624"/>
  <c r="AC625"/>
  <c r="AC626"/>
  <c r="AC627"/>
  <c r="AC628"/>
  <c r="AC629"/>
  <c r="AC630"/>
  <c r="AC631"/>
  <c r="AC632"/>
  <c r="AC633"/>
  <c r="AC634"/>
  <c r="AC635"/>
  <c r="AC636"/>
  <c r="AC637"/>
  <c r="AC638"/>
  <c r="AC639"/>
  <c r="AC640"/>
  <c r="AC641"/>
  <c r="AC642"/>
  <c r="AC643"/>
  <c r="AC644"/>
  <c r="AC645"/>
  <c r="AC646"/>
  <c r="AC647"/>
  <c r="AC648"/>
  <c r="AC649"/>
  <c r="AC650"/>
  <c r="AC651"/>
  <c r="AC652"/>
  <c r="AC653"/>
  <c r="AC654"/>
  <c r="AC655"/>
  <c r="AC656"/>
  <c r="AC657"/>
  <c r="AC658"/>
  <c r="AC659"/>
  <c r="AC660"/>
  <c r="AC661"/>
  <c r="AC662"/>
  <c r="AC663"/>
  <c r="AC664"/>
  <c r="AC665"/>
  <c r="AC666"/>
  <c r="AC667"/>
  <c r="AC668"/>
  <c r="AC669"/>
  <c r="AC670"/>
  <c r="AC671"/>
  <c r="AC672"/>
  <c r="AC673"/>
  <c r="AC674"/>
  <c r="AC675"/>
  <c r="AC676"/>
  <c r="AC677"/>
  <c r="AC678"/>
  <c r="AC679"/>
  <c r="AC680"/>
  <c r="AC681"/>
  <c r="AC682"/>
  <c r="AC683"/>
  <c r="AC684"/>
  <c r="AC685"/>
  <c r="AC686"/>
  <c r="AC687"/>
  <c r="AC688"/>
  <c r="AC689"/>
  <c r="AC690"/>
  <c r="AC691"/>
  <c r="AC692"/>
  <c r="AC693"/>
  <c r="AC694"/>
  <c r="AC695"/>
  <c r="AC696"/>
  <c r="AC697"/>
  <c r="AC698"/>
  <c r="AC699"/>
  <c r="AC700"/>
  <c r="AC701"/>
  <c r="AC702"/>
  <c r="AC703"/>
  <c r="AC704"/>
  <c r="AC705"/>
  <c r="AC706"/>
  <c r="AC707"/>
  <c r="AC708"/>
  <c r="AC709"/>
  <c r="AC710"/>
  <c r="AC711"/>
  <c r="AC712"/>
  <c r="AC713"/>
  <c r="AC714"/>
  <c r="AC715"/>
  <c r="AC716"/>
  <c r="AC717"/>
  <c r="AC718"/>
  <c r="AC719"/>
  <c r="AC720"/>
  <c r="AC721"/>
  <c r="AC722"/>
  <c r="AC723"/>
  <c r="AC724"/>
  <c r="AC725"/>
  <c r="AC726"/>
  <c r="AC727"/>
  <c r="AC728"/>
  <c r="AC729"/>
  <c r="AC730"/>
  <c r="AC731"/>
  <c r="AC732"/>
  <c r="AC733"/>
  <c r="AC734"/>
  <c r="AC735"/>
  <c r="AC736"/>
  <c r="AC737"/>
  <c r="AC738"/>
  <c r="AC739"/>
  <c r="AC740"/>
  <c r="AC741"/>
  <c r="AC742"/>
  <c r="AC743"/>
  <c r="AC744"/>
  <c r="AC745"/>
  <c r="AC746"/>
  <c r="AC747"/>
  <c r="AC748"/>
  <c r="AC749"/>
  <c r="AC750"/>
  <c r="AC751"/>
  <c r="AC752"/>
  <c r="AC753"/>
  <c r="AC754"/>
  <c r="AC755"/>
  <c r="AC756"/>
  <c r="AC757"/>
  <c r="AC758"/>
  <c r="AC759"/>
  <c r="AC760"/>
  <c r="AC761"/>
  <c r="AC762"/>
  <c r="AC763"/>
  <c r="AC764"/>
  <c r="AC765"/>
  <c r="AC766"/>
  <c r="AC767"/>
  <c r="AC768"/>
  <c r="AC769"/>
  <c r="AC770"/>
  <c r="AC771"/>
  <c r="AC772"/>
  <c r="AC773"/>
  <c r="AC774"/>
  <c r="AC775"/>
  <c r="AC776"/>
  <c r="AC777"/>
  <c r="AC778"/>
  <c r="AC779"/>
  <c r="AC780"/>
  <c r="AC781"/>
  <c r="AC782"/>
  <c r="AC783"/>
  <c r="AC784"/>
  <c r="AC785"/>
  <c r="AC786"/>
  <c r="AC787"/>
  <c r="AC788"/>
  <c r="AC789"/>
  <c r="AC790"/>
  <c r="AC791"/>
  <c r="AC792"/>
  <c r="AC793"/>
  <c r="AC794"/>
  <c r="AC795"/>
  <c r="AC796"/>
  <c r="AC797"/>
  <c r="AC798"/>
  <c r="AC799"/>
  <c r="AC800"/>
  <c r="AC801"/>
  <c r="AC802"/>
  <c r="AC803"/>
  <c r="AC804"/>
  <c r="AC805"/>
  <c r="AC806"/>
  <c r="AC807"/>
  <c r="AC808"/>
  <c r="AC809"/>
  <c r="AC810"/>
  <c r="AC811"/>
  <c r="AC812"/>
  <c r="AC813"/>
  <c r="AC814"/>
  <c r="AC815"/>
  <c r="AC816"/>
  <c r="AC817"/>
  <c r="AC818"/>
  <c r="AC819"/>
  <c r="AC820"/>
  <c r="AC821"/>
  <c r="AC822"/>
  <c r="AC823"/>
  <c r="AC824"/>
  <c r="AC825"/>
  <c r="AC826"/>
  <c r="AC827"/>
  <c r="AC828"/>
  <c r="AC829"/>
  <c r="AC830"/>
  <c r="AC831"/>
  <c r="AC832"/>
  <c r="AC833"/>
  <c r="AC834"/>
  <c r="AC835"/>
  <c r="AC836"/>
  <c r="AC837"/>
  <c r="AC838"/>
  <c r="AC839"/>
  <c r="AC840"/>
  <c r="AC841"/>
  <c r="AC842"/>
  <c r="AC843"/>
  <c r="AC844"/>
  <c r="AC845"/>
  <c r="AC846"/>
  <c r="AC847"/>
  <c r="AC848"/>
  <c r="AC849"/>
  <c r="AC850"/>
  <c r="AC851"/>
  <c r="AC852"/>
  <c r="AC853"/>
  <c r="AC854"/>
  <c r="AC855"/>
  <c r="AC856"/>
  <c r="AC857"/>
  <c r="AC858"/>
  <c r="AC859"/>
  <c r="AC860"/>
  <c r="AC861"/>
  <c r="AC862"/>
  <c r="AC863"/>
  <c r="AC864"/>
  <c r="AC865"/>
  <c r="AC866"/>
  <c r="AC867"/>
  <c r="AC868"/>
  <c r="AC869"/>
  <c r="AC870"/>
  <c r="AC871"/>
  <c r="AC872"/>
  <c r="AC873"/>
  <c r="AC874"/>
  <c r="AC875"/>
  <c r="AC876"/>
  <c r="AC877"/>
  <c r="AC878"/>
  <c r="AC879"/>
  <c r="AC880"/>
  <c r="AC881"/>
  <c r="AC882"/>
  <c r="AC883"/>
  <c r="AC884"/>
  <c r="AC885"/>
  <c r="AC886"/>
  <c r="AC887"/>
  <c r="AC888"/>
  <c r="AC889"/>
  <c r="AC890"/>
  <c r="AC891"/>
  <c r="AC892"/>
  <c r="AC893"/>
  <c r="AC894"/>
  <c r="AC895"/>
  <c r="AC896"/>
  <c r="AC897"/>
  <c r="AC898"/>
  <c r="AC899"/>
  <c r="AC900"/>
  <c r="AC901"/>
  <c r="AC902"/>
  <c r="AC903"/>
  <c r="AC904"/>
  <c r="AC905"/>
  <c r="AC906"/>
  <c r="AC907"/>
  <c r="AC908"/>
  <c r="AC909"/>
  <c r="AC910"/>
  <c r="AC911"/>
  <c r="AC912"/>
  <c r="AC913"/>
  <c r="AC914"/>
  <c r="AC915"/>
  <c r="AC916"/>
  <c r="AC917"/>
  <c r="AC918"/>
  <c r="AC919"/>
  <c r="AC920"/>
  <c r="AC921"/>
  <c r="AC922"/>
  <c r="AC923"/>
  <c r="AC924"/>
  <c r="AC925"/>
  <c r="AC926"/>
  <c r="AC927"/>
  <c r="AC928"/>
  <c r="AC929"/>
  <c r="AC930"/>
  <c r="AC931"/>
  <c r="AC932"/>
  <c r="AC933"/>
  <c r="AC934"/>
  <c r="AC935"/>
  <c r="AC936"/>
  <c r="AC937"/>
  <c r="AC938"/>
  <c r="AC939"/>
  <c r="AC940"/>
  <c r="AC941"/>
  <c r="AC942"/>
  <c r="AC943"/>
  <c r="AC944"/>
  <c r="AC945"/>
  <c r="AC946"/>
  <c r="AC947"/>
  <c r="AC948"/>
  <c r="AC949"/>
  <c r="AC950"/>
  <c r="AC951"/>
  <c r="AC952"/>
  <c r="AC953"/>
  <c r="AC954"/>
  <c r="AC955"/>
  <c r="AC956"/>
  <c r="AC957"/>
  <c r="AC958"/>
  <c r="AC959"/>
  <c r="AC960"/>
  <c r="AC961"/>
  <c r="AC962"/>
  <c r="AC963"/>
  <c r="AC964"/>
  <c r="AC965"/>
  <c r="AC966"/>
  <c r="AC967"/>
  <c r="AC968"/>
  <c r="AC969"/>
  <c r="AC970"/>
  <c r="AC971"/>
  <c r="AC972"/>
  <c r="AC973"/>
  <c r="AC974"/>
  <c r="AC975"/>
  <c r="AC976"/>
  <c r="AC977"/>
  <c r="AC978"/>
  <c r="AC979"/>
  <c r="AC980"/>
  <c r="AC981"/>
  <c r="AC982"/>
  <c r="AC983"/>
  <c r="AC984"/>
  <c r="AC985"/>
  <c r="AC986"/>
  <c r="AC987"/>
  <c r="AC988"/>
  <c r="AC989"/>
  <c r="AC990"/>
  <c r="AC991"/>
  <c r="AC992"/>
  <c r="AC993"/>
  <c r="AC994"/>
  <c r="AC995"/>
  <c r="AC996"/>
  <c r="AC997"/>
  <c r="AC998"/>
  <c r="AC999"/>
  <c r="AC1000"/>
  <c r="AC1001"/>
  <c r="AC1002"/>
  <c r="AC1003"/>
  <c r="AC1004"/>
  <c r="AC1005"/>
  <c r="AC1006"/>
  <c r="AC1007"/>
  <c r="AC1008"/>
  <c r="AC1009"/>
  <c r="AC1010"/>
  <c r="AC1011"/>
  <c r="AC1012"/>
  <c r="AC1013"/>
  <c r="AC1014"/>
  <c r="AC1015"/>
  <c r="AC1016"/>
  <c r="AC1017"/>
  <c r="AC1018"/>
  <c r="AC1019"/>
  <c r="AC1020"/>
  <c r="AC1021"/>
  <c r="AC1022"/>
  <c r="AC1023"/>
  <c r="AC1024"/>
  <c r="AC1025"/>
  <c r="AC1026"/>
  <c r="AC1027"/>
  <c r="AC1028"/>
  <c r="AC1029"/>
  <c r="AC1030"/>
  <c r="AC1031"/>
  <c r="AC1032"/>
  <c r="AC1033"/>
  <c r="AC1034"/>
  <c r="AC1035"/>
  <c r="AC1036"/>
  <c r="AC1037"/>
  <c r="AC1038"/>
  <c r="AC1039"/>
  <c r="AC1040"/>
  <c r="AC1041"/>
  <c r="AC1042"/>
  <c r="AC1043"/>
  <c r="AC1044"/>
  <c r="AC1045"/>
  <c r="AC1046"/>
  <c r="AC1047"/>
  <c r="AC1048"/>
  <c r="AC1049"/>
  <c r="AC1050"/>
  <c r="AC1051"/>
  <c r="AC1052"/>
  <c r="AC1053"/>
  <c r="AC1054"/>
  <c r="AC1055"/>
  <c r="AC1056"/>
  <c r="AC1057"/>
  <c r="AC1058"/>
  <c r="AC1059"/>
  <c r="AC1060"/>
  <c r="AC1061"/>
  <c r="AC1062"/>
  <c r="AC1063"/>
  <c r="AC1064"/>
  <c r="AC1065"/>
  <c r="AC1066"/>
  <c r="AC1067"/>
  <c r="AC1068"/>
  <c r="AC1069"/>
  <c r="AC1070"/>
  <c r="AC1071"/>
  <c r="AC1072"/>
  <c r="AC1073"/>
  <c r="AC1074"/>
  <c r="AC1075"/>
  <c r="AC1076"/>
  <c r="AC1077"/>
  <c r="AC1078"/>
  <c r="AC1079"/>
  <c r="AC1080"/>
  <c r="AC1081"/>
  <c r="AC1082"/>
  <c r="AC1083"/>
  <c r="AC1084"/>
  <c r="AC1085"/>
  <c r="AC1086"/>
  <c r="AC1087"/>
  <c r="AC1088"/>
  <c r="AC1089"/>
  <c r="AC1090"/>
  <c r="AC1091"/>
  <c r="AC1092"/>
  <c r="AC1093"/>
  <c r="AC1094"/>
  <c r="AC1095"/>
  <c r="AC1096"/>
  <c r="AC1097"/>
  <c r="AC1098"/>
  <c r="AC1099"/>
  <c r="AC1100"/>
  <c r="AC1101"/>
  <c r="AC1102"/>
  <c r="AC1103"/>
  <c r="AC1104"/>
  <c r="AC1105"/>
  <c r="AC1106"/>
  <c r="AC1107"/>
  <c r="AC1108"/>
  <c r="AC1109"/>
  <c r="AC1110"/>
  <c r="AC1111"/>
  <c r="AC1112"/>
  <c r="AC1113"/>
  <c r="AC1114"/>
  <c r="AC1115"/>
  <c r="AC1116"/>
  <c r="AC1117"/>
  <c r="AC1118"/>
  <c r="AC1119"/>
  <c r="AC1120"/>
  <c r="AC1121"/>
  <c r="AC1122"/>
  <c r="AC1123"/>
  <c r="AC1124"/>
  <c r="AC1125"/>
  <c r="AC1126"/>
  <c r="AC1127"/>
  <c r="AC1128"/>
  <c r="AC1129"/>
  <c r="AC1130"/>
  <c r="AC1131"/>
  <c r="AC1132"/>
  <c r="AC1133"/>
  <c r="AC1134"/>
  <c r="AC1135"/>
  <c r="AC1136"/>
  <c r="AC1137"/>
  <c r="AC1138"/>
  <c r="AC1139"/>
  <c r="AC1140"/>
  <c r="AC1141"/>
  <c r="AC1142"/>
  <c r="AC1143"/>
  <c r="AC1144"/>
  <c r="AC1145"/>
  <c r="AC1146"/>
  <c r="AC1147"/>
  <c r="AC1148"/>
  <c r="AC1149"/>
  <c r="AC1150"/>
  <c r="AC1151"/>
  <c r="AC1152"/>
  <c r="AC1153"/>
  <c r="AC1154"/>
  <c r="AC1155"/>
  <c r="AC1156"/>
  <c r="AC1157"/>
  <c r="AC1158"/>
  <c r="AC1159"/>
  <c r="AC1160"/>
  <c r="AC1161"/>
  <c r="AC1162"/>
  <c r="AC1163"/>
  <c r="AC1164"/>
  <c r="AC1165"/>
  <c r="AC1166"/>
  <c r="AC1167"/>
  <c r="AC1168"/>
  <c r="AC1169"/>
  <c r="AC1170"/>
  <c r="AC1171"/>
  <c r="AC1172"/>
  <c r="AC1173"/>
  <c r="AC1174"/>
  <c r="AC1175"/>
  <c r="AC1176"/>
  <c r="AC1177"/>
  <c r="AC1178"/>
  <c r="AC1179"/>
  <c r="AC1180"/>
  <c r="AC1181"/>
  <c r="AC1182"/>
  <c r="AC1183"/>
  <c r="AC1184"/>
  <c r="AC1185"/>
  <c r="AC1186"/>
  <c r="AC1187"/>
  <c r="AC1188"/>
  <c r="AC1189"/>
  <c r="AC1190"/>
  <c r="AC1191"/>
  <c r="AC1192"/>
  <c r="AC1193"/>
  <c r="AC1194"/>
  <c r="AC1195"/>
  <c r="AC1196"/>
  <c r="AC1197"/>
  <c r="AC1198"/>
  <c r="AC1199"/>
  <c r="AC1200"/>
  <c r="AC1201"/>
  <c r="AC1202"/>
  <c r="AC1203"/>
  <c r="AC1204"/>
  <c r="AC1205"/>
  <c r="AC1206"/>
  <c r="AC1207"/>
  <c r="AC1208"/>
  <c r="AC1209"/>
  <c r="AC1210"/>
  <c r="AC1211"/>
  <c r="AC1212"/>
  <c r="AC1213"/>
  <c r="AC1214"/>
  <c r="AC1215"/>
  <c r="AC1216"/>
  <c r="AC1217"/>
  <c r="AC1218"/>
  <c r="AC1219"/>
  <c r="AC1220"/>
  <c r="AC1221"/>
  <c r="AC1222"/>
  <c r="AC1223"/>
  <c r="AC1224"/>
  <c r="AC1225"/>
  <c r="AC1226"/>
  <c r="AC1227"/>
  <c r="AC1228"/>
  <c r="AC1229"/>
  <c r="AC1230"/>
  <c r="AC1231"/>
  <c r="AC1232"/>
  <c r="AC1233"/>
  <c r="AC1234"/>
  <c r="AC1235"/>
  <c r="AC1236"/>
  <c r="AC1237"/>
  <c r="AC1238"/>
  <c r="AC1239"/>
  <c r="AC1240"/>
  <c r="AC1241"/>
  <c r="AC1242"/>
  <c r="AC1243"/>
  <c r="AC1244"/>
  <c r="AC1245"/>
  <c r="AC1246"/>
  <c r="AC1247"/>
  <c r="AC1248"/>
  <c r="AC1249"/>
  <c r="AC1250"/>
  <c r="AC1251"/>
  <c r="AC1252"/>
  <c r="AC1253"/>
  <c r="AC1254"/>
  <c r="AC1255"/>
  <c r="AC1256"/>
  <c r="AC1257"/>
  <c r="AC1258"/>
  <c r="AC1259"/>
  <c r="AC1260"/>
  <c r="AC1261"/>
  <c r="AC1262"/>
  <c r="AC1263"/>
  <c r="AC1264"/>
  <c r="AC1265"/>
  <c r="AC1266"/>
  <c r="AC1267"/>
  <c r="AC1268"/>
  <c r="AC1269"/>
  <c r="AC1270"/>
  <c r="AC1271"/>
  <c r="AC1272"/>
  <c r="AC1273"/>
  <c r="AC1274"/>
  <c r="AC1275"/>
  <c r="AC1276"/>
  <c r="AC1277"/>
  <c r="AC1278"/>
  <c r="AC1279"/>
  <c r="AC1280"/>
  <c r="AC1281"/>
  <c r="AC1282"/>
  <c r="AC1283"/>
  <c r="AC1284"/>
  <c r="AC1285"/>
  <c r="AC1286"/>
  <c r="AC1287"/>
  <c r="AC1288"/>
  <c r="AC1289"/>
  <c r="AC1290"/>
  <c r="AC1291"/>
  <c r="AC1292"/>
  <c r="AC1293"/>
  <c r="AC1294"/>
  <c r="AC1295"/>
  <c r="AC1296"/>
  <c r="AC1297"/>
  <c r="AC1298"/>
  <c r="AC1299"/>
  <c r="AC1300"/>
  <c r="AC1301"/>
  <c r="AC1302"/>
  <c r="AC1303"/>
  <c r="AC1304"/>
  <c r="AC1305"/>
  <c r="AC1306"/>
  <c r="AC1307"/>
  <c r="AC1308"/>
  <c r="AC1309"/>
  <c r="AC1310"/>
  <c r="AC1311"/>
  <c r="AC1312"/>
  <c r="AC1313"/>
  <c r="AC1314"/>
  <c r="AC1315"/>
  <c r="AC1316"/>
  <c r="AC1317"/>
  <c r="AC1318"/>
  <c r="AC1319"/>
  <c r="AC1320"/>
  <c r="AC1321"/>
  <c r="AC1322"/>
  <c r="AC1323"/>
  <c r="AC1324"/>
  <c r="AC1325"/>
  <c r="AC1326"/>
  <c r="AC1327"/>
  <c r="AC1328"/>
  <c r="AC1329"/>
  <c r="AC1330"/>
  <c r="AC1331"/>
  <c r="AC1332"/>
  <c r="AC1333"/>
  <c r="AC1334"/>
  <c r="AC1335"/>
  <c r="AC1336"/>
  <c r="AC1337"/>
  <c r="AC1338"/>
  <c r="AC1339"/>
  <c r="AC1340"/>
  <c r="AC1341"/>
  <c r="AC1342"/>
  <c r="AC1343"/>
  <c r="AC1344"/>
  <c r="AC1345"/>
  <c r="AC1346"/>
  <c r="AC1347"/>
  <c r="AC1348"/>
  <c r="AC1349"/>
  <c r="AC1350"/>
  <c r="AC1351"/>
  <c r="AC1352"/>
  <c r="AC1353"/>
  <c r="AC1354"/>
  <c r="AC1355"/>
  <c r="AC1356"/>
  <c r="AC1357"/>
  <c r="AC1358"/>
  <c r="AC1359"/>
  <c r="AC1360"/>
  <c r="AC1361"/>
  <c r="AC1362"/>
  <c r="AC1363"/>
  <c r="AC1364"/>
  <c r="AC1365"/>
  <c r="AC1366"/>
  <c r="AC1367"/>
  <c r="AC1368"/>
  <c r="AC1369"/>
  <c r="AC1370"/>
  <c r="AC1371"/>
  <c r="AC1372"/>
  <c r="AC1373"/>
  <c r="AC1374"/>
  <c r="AC1375"/>
  <c r="AC1376"/>
  <c r="AC1377"/>
  <c r="AC1378"/>
  <c r="AC1379"/>
  <c r="AC1380"/>
  <c r="AC1381"/>
  <c r="AC1382"/>
  <c r="AC1383"/>
  <c r="AC1384"/>
  <c r="AC1385"/>
  <c r="AC1386"/>
  <c r="AC1387"/>
  <c r="AC1388"/>
  <c r="AC1389"/>
  <c r="AC1390"/>
  <c r="AC1391"/>
  <c r="AC1392"/>
  <c r="AC1393"/>
  <c r="AC1394"/>
  <c r="AC1395"/>
  <c r="AC1396"/>
  <c r="AC1397"/>
  <c r="AC1398"/>
  <c r="AC1399"/>
  <c r="AC1400"/>
  <c r="AC1401"/>
  <c r="AC1402"/>
  <c r="AC1403"/>
  <c r="AC1404"/>
  <c r="AC1405"/>
  <c r="AC1406"/>
  <c r="AC1407"/>
  <c r="AC1408"/>
  <c r="AC1409"/>
  <c r="AC1410"/>
  <c r="AC1411"/>
  <c r="AC1412"/>
  <c r="AC1413"/>
  <c r="AC1414"/>
  <c r="AC1415"/>
  <c r="AC1416"/>
  <c r="AC1417"/>
  <c r="AC1418"/>
  <c r="AC1419"/>
  <c r="AC1420"/>
  <c r="AC1421"/>
  <c r="AC1422"/>
  <c r="AC1423"/>
  <c r="AC1424"/>
  <c r="AC1425"/>
  <c r="AC1426"/>
  <c r="AC1427"/>
  <c r="AC1428"/>
  <c r="AC1429"/>
  <c r="AC1430"/>
  <c r="AC1431"/>
  <c r="AC1432"/>
  <c r="AC1433"/>
  <c r="AC1434"/>
  <c r="AC1435"/>
  <c r="AC1436"/>
  <c r="AC1437"/>
  <c r="AC1438"/>
  <c r="AC1439"/>
  <c r="AC1440"/>
  <c r="AC1441"/>
  <c r="AC1442"/>
  <c r="AC1443"/>
  <c r="AC1444"/>
  <c r="AC1445"/>
  <c r="AC1446"/>
  <c r="AC1447"/>
  <c r="AC1448"/>
  <c r="AC1449"/>
  <c r="AC1450"/>
  <c r="AC1451"/>
  <c r="AC1452"/>
  <c r="AC1453"/>
  <c r="AC1454"/>
  <c r="AC1455"/>
  <c r="AC1456"/>
  <c r="AC1457"/>
  <c r="AC1458"/>
  <c r="AC1459"/>
  <c r="AC1460"/>
  <c r="AC1461"/>
  <c r="AC1462"/>
  <c r="AC1463"/>
  <c r="AC1464"/>
  <c r="AC1465"/>
  <c r="AC1466"/>
  <c r="AC1467"/>
  <c r="AC1468"/>
  <c r="AC1469"/>
  <c r="AC1470"/>
  <c r="AC1471"/>
  <c r="AC1472"/>
  <c r="AC1473"/>
  <c r="AC1474"/>
  <c r="AC1475"/>
  <c r="AC1476"/>
  <c r="AC1477"/>
  <c r="AC1478"/>
  <c r="AC1479"/>
  <c r="AC1480"/>
  <c r="AC1481"/>
  <c r="AC1482"/>
  <c r="AC1483"/>
  <c r="AC1484"/>
  <c r="AC1485"/>
  <c r="AC1486"/>
  <c r="AC1487"/>
  <c r="AC1488"/>
  <c r="AC1489"/>
  <c r="AC1490"/>
  <c r="AC1491"/>
  <c r="AC1492"/>
  <c r="AC1493"/>
  <c r="AC1494"/>
  <c r="AC1495"/>
  <c r="AC1496"/>
  <c r="AC1497"/>
  <c r="AC1498"/>
  <c r="AC1499"/>
  <c r="AC1500"/>
  <c r="AC1501"/>
  <c r="AC1502"/>
  <c r="AC1503"/>
  <c r="AC1504"/>
  <c r="AC1505"/>
  <c r="AC1506"/>
  <c r="AC1507"/>
  <c r="AC1508"/>
  <c r="AC1509"/>
  <c r="AC1510"/>
  <c r="AC1511"/>
  <c r="AC1512"/>
  <c r="AC1513"/>
  <c r="AC1514"/>
  <c r="AC1515"/>
  <c r="AC1516"/>
  <c r="AC1517"/>
  <c r="AC1518"/>
  <c r="AC1519"/>
  <c r="AC1520"/>
  <c r="AC1521"/>
  <c r="AC1522"/>
  <c r="AC1523"/>
  <c r="AC1524"/>
  <c r="AC1525"/>
  <c r="AC1526"/>
  <c r="AC1527"/>
  <c r="AC1528"/>
  <c r="AC1529"/>
  <c r="AC1530"/>
  <c r="AC1531"/>
  <c r="AC1532"/>
  <c r="AC1533"/>
  <c r="AC1534"/>
  <c r="AC1535"/>
  <c r="AC1536"/>
  <c r="AC1537"/>
  <c r="AC1538"/>
  <c r="AC1539"/>
  <c r="AC1540"/>
  <c r="AC1541"/>
  <c r="AC1542"/>
  <c r="AC1543"/>
  <c r="AC1544"/>
  <c r="AC1545"/>
  <c r="AC1546"/>
  <c r="AC1547"/>
  <c r="AC1548"/>
  <c r="AC1549"/>
  <c r="AC1550"/>
  <c r="AC1551"/>
  <c r="AC1552"/>
  <c r="AC1553"/>
  <c r="AC1554"/>
  <c r="AC1555"/>
  <c r="AC1556"/>
  <c r="AC1557"/>
  <c r="AC1558"/>
  <c r="AC1559"/>
  <c r="AC1560"/>
  <c r="AC1561"/>
  <c r="AC1562"/>
  <c r="AC1563"/>
  <c r="AC1564"/>
  <c r="AC1565"/>
  <c r="AC1566"/>
  <c r="AC1567"/>
  <c r="AC1568"/>
  <c r="AC1569"/>
  <c r="AC1570"/>
  <c r="AC1571"/>
  <c r="AC1572"/>
  <c r="AC1573"/>
  <c r="AC1574"/>
  <c r="AC1575"/>
  <c r="AC1576"/>
  <c r="AC1577"/>
  <c r="AC1578"/>
  <c r="AC1579"/>
  <c r="AC1580"/>
  <c r="AC1581"/>
  <c r="AC1582"/>
  <c r="AC1583"/>
  <c r="AC1584"/>
  <c r="AC1585"/>
  <c r="AC1586"/>
  <c r="AC1587"/>
  <c r="AC1588"/>
  <c r="AC1589"/>
  <c r="AC1590"/>
  <c r="AC1591"/>
  <c r="AC1592"/>
  <c r="AC1593"/>
  <c r="AC1594"/>
  <c r="AC1595"/>
  <c r="AC1596"/>
  <c r="AC1597"/>
  <c r="AC1598"/>
  <c r="AC1599"/>
  <c r="AC1600"/>
  <c r="AC1601"/>
  <c r="AC1602"/>
  <c r="AC1603"/>
  <c r="AC1604"/>
  <c r="AC1605"/>
  <c r="AC1606"/>
  <c r="AC1607"/>
  <c r="AC1608"/>
  <c r="AC1609"/>
  <c r="AC1610"/>
  <c r="AC1611"/>
  <c r="AC1612"/>
  <c r="AC1613"/>
  <c r="AC1614"/>
  <c r="AC1615"/>
  <c r="AC1616"/>
  <c r="AC1617"/>
  <c r="AC1618"/>
  <c r="AC1619"/>
  <c r="AC1620"/>
  <c r="AC1621"/>
  <c r="AC1622"/>
  <c r="AC1623"/>
  <c r="AC1624"/>
  <c r="AC1625"/>
  <c r="AC1626"/>
  <c r="AC1627"/>
  <c r="AC1628"/>
  <c r="AC1629"/>
  <c r="AC1630"/>
  <c r="AC1631"/>
  <c r="AC1632"/>
  <c r="AC1633"/>
  <c r="AC1634"/>
  <c r="AC1635"/>
  <c r="AC1636"/>
  <c r="AC1637"/>
  <c r="AC1638"/>
  <c r="AC1639"/>
  <c r="AC1640"/>
  <c r="AC1641"/>
  <c r="AC1642"/>
  <c r="AC1643"/>
  <c r="AC1644"/>
  <c r="AC1645"/>
  <c r="AC1646"/>
  <c r="AC1647"/>
  <c r="AC1648"/>
  <c r="AC1649"/>
  <c r="AC1650"/>
  <c r="AC1651"/>
  <c r="AC1652"/>
  <c r="AC1653"/>
  <c r="AC1654"/>
  <c r="AC1655"/>
  <c r="AC1656"/>
  <c r="AC1657"/>
  <c r="AC1658"/>
  <c r="AC1659"/>
  <c r="AC1660"/>
  <c r="AC1661"/>
  <c r="AC1662"/>
  <c r="AC1663"/>
  <c r="AC1664"/>
  <c r="AC1665"/>
  <c r="AC1666"/>
  <c r="AC1667"/>
  <c r="AC1668"/>
  <c r="AC1669"/>
  <c r="AC1670"/>
  <c r="AC1671"/>
  <c r="AC1672"/>
  <c r="AC1673"/>
  <c r="AC1674"/>
  <c r="AC1675"/>
  <c r="AC1676"/>
  <c r="AC1677"/>
  <c r="AC1678"/>
  <c r="AC1679"/>
  <c r="AC1680"/>
  <c r="AC1681"/>
  <c r="AC1682"/>
  <c r="AC1683"/>
  <c r="AC1684"/>
  <c r="AC1685"/>
  <c r="AC1686"/>
  <c r="AC1687"/>
  <c r="AC1688"/>
  <c r="AC1689"/>
  <c r="AC1690"/>
  <c r="AC1691"/>
  <c r="AC1692"/>
  <c r="AC1693"/>
  <c r="AC1694"/>
  <c r="AC1695"/>
  <c r="AC1696"/>
  <c r="AC1697"/>
  <c r="AC1698"/>
  <c r="AC1699"/>
  <c r="AC1700"/>
  <c r="AC1701"/>
  <c r="AC1702"/>
  <c r="AC1703"/>
  <c r="AC1704"/>
  <c r="AC1705"/>
  <c r="AC1706"/>
  <c r="AC1707"/>
  <c r="AC1708"/>
  <c r="AC1709"/>
  <c r="AC1710"/>
  <c r="AC1711"/>
  <c r="AC1712"/>
  <c r="AC1713"/>
  <c r="AC1714"/>
  <c r="AC1715"/>
  <c r="AC1716"/>
  <c r="AC1717"/>
  <c r="AC1718"/>
  <c r="AC1719"/>
  <c r="AC1720"/>
  <c r="AC1721"/>
  <c r="AC1722"/>
  <c r="AC1723"/>
  <c r="AC1724"/>
  <c r="AC1725"/>
  <c r="AC1726"/>
  <c r="AC1727"/>
  <c r="AC1728"/>
  <c r="AC1729"/>
  <c r="AC2"/>
  <c r="AJ3"/>
  <c r="AJ4" s="1"/>
  <c r="AD3"/>
  <c r="AE3"/>
  <c r="AF3"/>
  <c r="AG3"/>
  <c r="AH3"/>
  <c r="AD4"/>
  <c r="AE4"/>
  <c r="AF4"/>
  <c r="AG4"/>
  <c r="AH4"/>
  <c r="AD5"/>
  <c r="AE5"/>
  <c r="AF5"/>
  <c r="AG5"/>
  <c r="AH5"/>
  <c r="AD6"/>
  <c r="AE6"/>
  <c r="AF6"/>
  <c r="AG6"/>
  <c r="AH6"/>
  <c r="AD7"/>
  <c r="AE7"/>
  <c r="AF7"/>
  <c r="AG7"/>
  <c r="AH7"/>
  <c r="AD8"/>
  <c r="AE8"/>
  <c r="AF8"/>
  <c r="AG8"/>
  <c r="AH8"/>
  <c r="AD9"/>
  <c r="AE9"/>
  <c r="AF9"/>
  <c r="AG9"/>
  <c r="AH9"/>
  <c r="AD10"/>
  <c r="AE10"/>
  <c r="AF10"/>
  <c r="AG10"/>
  <c r="AH10"/>
  <c r="AD11"/>
  <c r="AE11"/>
  <c r="AF11"/>
  <c r="AG11"/>
  <c r="AH11"/>
  <c r="AD12"/>
  <c r="AE12"/>
  <c r="AF12"/>
  <c r="AG12"/>
  <c r="AH12"/>
  <c r="AD13"/>
  <c r="AE13"/>
  <c r="AF13"/>
  <c r="AG13"/>
  <c r="AH13"/>
  <c r="AD14"/>
  <c r="AE14"/>
  <c r="AF14"/>
  <c r="AG14"/>
  <c r="AH14"/>
  <c r="AD15"/>
  <c r="AE15"/>
  <c r="AF15"/>
  <c r="AG15"/>
  <c r="AH15"/>
  <c r="AD16"/>
  <c r="AE16"/>
  <c r="AF16"/>
  <c r="AG16"/>
  <c r="AH16"/>
  <c r="AD17"/>
  <c r="AE17"/>
  <c r="AF17"/>
  <c r="AG17"/>
  <c r="AH17"/>
  <c r="AD18"/>
  <c r="AE18"/>
  <c r="AF18"/>
  <c r="AG18"/>
  <c r="AH18"/>
  <c r="AD19"/>
  <c r="AE19"/>
  <c r="AF19"/>
  <c r="AG19"/>
  <c r="AH19"/>
  <c r="AD20"/>
  <c r="AE20"/>
  <c r="AF20"/>
  <c r="AG20"/>
  <c r="AH20"/>
  <c r="AD21"/>
  <c r="AE21"/>
  <c r="AF21"/>
  <c r="AG21"/>
  <c r="AH21"/>
  <c r="AD22"/>
  <c r="AE22"/>
  <c r="AF22"/>
  <c r="AG22"/>
  <c r="AH22"/>
  <c r="AD23"/>
  <c r="AE23"/>
  <c r="AF23"/>
  <c r="AG23"/>
  <c r="AH23"/>
  <c r="AD24"/>
  <c r="AE24"/>
  <c r="AF24"/>
  <c r="AG24"/>
  <c r="AH24"/>
  <c r="AD25"/>
  <c r="AE25"/>
  <c r="AF25"/>
  <c r="AG25"/>
  <c r="AH25"/>
  <c r="AD26"/>
  <c r="AE26"/>
  <c r="AF26"/>
  <c r="AG26"/>
  <c r="AH26"/>
  <c r="AD27"/>
  <c r="AE27"/>
  <c r="AF27"/>
  <c r="AG27"/>
  <c r="AH27"/>
  <c r="AD28"/>
  <c r="AE28"/>
  <c r="AF28"/>
  <c r="AG28"/>
  <c r="AH28"/>
  <c r="AD29"/>
  <c r="AE29"/>
  <c r="AF29"/>
  <c r="AG29"/>
  <c r="AH29"/>
  <c r="AD30"/>
  <c r="AE30"/>
  <c r="AF30"/>
  <c r="AG30"/>
  <c r="AH30"/>
  <c r="AD31"/>
  <c r="AE31"/>
  <c r="AF31"/>
  <c r="AG31"/>
  <c r="AH31"/>
  <c r="AD32"/>
  <c r="AE32"/>
  <c r="AF32"/>
  <c r="AG32"/>
  <c r="AH32"/>
  <c r="AD33"/>
  <c r="AE33"/>
  <c r="AF33"/>
  <c r="AG33"/>
  <c r="AH33"/>
  <c r="AD34"/>
  <c r="AE34"/>
  <c r="AF34"/>
  <c r="AG34"/>
  <c r="AH34"/>
  <c r="AD35"/>
  <c r="AE35"/>
  <c r="AF35"/>
  <c r="AG35"/>
  <c r="AH35"/>
  <c r="AD36"/>
  <c r="AE36"/>
  <c r="AF36"/>
  <c r="AG36"/>
  <c r="AH36"/>
  <c r="AD37"/>
  <c r="AE37"/>
  <c r="AF37"/>
  <c r="AG37"/>
  <c r="AH37"/>
  <c r="AD38"/>
  <c r="AE38"/>
  <c r="AF38"/>
  <c r="AG38"/>
  <c r="AH38"/>
  <c r="AD39"/>
  <c r="AE39"/>
  <c r="AF39"/>
  <c r="AG39"/>
  <c r="AH39"/>
  <c r="AD40"/>
  <c r="AE40"/>
  <c r="AF40"/>
  <c r="AG40"/>
  <c r="AH40"/>
  <c r="AD41"/>
  <c r="AE41"/>
  <c r="AF41"/>
  <c r="AG41"/>
  <c r="AH41"/>
  <c r="AD42"/>
  <c r="AE42"/>
  <c r="AF42"/>
  <c r="AG42"/>
  <c r="AH42"/>
  <c r="AD43"/>
  <c r="AE43"/>
  <c r="AF43"/>
  <c r="AG43"/>
  <c r="AH43"/>
  <c r="AD44"/>
  <c r="AE44"/>
  <c r="AF44"/>
  <c r="AG44"/>
  <c r="AH44"/>
  <c r="AD45"/>
  <c r="AE45"/>
  <c r="AF45"/>
  <c r="AG45"/>
  <c r="AH45"/>
  <c r="AD46"/>
  <c r="AE46"/>
  <c r="AF46"/>
  <c r="AG46"/>
  <c r="AH46"/>
  <c r="AD47"/>
  <c r="AE47"/>
  <c r="AF47"/>
  <c r="AG47"/>
  <c r="AH47"/>
  <c r="AD48"/>
  <c r="AE48"/>
  <c r="AF48"/>
  <c r="AG48"/>
  <c r="AH48"/>
  <c r="AD49"/>
  <c r="AE49"/>
  <c r="AF49"/>
  <c r="AG49"/>
  <c r="AH49"/>
  <c r="AD50"/>
  <c r="AE50"/>
  <c r="AF50"/>
  <c r="AG50"/>
  <c r="AH50"/>
  <c r="AD51"/>
  <c r="AE51"/>
  <c r="AF51"/>
  <c r="AG51"/>
  <c r="AH51"/>
  <c r="AD52"/>
  <c r="AE52"/>
  <c r="AF52"/>
  <c r="AG52"/>
  <c r="AH52"/>
  <c r="AD53"/>
  <c r="AE53"/>
  <c r="AF53"/>
  <c r="AG53"/>
  <c r="AH53"/>
  <c r="AD54"/>
  <c r="AE54"/>
  <c r="AF54"/>
  <c r="AG54"/>
  <c r="AH54"/>
  <c r="AD55"/>
  <c r="AE55"/>
  <c r="AF55"/>
  <c r="AG55"/>
  <c r="AH55"/>
  <c r="AD56"/>
  <c r="AE56"/>
  <c r="AF56"/>
  <c r="AG56"/>
  <c r="AH56"/>
  <c r="AD57"/>
  <c r="AE57"/>
  <c r="AF57"/>
  <c r="AG57"/>
  <c r="AH57"/>
  <c r="AD58"/>
  <c r="AE58"/>
  <c r="AF58"/>
  <c r="AG58"/>
  <c r="AH58"/>
  <c r="AD59"/>
  <c r="AE59"/>
  <c r="AF59"/>
  <c r="AG59"/>
  <c r="AH59"/>
  <c r="AD60"/>
  <c r="AE60"/>
  <c r="AF60"/>
  <c r="AG60"/>
  <c r="AH60"/>
  <c r="AD61"/>
  <c r="AE61"/>
  <c r="AF61"/>
  <c r="AG61"/>
  <c r="AH61"/>
  <c r="AD62"/>
  <c r="AE62"/>
  <c r="AF62"/>
  <c r="AG62"/>
  <c r="AH62"/>
  <c r="AD63"/>
  <c r="AE63"/>
  <c r="AF63"/>
  <c r="AG63"/>
  <c r="AH63"/>
  <c r="AD64"/>
  <c r="AE64"/>
  <c r="AF64"/>
  <c r="AG64"/>
  <c r="AH64"/>
  <c r="AD65"/>
  <c r="AE65"/>
  <c r="AF65"/>
  <c r="AG65"/>
  <c r="AH65"/>
  <c r="AD66"/>
  <c r="AE66"/>
  <c r="AF66"/>
  <c r="AG66"/>
  <c r="AH66"/>
  <c r="AD67"/>
  <c r="AE67"/>
  <c r="AF67"/>
  <c r="AG67"/>
  <c r="AH67"/>
  <c r="AD68"/>
  <c r="AE68"/>
  <c r="AF68"/>
  <c r="AG68"/>
  <c r="AH68"/>
  <c r="AD69"/>
  <c r="AE69"/>
  <c r="AF69"/>
  <c r="AG69"/>
  <c r="AH69"/>
  <c r="AD70"/>
  <c r="AE70"/>
  <c r="AF70"/>
  <c r="AG70"/>
  <c r="AH70"/>
  <c r="AD71"/>
  <c r="AE71"/>
  <c r="AF71"/>
  <c r="AG71"/>
  <c r="AH71"/>
  <c r="AD72"/>
  <c r="AE72"/>
  <c r="AF72"/>
  <c r="AG72"/>
  <c r="AH72"/>
  <c r="AD73"/>
  <c r="AE73"/>
  <c r="AF73"/>
  <c r="AG73"/>
  <c r="AH73"/>
  <c r="AD74"/>
  <c r="AE74"/>
  <c r="AF74"/>
  <c r="AG74"/>
  <c r="AH74"/>
  <c r="AD75"/>
  <c r="AE75"/>
  <c r="AF75"/>
  <c r="AG75"/>
  <c r="AH75"/>
  <c r="AD76"/>
  <c r="AE76"/>
  <c r="AF76"/>
  <c r="AG76"/>
  <c r="AH76"/>
  <c r="AD77"/>
  <c r="AE77"/>
  <c r="AF77"/>
  <c r="AG77"/>
  <c r="AH77"/>
  <c r="AD78"/>
  <c r="AE78"/>
  <c r="AF78"/>
  <c r="AG78"/>
  <c r="AH78"/>
  <c r="AD79"/>
  <c r="AE79"/>
  <c r="AF79"/>
  <c r="AG79"/>
  <c r="AH79"/>
  <c r="AD80"/>
  <c r="AE80"/>
  <c r="AF80"/>
  <c r="AG80"/>
  <c r="AH80"/>
  <c r="AD81"/>
  <c r="AE81"/>
  <c r="AF81"/>
  <c r="AG81"/>
  <c r="AH81"/>
  <c r="AD82"/>
  <c r="AE82"/>
  <c r="AF82"/>
  <c r="AG82"/>
  <c r="AH82"/>
  <c r="AD83"/>
  <c r="AE83"/>
  <c r="AF83"/>
  <c r="AG83"/>
  <c r="AH83"/>
  <c r="AD84"/>
  <c r="AE84"/>
  <c r="AF84"/>
  <c r="AG84"/>
  <c r="AH84"/>
  <c r="AD85"/>
  <c r="AE85"/>
  <c r="AF85"/>
  <c r="AG85"/>
  <c r="AH85"/>
  <c r="AD86"/>
  <c r="AE86"/>
  <c r="AF86"/>
  <c r="AG86"/>
  <c r="AH86"/>
  <c r="AD87"/>
  <c r="AE87"/>
  <c r="AF87"/>
  <c r="AG87"/>
  <c r="AH87"/>
  <c r="AD88"/>
  <c r="AE88"/>
  <c r="AF88"/>
  <c r="AG88"/>
  <c r="AH88"/>
  <c r="AD89"/>
  <c r="AE89"/>
  <c r="AF89"/>
  <c r="AG89"/>
  <c r="AH89"/>
  <c r="AD90"/>
  <c r="AE90"/>
  <c r="AF90"/>
  <c r="AG90"/>
  <c r="AH90"/>
  <c r="AD91"/>
  <c r="AE91"/>
  <c r="AF91"/>
  <c r="AG91"/>
  <c r="AH91"/>
  <c r="AD92"/>
  <c r="AE92"/>
  <c r="AF92"/>
  <c r="AG92"/>
  <c r="AH92"/>
  <c r="AD93"/>
  <c r="AE93"/>
  <c r="AF93"/>
  <c r="AG93"/>
  <c r="AH93"/>
  <c r="AD94"/>
  <c r="AE94"/>
  <c r="AF94"/>
  <c r="AG94"/>
  <c r="AH94"/>
  <c r="AD95"/>
  <c r="AE95"/>
  <c r="AF95"/>
  <c r="AG95"/>
  <c r="AH95"/>
  <c r="AD96"/>
  <c r="AE96"/>
  <c r="AF96"/>
  <c r="AG96"/>
  <c r="AH96"/>
  <c r="AD97"/>
  <c r="AE97"/>
  <c r="AF97"/>
  <c r="AG97"/>
  <c r="AH97"/>
  <c r="AD98"/>
  <c r="AE98"/>
  <c r="AF98"/>
  <c r="AG98"/>
  <c r="AH98"/>
  <c r="AD99"/>
  <c r="AE99"/>
  <c r="AF99"/>
  <c r="AG99"/>
  <c r="AH99"/>
  <c r="AD100"/>
  <c r="AE100"/>
  <c r="AF100"/>
  <c r="AG100"/>
  <c r="AH100"/>
  <c r="AD101"/>
  <c r="AE101"/>
  <c r="AF101"/>
  <c r="AG101"/>
  <c r="AH101"/>
  <c r="AD102"/>
  <c r="AE102"/>
  <c r="AF102"/>
  <c r="AG102"/>
  <c r="AH102"/>
  <c r="AD103"/>
  <c r="AE103"/>
  <c r="AF103"/>
  <c r="AG103"/>
  <c r="AH103"/>
  <c r="AD104"/>
  <c r="AE104"/>
  <c r="AF104"/>
  <c r="AG104"/>
  <c r="AH104"/>
  <c r="AD105"/>
  <c r="AE105"/>
  <c r="AF105"/>
  <c r="AG105"/>
  <c r="AH105"/>
  <c r="AD106"/>
  <c r="AE106"/>
  <c r="AF106"/>
  <c r="AG106"/>
  <c r="AH106"/>
  <c r="AD107"/>
  <c r="AE107"/>
  <c r="AF107"/>
  <c r="AG107"/>
  <c r="AH107"/>
  <c r="AD108"/>
  <c r="AE108"/>
  <c r="AF108"/>
  <c r="AG108"/>
  <c r="AH108"/>
  <c r="AD109"/>
  <c r="AE109"/>
  <c r="AF109"/>
  <c r="AG109"/>
  <c r="AH109"/>
  <c r="AD110"/>
  <c r="AE110"/>
  <c r="AF110"/>
  <c r="AG110"/>
  <c r="AH110"/>
  <c r="AD111"/>
  <c r="AE111"/>
  <c r="AF111"/>
  <c r="AG111"/>
  <c r="AH111"/>
  <c r="AD112"/>
  <c r="AE112"/>
  <c r="AF112"/>
  <c r="AG112"/>
  <c r="AH112"/>
  <c r="AD113"/>
  <c r="AE113"/>
  <c r="AF113"/>
  <c r="AG113"/>
  <c r="AH113"/>
  <c r="AD114"/>
  <c r="AE114"/>
  <c r="AF114"/>
  <c r="AG114"/>
  <c r="AH114"/>
  <c r="AD115"/>
  <c r="AE115"/>
  <c r="AF115"/>
  <c r="AG115"/>
  <c r="AH115"/>
  <c r="AD116"/>
  <c r="AE116"/>
  <c r="AF116"/>
  <c r="AG116"/>
  <c r="AH116"/>
  <c r="AD117"/>
  <c r="AE117"/>
  <c r="AF117"/>
  <c r="AG117"/>
  <c r="AH117"/>
  <c r="AD118"/>
  <c r="AE118"/>
  <c r="AF118"/>
  <c r="AG118"/>
  <c r="AH118"/>
  <c r="AD119"/>
  <c r="AE119"/>
  <c r="AF119"/>
  <c r="AG119"/>
  <c r="AH119"/>
  <c r="AD120"/>
  <c r="AE120"/>
  <c r="AF120"/>
  <c r="AG120"/>
  <c r="AH120"/>
  <c r="AD121"/>
  <c r="AE121"/>
  <c r="AF121"/>
  <c r="AG121"/>
  <c r="AH121"/>
  <c r="AD122"/>
  <c r="AE122"/>
  <c r="AF122"/>
  <c r="AG122"/>
  <c r="AH122"/>
  <c r="AD123"/>
  <c r="AE123"/>
  <c r="AF123"/>
  <c r="AG123"/>
  <c r="AH123"/>
  <c r="AD124"/>
  <c r="AE124"/>
  <c r="AF124"/>
  <c r="AG124"/>
  <c r="AH124"/>
  <c r="AD125"/>
  <c r="AE125"/>
  <c r="AF125"/>
  <c r="AG125"/>
  <c r="AH125"/>
  <c r="AD126"/>
  <c r="AE126"/>
  <c r="AF126"/>
  <c r="AG126"/>
  <c r="AH126"/>
  <c r="AD127"/>
  <c r="AE127"/>
  <c r="AF127"/>
  <c r="AG127"/>
  <c r="AH127"/>
  <c r="AD128"/>
  <c r="AE128"/>
  <c r="AF128"/>
  <c r="AG128"/>
  <c r="AH128"/>
  <c r="AD129"/>
  <c r="AE129"/>
  <c r="AF129"/>
  <c r="AG129"/>
  <c r="AH129"/>
  <c r="AD130"/>
  <c r="AE130"/>
  <c r="AF130"/>
  <c r="AG130"/>
  <c r="AH130"/>
  <c r="AD131"/>
  <c r="AE131"/>
  <c r="AF131"/>
  <c r="AG131"/>
  <c r="AH131"/>
  <c r="AD132"/>
  <c r="AE132"/>
  <c r="AF132"/>
  <c r="AG132"/>
  <c r="AH132"/>
  <c r="AD133"/>
  <c r="AE133"/>
  <c r="AF133"/>
  <c r="AG133"/>
  <c r="AH133"/>
  <c r="AD134"/>
  <c r="AE134"/>
  <c r="AF134"/>
  <c r="AG134"/>
  <c r="AH134"/>
  <c r="AD135"/>
  <c r="AE135"/>
  <c r="AF135"/>
  <c r="AG135"/>
  <c r="AH135"/>
  <c r="AD136"/>
  <c r="AE136"/>
  <c r="AF136"/>
  <c r="AG136"/>
  <c r="AH136"/>
  <c r="AD137"/>
  <c r="AE137"/>
  <c r="AF137"/>
  <c r="AG137"/>
  <c r="AH137"/>
  <c r="AD138"/>
  <c r="AE138"/>
  <c r="AF138"/>
  <c r="AG138"/>
  <c r="AH138"/>
  <c r="AD139"/>
  <c r="AE139"/>
  <c r="AF139"/>
  <c r="AG139"/>
  <c r="AH139"/>
  <c r="AD140"/>
  <c r="AE140"/>
  <c r="AF140"/>
  <c r="AG140"/>
  <c r="AH140"/>
  <c r="AD141"/>
  <c r="AE141"/>
  <c r="AF141"/>
  <c r="AG141"/>
  <c r="AH141"/>
  <c r="AD142"/>
  <c r="AE142"/>
  <c r="AF142"/>
  <c r="AG142"/>
  <c r="AH142"/>
  <c r="AD143"/>
  <c r="AE143"/>
  <c r="AF143"/>
  <c r="AG143"/>
  <c r="AH143"/>
  <c r="AD144"/>
  <c r="AE144"/>
  <c r="AF144"/>
  <c r="AG144"/>
  <c r="AH144"/>
  <c r="AD145"/>
  <c r="AE145"/>
  <c r="AF145"/>
  <c r="AG145"/>
  <c r="AH145"/>
  <c r="AD146"/>
  <c r="AE146"/>
  <c r="AF146"/>
  <c r="AG146"/>
  <c r="AH146"/>
  <c r="AD147"/>
  <c r="AE147"/>
  <c r="AF147"/>
  <c r="AG147"/>
  <c r="AH147"/>
  <c r="AD148"/>
  <c r="AE148"/>
  <c r="AF148"/>
  <c r="AG148"/>
  <c r="AH148"/>
  <c r="AD149"/>
  <c r="AE149"/>
  <c r="AF149"/>
  <c r="AG149"/>
  <c r="AH149"/>
  <c r="AD150"/>
  <c r="AE150"/>
  <c r="AF150"/>
  <c r="AG150"/>
  <c r="AH150"/>
  <c r="AD151"/>
  <c r="AE151"/>
  <c r="AF151"/>
  <c r="AG151"/>
  <c r="AH151"/>
  <c r="AD152"/>
  <c r="AE152"/>
  <c r="AF152"/>
  <c r="AG152"/>
  <c r="AH152"/>
  <c r="AD153"/>
  <c r="AE153"/>
  <c r="AF153"/>
  <c r="AG153"/>
  <c r="AH153"/>
  <c r="AD154"/>
  <c r="AE154"/>
  <c r="AF154"/>
  <c r="AG154"/>
  <c r="AH154"/>
  <c r="AD155"/>
  <c r="AE155"/>
  <c r="AF155"/>
  <c r="AG155"/>
  <c r="AH155"/>
  <c r="AD156"/>
  <c r="AE156"/>
  <c r="AF156"/>
  <c r="AG156"/>
  <c r="AH156"/>
  <c r="AD157"/>
  <c r="AE157"/>
  <c r="AF157"/>
  <c r="AG157"/>
  <c r="AH157"/>
  <c r="AD158"/>
  <c r="AE158"/>
  <c r="AF158"/>
  <c r="AG158"/>
  <c r="AH158"/>
  <c r="AD159"/>
  <c r="AE159"/>
  <c r="AF159"/>
  <c r="AG159"/>
  <c r="AH159"/>
  <c r="AD160"/>
  <c r="AE160"/>
  <c r="AF160"/>
  <c r="AG160"/>
  <c r="AH160"/>
  <c r="AD161"/>
  <c r="AE161"/>
  <c r="AF161"/>
  <c r="AG161"/>
  <c r="AH161"/>
  <c r="AD162"/>
  <c r="AE162"/>
  <c r="AF162"/>
  <c r="AG162"/>
  <c r="AH162"/>
  <c r="AD163"/>
  <c r="AE163"/>
  <c r="AF163"/>
  <c r="AG163"/>
  <c r="AH163"/>
  <c r="AD164"/>
  <c r="AE164"/>
  <c r="AF164"/>
  <c r="AG164"/>
  <c r="AH164"/>
  <c r="AD165"/>
  <c r="AE165"/>
  <c r="AF165"/>
  <c r="AG165"/>
  <c r="AH165"/>
  <c r="AD166"/>
  <c r="AE166"/>
  <c r="AF166"/>
  <c r="AG166"/>
  <c r="AH166"/>
  <c r="AD167"/>
  <c r="AE167"/>
  <c r="AF167"/>
  <c r="AG167"/>
  <c r="AH167"/>
  <c r="AD168"/>
  <c r="AE168"/>
  <c r="AF168"/>
  <c r="AG168"/>
  <c r="AH168"/>
  <c r="AD169"/>
  <c r="AE169"/>
  <c r="AF169"/>
  <c r="AG169"/>
  <c r="AH169"/>
  <c r="AD170"/>
  <c r="AE170"/>
  <c r="AF170"/>
  <c r="AG170"/>
  <c r="AH170"/>
  <c r="AD171"/>
  <c r="AE171"/>
  <c r="AF171"/>
  <c r="AG171"/>
  <c r="AH171"/>
  <c r="AD172"/>
  <c r="AE172"/>
  <c r="AF172"/>
  <c r="AG172"/>
  <c r="AH172"/>
  <c r="AD173"/>
  <c r="AE173"/>
  <c r="AF173"/>
  <c r="AG173"/>
  <c r="AH173"/>
  <c r="AD174"/>
  <c r="AE174"/>
  <c r="AF174"/>
  <c r="AG174"/>
  <c r="AH174"/>
  <c r="AD175"/>
  <c r="AE175"/>
  <c r="AF175"/>
  <c r="AG175"/>
  <c r="AH175"/>
  <c r="AD176"/>
  <c r="AE176"/>
  <c r="AF176"/>
  <c r="AG176"/>
  <c r="AH176"/>
  <c r="AD177"/>
  <c r="AE177"/>
  <c r="AF177"/>
  <c r="AG177"/>
  <c r="AH177"/>
  <c r="AD178"/>
  <c r="AE178"/>
  <c r="AF178"/>
  <c r="AG178"/>
  <c r="AH178"/>
  <c r="AD179"/>
  <c r="AE179"/>
  <c r="AF179"/>
  <c r="AG179"/>
  <c r="AH179"/>
  <c r="AD180"/>
  <c r="AE180"/>
  <c r="AF180"/>
  <c r="AG180"/>
  <c r="AH180"/>
  <c r="AD181"/>
  <c r="AE181"/>
  <c r="AF181"/>
  <c r="AG181"/>
  <c r="AH181"/>
  <c r="AD182"/>
  <c r="AE182"/>
  <c r="AF182"/>
  <c r="AG182"/>
  <c r="AH182"/>
  <c r="AD183"/>
  <c r="AE183"/>
  <c r="AF183"/>
  <c r="AG183"/>
  <c r="AH183"/>
  <c r="AD184"/>
  <c r="AE184"/>
  <c r="AF184"/>
  <c r="AG184"/>
  <c r="AH184"/>
  <c r="AD185"/>
  <c r="AE185"/>
  <c r="AF185"/>
  <c r="AG185"/>
  <c r="AH185"/>
  <c r="AD186"/>
  <c r="AE186"/>
  <c r="AF186"/>
  <c r="AG186"/>
  <c r="AH186"/>
  <c r="AD187"/>
  <c r="AE187"/>
  <c r="AF187"/>
  <c r="AG187"/>
  <c r="AH187"/>
  <c r="AD188"/>
  <c r="AE188"/>
  <c r="AF188"/>
  <c r="AG188"/>
  <c r="AH188"/>
  <c r="AD189"/>
  <c r="AE189"/>
  <c r="AF189"/>
  <c r="AG189"/>
  <c r="AH189"/>
  <c r="AD190"/>
  <c r="AE190"/>
  <c r="AF190"/>
  <c r="AG190"/>
  <c r="AH190"/>
  <c r="AD191"/>
  <c r="AE191"/>
  <c r="AF191"/>
  <c r="AG191"/>
  <c r="AH191"/>
  <c r="AD192"/>
  <c r="AE192"/>
  <c r="AF192"/>
  <c r="AG192"/>
  <c r="AH192"/>
  <c r="AD193"/>
  <c r="AE193"/>
  <c r="AF193"/>
  <c r="AG193"/>
  <c r="AH193"/>
  <c r="AD194"/>
  <c r="AE194"/>
  <c r="AF194"/>
  <c r="AG194"/>
  <c r="AH194"/>
  <c r="AD195"/>
  <c r="AE195"/>
  <c r="AF195"/>
  <c r="AG195"/>
  <c r="AH195"/>
  <c r="AD196"/>
  <c r="AE196"/>
  <c r="AF196"/>
  <c r="AG196"/>
  <c r="AH196"/>
  <c r="AD197"/>
  <c r="AE197"/>
  <c r="AF197"/>
  <c r="AG197"/>
  <c r="AH197"/>
  <c r="AD198"/>
  <c r="AE198"/>
  <c r="AF198"/>
  <c r="AG198"/>
  <c r="AH198"/>
  <c r="AD199"/>
  <c r="AE199"/>
  <c r="AF199"/>
  <c r="AG199"/>
  <c r="AH199"/>
  <c r="AD200"/>
  <c r="AE200"/>
  <c r="AF200"/>
  <c r="AG200"/>
  <c r="AH200"/>
  <c r="AD201"/>
  <c r="AE201"/>
  <c r="AF201"/>
  <c r="AG201"/>
  <c r="AH201"/>
  <c r="AD202"/>
  <c r="AE202"/>
  <c r="AF202"/>
  <c r="AG202"/>
  <c r="AH202"/>
  <c r="AD203"/>
  <c r="AE203"/>
  <c r="AF203"/>
  <c r="AG203"/>
  <c r="AH203"/>
  <c r="AD204"/>
  <c r="AE204"/>
  <c r="AF204"/>
  <c r="AG204"/>
  <c r="AH204"/>
  <c r="AD205"/>
  <c r="AE205"/>
  <c r="AF205"/>
  <c r="AG205"/>
  <c r="AH205"/>
  <c r="AD206"/>
  <c r="AE206"/>
  <c r="AF206"/>
  <c r="AG206"/>
  <c r="AH206"/>
  <c r="AD207"/>
  <c r="AE207"/>
  <c r="AF207"/>
  <c r="AG207"/>
  <c r="AH207"/>
  <c r="AD208"/>
  <c r="AE208"/>
  <c r="AF208"/>
  <c r="AG208"/>
  <c r="AH208"/>
  <c r="AD209"/>
  <c r="AE209"/>
  <c r="AF209"/>
  <c r="AG209"/>
  <c r="AH209"/>
  <c r="AD210"/>
  <c r="AE210"/>
  <c r="AF210"/>
  <c r="AG210"/>
  <c r="AH210"/>
  <c r="AD211"/>
  <c r="AE211"/>
  <c r="AF211"/>
  <c r="AG211"/>
  <c r="AH211"/>
  <c r="AD212"/>
  <c r="AE212"/>
  <c r="AF212"/>
  <c r="AG212"/>
  <c r="AH212"/>
  <c r="AD213"/>
  <c r="AE213"/>
  <c r="AF213"/>
  <c r="AG213"/>
  <c r="AH213"/>
  <c r="AD214"/>
  <c r="AE214"/>
  <c r="AF214"/>
  <c r="AG214"/>
  <c r="AH214"/>
  <c r="AD215"/>
  <c r="AE215"/>
  <c r="AF215"/>
  <c r="AG215"/>
  <c r="AH215"/>
  <c r="AD216"/>
  <c r="AE216"/>
  <c r="AF216"/>
  <c r="AG216"/>
  <c r="AH216"/>
  <c r="AD217"/>
  <c r="AE217"/>
  <c r="AF217"/>
  <c r="AG217"/>
  <c r="AH217"/>
  <c r="AD218"/>
  <c r="AE218"/>
  <c r="AF218"/>
  <c r="AG218"/>
  <c r="AH218"/>
  <c r="AD219"/>
  <c r="AE219"/>
  <c r="AF219"/>
  <c r="AG219"/>
  <c r="AH219"/>
  <c r="AD220"/>
  <c r="AE220"/>
  <c r="AF220"/>
  <c r="AG220"/>
  <c r="AH220"/>
  <c r="AD221"/>
  <c r="AE221"/>
  <c r="AF221"/>
  <c r="AG221"/>
  <c r="AH221"/>
  <c r="AD222"/>
  <c r="AE222"/>
  <c r="AF222"/>
  <c r="AG222"/>
  <c r="AH222"/>
  <c r="AD223"/>
  <c r="AE223"/>
  <c r="AF223"/>
  <c r="AG223"/>
  <c r="AH223"/>
  <c r="AD224"/>
  <c r="AE224"/>
  <c r="AF224"/>
  <c r="AG224"/>
  <c r="AH224"/>
  <c r="AD225"/>
  <c r="AE225"/>
  <c r="AF225"/>
  <c r="AG225"/>
  <c r="AH225"/>
  <c r="AD226"/>
  <c r="AE226"/>
  <c r="AF226"/>
  <c r="AG226"/>
  <c r="AH226"/>
  <c r="AD227"/>
  <c r="AE227"/>
  <c r="AF227"/>
  <c r="AG227"/>
  <c r="AH227"/>
  <c r="AD228"/>
  <c r="AE228"/>
  <c r="AF228"/>
  <c r="AG228"/>
  <c r="AH228"/>
  <c r="AD229"/>
  <c r="AE229"/>
  <c r="AF229"/>
  <c r="AG229"/>
  <c r="AH229"/>
  <c r="AD230"/>
  <c r="AE230"/>
  <c r="AF230"/>
  <c r="AG230"/>
  <c r="AH230"/>
  <c r="AD231"/>
  <c r="AE231"/>
  <c r="AF231"/>
  <c r="AG231"/>
  <c r="AH231"/>
  <c r="AD232"/>
  <c r="AE232"/>
  <c r="AF232"/>
  <c r="AG232"/>
  <c r="AH232"/>
  <c r="AD233"/>
  <c r="AE233"/>
  <c r="AF233"/>
  <c r="AG233"/>
  <c r="AH233"/>
  <c r="AD234"/>
  <c r="AE234"/>
  <c r="AF234"/>
  <c r="AG234"/>
  <c r="AH234"/>
  <c r="AD235"/>
  <c r="AE235"/>
  <c r="AF235"/>
  <c r="AG235"/>
  <c r="AH235"/>
  <c r="AD236"/>
  <c r="AE236"/>
  <c r="AF236"/>
  <c r="AG236"/>
  <c r="AH236"/>
  <c r="AD237"/>
  <c r="AE237"/>
  <c r="AF237"/>
  <c r="AG237"/>
  <c r="AH237"/>
  <c r="AD238"/>
  <c r="AE238"/>
  <c r="AF238"/>
  <c r="AG238"/>
  <c r="AH238"/>
  <c r="AD239"/>
  <c r="AE239"/>
  <c r="AF239"/>
  <c r="AG239"/>
  <c r="AH239"/>
  <c r="AD240"/>
  <c r="AE240"/>
  <c r="AF240"/>
  <c r="AG240"/>
  <c r="AH240"/>
  <c r="AD241"/>
  <c r="AE241"/>
  <c r="AF241"/>
  <c r="AG241"/>
  <c r="AH241"/>
  <c r="AD242"/>
  <c r="AE242"/>
  <c r="AF242"/>
  <c r="AG242"/>
  <c r="AH242"/>
  <c r="AD243"/>
  <c r="AE243"/>
  <c r="AF243"/>
  <c r="AG243"/>
  <c r="AH243"/>
  <c r="AD244"/>
  <c r="AE244"/>
  <c r="AF244"/>
  <c r="AG244"/>
  <c r="AH244"/>
  <c r="AD245"/>
  <c r="AE245"/>
  <c r="AF245"/>
  <c r="AG245"/>
  <c r="AH245"/>
  <c r="AD246"/>
  <c r="AE246"/>
  <c r="AF246"/>
  <c r="AG246"/>
  <c r="AH246"/>
  <c r="AD247"/>
  <c r="AE247"/>
  <c r="AF247"/>
  <c r="AG247"/>
  <c r="AH247"/>
  <c r="AD248"/>
  <c r="AE248"/>
  <c r="AF248"/>
  <c r="AG248"/>
  <c r="AH248"/>
  <c r="AD249"/>
  <c r="AE249"/>
  <c r="AF249"/>
  <c r="AG249"/>
  <c r="AH249"/>
  <c r="AD250"/>
  <c r="AE250"/>
  <c r="AF250"/>
  <c r="AG250"/>
  <c r="AH250"/>
  <c r="AD251"/>
  <c r="AE251"/>
  <c r="AF251"/>
  <c r="AG251"/>
  <c r="AH251"/>
  <c r="AD252"/>
  <c r="AE252"/>
  <c r="AF252"/>
  <c r="AG252"/>
  <c r="AH252"/>
  <c r="AD253"/>
  <c r="AE253"/>
  <c r="AF253"/>
  <c r="AG253"/>
  <c r="AH253"/>
  <c r="AD254"/>
  <c r="AE254"/>
  <c r="AF254"/>
  <c r="AG254"/>
  <c r="AH254"/>
  <c r="AD255"/>
  <c r="AE255"/>
  <c r="AF255"/>
  <c r="AG255"/>
  <c r="AH255"/>
  <c r="AD256"/>
  <c r="AE256"/>
  <c r="AF256"/>
  <c r="AG256"/>
  <c r="AH256"/>
  <c r="AD257"/>
  <c r="AE257"/>
  <c r="AF257"/>
  <c r="AG257"/>
  <c r="AH257"/>
  <c r="AD258"/>
  <c r="AE258"/>
  <c r="AF258"/>
  <c r="AG258"/>
  <c r="AH258"/>
  <c r="AD259"/>
  <c r="AE259"/>
  <c r="AF259"/>
  <c r="AG259"/>
  <c r="AH259"/>
  <c r="AD260"/>
  <c r="AE260"/>
  <c r="AF260"/>
  <c r="AG260"/>
  <c r="AH260"/>
  <c r="AD261"/>
  <c r="AE261"/>
  <c r="AF261"/>
  <c r="AG261"/>
  <c r="AH261"/>
  <c r="AD262"/>
  <c r="AE262"/>
  <c r="AF262"/>
  <c r="AG262"/>
  <c r="AH262"/>
  <c r="AD263"/>
  <c r="AE263"/>
  <c r="AF263"/>
  <c r="AG263"/>
  <c r="AH263"/>
  <c r="AD264"/>
  <c r="AE264"/>
  <c r="AF264"/>
  <c r="AG264"/>
  <c r="AH264"/>
  <c r="AD265"/>
  <c r="AE265"/>
  <c r="AF265"/>
  <c r="AG265"/>
  <c r="AH265"/>
  <c r="AD266"/>
  <c r="AE266"/>
  <c r="AF266"/>
  <c r="AG266"/>
  <c r="AH266"/>
  <c r="AD267"/>
  <c r="AE267"/>
  <c r="AF267"/>
  <c r="AG267"/>
  <c r="AH267"/>
  <c r="AD268"/>
  <c r="AE268"/>
  <c r="AF268"/>
  <c r="AG268"/>
  <c r="AH268"/>
  <c r="AD269"/>
  <c r="AE269"/>
  <c r="AF269"/>
  <c r="AG269"/>
  <c r="AH269"/>
  <c r="AD270"/>
  <c r="AE270"/>
  <c r="AF270"/>
  <c r="AG270"/>
  <c r="AH270"/>
  <c r="AD271"/>
  <c r="AE271"/>
  <c r="AF271"/>
  <c r="AG271"/>
  <c r="AH271"/>
  <c r="AD272"/>
  <c r="AE272"/>
  <c r="AF272"/>
  <c r="AG272"/>
  <c r="AH272"/>
  <c r="AD273"/>
  <c r="AE273"/>
  <c r="AF273"/>
  <c r="AG273"/>
  <c r="AH273"/>
  <c r="AD274"/>
  <c r="AE274"/>
  <c r="AF274"/>
  <c r="AG274"/>
  <c r="AH274"/>
  <c r="AD275"/>
  <c r="AE275"/>
  <c r="AF275"/>
  <c r="AG275"/>
  <c r="AH275"/>
  <c r="AD276"/>
  <c r="AE276"/>
  <c r="AF276"/>
  <c r="AG276"/>
  <c r="AH276"/>
  <c r="AD277"/>
  <c r="AE277"/>
  <c r="AF277"/>
  <c r="AG277"/>
  <c r="AH277"/>
  <c r="AD278"/>
  <c r="AE278"/>
  <c r="AF278"/>
  <c r="AG278"/>
  <c r="AH278"/>
  <c r="AD279"/>
  <c r="AE279"/>
  <c r="AF279"/>
  <c r="AG279"/>
  <c r="AH279"/>
  <c r="AD280"/>
  <c r="AE280"/>
  <c r="AF280"/>
  <c r="AG280"/>
  <c r="AH280"/>
  <c r="AD281"/>
  <c r="AE281"/>
  <c r="AF281"/>
  <c r="AG281"/>
  <c r="AH281"/>
  <c r="AD282"/>
  <c r="AE282"/>
  <c r="AF282"/>
  <c r="AG282"/>
  <c r="AH282"/>
  <c r="AD283"/>
  <c r="AE283"/>
  <c r="AF283"/>
  <c r="AG283"/>
  <c r="AH283"/>
  <c r="AD284"/>
  <c r="AE284"/>
  <c r="AF284"/>
  <c r="AG284"/>
  <c r="AH284"/>
  <c r="AD285"/>
  <c r="AE285"/>
  <c r="AF285"/>
  <c r="AG285"/>
  <c r="AH285"/>
  <c r="AD286"/>
  <c r="AE286"/>
  <c r="AF286"/>
  <c r="AG286"/>
  <c r="AH286"/>
  <c r="AD287"/>
  <c r="AE287"/>
  <c r="AF287"/>
  <c r="AG287"/>
  <c r="AH287"/>
  <c r="AD288"/>
  <c r="AE288"/>
  <c r="AF288"/>
  <c r="AG288"/>
  <c r="AH288"/>
  <c r="AD289"/>
  <c r="AE289"/>
  <c r="AF289"/>
  <c r="AG289"/>
  <c r="AH289"/>
  <c r="AD290"/>
  <c r="AE290"/>
  <c r="AF290"/>
  <c r="AG290"/>
  <c r="AH290"/>
  <c r="AD291"/>
  <c r="AE291"/>
  <c r="AF291"/>
  <c r="AG291"/>
  <c r="AH291"/>
  <c r="AD292"/>
  <c r="AE292"/>
  <c r="AF292"/>
  <c r="AG292"/>
  <c r="AH292"/>
  <c r="AD293"/>
  <c r="AE293"/>
  <c r="AF293"/>
  <c r="AG293"/>
  <c r="AH293"/>
  <c r="AD294"/>
  <c r="AE294"/>
  <c r="AF294"/>
  <c r="AG294"/>
  <c r="AH294"/>
  <c r="AD295"/>
  <c r="AE295"/>
  <c r="AF295"/>
  <c r="AG295"/>
  <c r="AH295"/>
  <c r="AD296"/>
  <c r="AE296"/>
  <c r="AF296"/>
  <c r="AG296"/>
  <c r="AH296"/>
  <c r="AD297"/>
  <c r="AE297"/>
  <c r="AF297"/>
  <c r="AG297"/>
  <c r="AH297"/>
  <c r="AD298"/>
  <c r="AE298"/>
  <c r="AF298"/>
  <c r="AG298"/>
  <c r="AH298"/>
  <c r="AD299"/>
  <c r="AE299"/>
  <c r="AF299"/>
  <c r="AG299"/>
  <c r="AH299"/>
  <c r="AD300"/>
  <c r="AE300"/>
  <c r="AF300"/>
  <c r="AG300"/>
  <c r="AH300"/>
  <c r="AD301"/>
  <c r="AE301"/>
  <c r="AF301"/>
  <c r="AG301"/>
  <c r="AH301"/>
  <c r="AD302"/>
  <c r="AE302"/>
  <c r="AF302"/>
  <c r="AG302"/>
  <c r="AH302"/>
  <c r="AD303"/>
  <c r="AE303"/>
  <c r="AF303"/>
  <c r="AG303"/>
  <c r="AH303"/>
  <c r="AD304"/>
  <c r="AE304"/>
  <c r="AF304"/>
  <c r="AG304"/>
  <c r="AH304"/>
  <c r="AD305"/>
  <c r="AE305"/>
  <c r="AF305"/>
  <c r="AG305"/>
  <c r="AH305"/>
  <c r="AD306"/>
  <c r="AE306"/>
  <c r="AF306"/>
  <c r="AG306"/>
  <c r="AH306"/>
  <c r="AD307"/>
  <c r="AE307"/>
  <c r="AF307"/>
  <c r="AG307"/>
  <c r="AH307"/>
  <c r="AD308"/>
  <c r="AE308"/>
  <c r="AF308"/>
  <c r="AG308"/>
  <c r="AH308"/>
  <c r="AD309"/>
  <c r="AE309"/>
  <c r="AF309"/>
  <c r="AG309"/>
  <c r="AH309"/>
  <c r="AD310"/>
  <c r="AE310"/>
  <c r="AF310"/>
  <c r="AG310"/>
  <c r="AH310"/>
  <c r="AD311"/>
  <c r="AE311"/>
  <c r="AF311"/>
  <c r="AG311"/>
  <c r="AH311"/>
  <c r="AD312"/>
  <c r="AE312"/>
  <c r="AF312"/>
  <c r="AG312"/>
  <c r="AH312"/>
  <c r="AD313"/>
  <c r="AE313"/>
  <c r="AF313"/>
  <c r="AG313"/>
  <c r="AH313"/>
  <c r="AD314"/>
  <c r="AE314"/>
  <c r="AF314"/>
  <c r="AG314"/>
  <c r="AH314"/>
  <c r="AD315"/>
  <c r="AE315"/>
  <c r="AF315"/>
  <c r="AG315"/>
  <c r="AH315"/>
  <c r="AD316"/>
  <c r="AE316"/>
  <c r="AF316"/>
  <c r="AG316"/>
  <c r="AH316"/>
  <c r="AD317"/>
  <c r="AE317"/>
  <c r="AF317"/>
  <c r="AG317"/>
  <c r="AH317"/>
  <c r="AD318"/>
  <c r="AE318"/>
  <c r="AF318"/>
  <c r="AG318"/>
  <c r="AH318"/>
  <c r="AD319"/>
  <c r="AE319"/>
  <c r="AF319"/>
  <c r="AG319"/>
  <c r="AH319"/>
  <c r="AD320"/>
  <c r="AE320"/>
  <c r="AF320"/>
  <c r="AG320"/>
  <c r="AH320"/>
  <c r="AD321"/>
  <c r="AE321"/>
  <c r="AF321"/>
  <c r="AG321"/>
  <c r="AH321"/>
  <c r="AD322"/>
  <c r="AE322"/>
  <c r="AF322"/>
  <c r="AG322"/>
  <c r="AH322"/>
  <c r="AD323"/>
  <c r="AE323"/>
  <c r="AF323"/>
  <c r="AG323"/>
  <c r="AH323"/>
  <c r="AD324"/>
  <c r="AE324"/>
  <c r="AF324"/>
  <c r="AG324"/>
  <c r="AH324"/>
  <c r="AD325"/>
  <c r="AE325"/>
  <c r="AF325"/>
  <c r="AG325"/>
  <c r="AH325"/>
  <c r="AD326"/>
  <c r="AE326"/>
  <c r="AF326"/>
  <c r="AG326"/>
  <c r="AH326"/>
  <c r="AD327"/>
  <c r="AE327"/>
  <c r="AF327"/>
  <c r="AG327"/>
  <c r="AH327"/>
  <c r="AD328"/>
  <c r="AE328"/>
  <c r="AF328"/>
  <c r="AG328"/>
  <c r="AH328"/>
  <c r="AD329"/>
  <c r="AE329"/>
  <c r="AF329"/>
  <c r="AG329"/>
  <c r="AH329"/>
  <c r="AD330"/>
  <c r="AE330"/>
  <c r="AF330"/>
  <c r="AG330"/>
  <c r="AH330"/>
  <c r="AD331"/>
  <c r="AE331"/>
  <c r="AF331"/>
  <c r="AG331"/>
  <c r="AH331"/>
  <c r="AD332"/>
  <c r="AE332"/>
  <c r="AF332"/>
  <c r="AG332"/>
  <c r="AH332"/>
  <c r="AD333"/>
  <c r="AE333"/>
  <c r="AF333"/>
  <c r="AG333"/>
  <c r="AH333"/>
  <c r="AD334"/>
  <c r="AE334"/>
  <c r="AF334"/>
  <c r="AG334"/>
  <c r="AH334"/>
  <c r="AD335"/>
  <c r="AE335"/>
  <c r="AF335"/>
  <c r="AG335"/>
  <c r="AH335"/>
  <c r="AD336"/>
  <c r="AE336"/>
  <c r="AF336"/>
  <c r="AG336"/>
  <c r="AH336"/>
  <c r="AD337"/>
  <c r="AE337"/>
  <c r="AF337"/>
  <c r="AG337"/>
  <c r="AH337"/>
  <c r="AD338"/>
  <c r="AE338"/>
  <c r="AF338"/>
  <c r="AG338"/>
  <c r="AH338"/>
  <c r="AD339"/>
  <c r="AE339"/>
  <c r="AF339"/>
  <c r="AG339"/>
  <c r="AH339"/>
  <c r="AD340"/>
  <c r="AE340"/>
  <c r="AF340"/>
  <c r="AG340"/>
  <c r="AH340"/>
  <c r="AD341"/>
  <c r="AE341"/>
  <c r="AF341"/>
  <c r="AG341"/>
  <c r="AH341"/>
  <c r="AD342"/>
  <c r="AE342"/>
  <c r="AF342"/>
  <c r="AG342"/>
  <c r="AH342"/>
  <c r="AD343"/>
  <c r="AE343"/>
  <c r="AF343"/>
  <c r="AG343"/>
  <c r="AH343"/>
  <c r="AD344"/>
  <c r="AE344"/>
  <c r="AF344"/>
  <c r="AG344"/>
  <c r="AH344"/>
  <c r="AD345"/>
  <c r="AE345"/>
  <c r="AF345"/>
  <c r="AG345"/>
  <c r="AH345"/>
  <c r="AD346"/>
  <c r="AE346"/>
  <c r="AF346"/>
  <c r="AG346"/>
  <c r="AH346"/>
  <c r="AD347"/>
  <c r="AE347"/>
  <c r="AF347"/>
  <c r="AG347"/>
  <c r="AH347"/>
  <c r="AD348"/>
  <c r="AE348"/>
  <c r="AF348"/>
  <c r="AG348"/>
  <c r="AH348"/>
  <c r="AD349"/>
  <c r="AE349"/>
  <c r="AF349"/>
  <c r="AG349"/>
  <c r="AH349"/>
  <c r="AD350"/>
  <c r="AE350"/>
  <c r="AF350"/>
  <c r="AG350"/>
  <c r="AH350"/>
  <c r="AD351"/>
  <c r="AE351"/>
  <c r="AF351"/>
  <c r="AG351"/>
  <c r="AH351"/>
  <c r="AD352"/>
  <c r="AE352"/>
  <c r="AF352"/>
  <c r="AG352"/>
  <c r="AH352"/>
  <c r="AD353"/>
  <c r="AE353"/>
  <c r="AF353"/>
  <c r="AG353"/>
  <c r="AH353"/>
  <c r="AD354"/>
  <c r="AE354"/>
  <c r="AF354"/>
  <c r="AG354"/>
  <c r="AH354"/>
  <c r="AD355"/>
  <c r="AE355"/>
  <c r="AF355"/>
  <c r="AG355"/>
  <c r="AH355"/>
  <c r="AD356"/>
  <c r="AE356"/>
  <c r="AF356"/>
  <c r="AG356"/>
  <c r="AH356"/>
  <c r="AD357"/>
  <c r="AE357"/>
  <c r="AF357"/>
  <c r="AG357"/>
  <c r="AH357"/>
  <c r="AD358"/>
  <c r="AE358"/>
  <c r="AF358"/>
  <c r="AG358"/>
  <c r="AH358"/>
  <c r="AD359"/>
  <c r="AE359"/>
  <c r="AF359"/>
  <c r="AG359"/>
  <c r="AH359"/>
  <c r="AD360"/>
  <c r="AE360"/>
  <c r="AF360"/>
  <c r="AG360"/>
  <c r="AH360"/>
  <c r="AD361"/>
  <c r="AE361"/>
  <c r="AF361"/>
  <c r="AG361"/>
  <c r="AH361"/>
  <c r="AD362"/>
  <c r="AE362"/>
  <c r="AF362"/>
  <c r="AG362"/>
  <c r="AH362"/>
  <c r="AD363"/>
  <c r="AE363"/>
  <c r="AF363"/>
  <c r="AG363"/>
  <c r="AH363"/>
  <c r="AD364"/>
  <c r="AE364"/>
  <c r="AF364"/>
  <c r="AG364"/>
  <c r="AH364"/>
  <c r="AD365"/>
  <c r="AE365"/>
  <c r="AF365"/>
  <c r="AG365"/>
  <c r="AH365"/>
  <c r="AD366"/>
  <c r="AE366"/>
  <c r="AF366"/>
  <c r="AG366"/>
  <c r="AH366"/>
  <c r="AD367"/>
  <c r="AE367"/>
  <c r="AF367"/>
  <c r="AG367"/>
  <c r="AH367"/>
  <c r="AD368"/>
  <c r="AE368"/>
  <c r="AF368"/>
  <c r="AG368"/>
  <c r="AH368"/>
  <c r="AD369"/>
  <c r="AE369"/>
  <c r="AF369"/>
  <c r="AG369"/>
  <c r="AH369"/>
  <c r="AD370"/>
  <c r="AE370"/>
  <c r="AF370"/>
  <c r="AG370"/>
  <c r="AH370"/>
  <c r="AD371"/>
  <c r="AE371"/>
  <c r="AF371"/>
  <c r="AG371"/>
  <c r="AH371"/>
  <c r="AD372"/>
  <c r="AE372"/>
  <c r="AF372"/>
  <c r="AG372"/>
  <c r="AH372"/>
  <c r="AD373"/>
  <c r="AE373"/>
  <c r="AF373"/>
  <c r="AG373"/>
  <c r="AH373"/>
  <c r="AD374"/>
  <c r="AE374"/>
  <c r="AF374"/>
  <c r="AG374"/>
  <c r="AH374"/>
  <c r="AD375"/>
  <c r="AE375"/>
  <c r="AF375"/>
  <c r="AG375"/>
  <c r="AH375"/>
  <c r="AD376"/>
  <c r="AE376"/>
  <c r="AF376"/>
  <c r="AG376"/>
  <c r="AH376"/>
  <c r="AD377"/>
  <c r="AE377"/>
  <c r="AF377"/>
  <c r="AG377"/>
  <c r="AH377"/>
  <c r="AD378"/>
  <c r="AE378"/>
  <c r="AF378"/>
  <c r="AG378"/>
  <c r="AH378"/>
  <c r="AD379"/>
  <c r="AE379"/>
  <c r="AF379"/>
  <c r="AG379"/>
  <c r="AH379"/>
  <c r="AD380"/>
  <c r="AE380"/>
  <c r="AF380"/>
  <c r="AG380"/>
  <c r="AH380"/>
  <c r="AD381"/>
  <c r="AE381"/>
  <c r="AF381"/>
  <c r="AG381"/>
  <c r="AH381"/>
  <c r="AD382"/>
  <c r="AE382"/>
  <c r="AF382"/>
  <c r="AG382"/>
  <c r="AH382"/>
  <c r="AD383"/>
  <c r="AE383"/>
  <c r="AF383"/>
  <c r="AG383"/>
  <c r="AH383"/>
  <c r="AD384"/>
  <c r="AE384"/>
  <c r="AF384"/>
  <c r="AG384"/>
  <c r="AH384"/>
  <c r="AD385"/>
  <c r="AE385"/>
  <c r="AF385"/>
  <c r="AG385"/>
  <c r="AH385"/>
  <c r="AD386"/>
  <c r="AE386"/>
  <c r="AF386"/>
  <c r="AG386"/>
  <c r="AH386"/>
  <c r="AD387"/>
  <c r="AE387"/>
  <c r="AF387"/>
  <c r="AG387"/>
  <c r="AH387"/>
  <c r="AD388"/>
  <c r="AE388"/>
  <c r="AF388"/>
  <c r="AG388"/>
  <c r="AH388"/>
  <c r="AD389"/>
  <c r="AE389"/>
  <c r="AF389"/>
  <c r="AG389"/>
  <c r="AH389"/>
  <c r="AD390"/>
  <c r="AE390"/>
  <c r="AF390"/>
  <c r="AG390"/>
  <c r="AH390"/>
  <c r="AD391"/>
  <c r="AE391"/>
  <c r="AF391"/>
  <c r="AG391"/>
  <c r="AH391"/>
  <c r="AD392"/>
  <c r="AE392"/>
  <c r="AF392"/>
  <c r="AG392"/>
  <c r="AH392"/>
  <c r="AD393"/>
  <c r="AE393"/>
  <c r="AF393"/>
  <c r="AG393"/>
  <c r="AH393"/>
  <c r="AD394"/>
  <c r="AE394"/>
  <c r="AF394"/>
  <c r="AG394"/>
  <c r="AH394"/>
  <c r="AD395"/>
  <c r="AE395"/>
  <c r="AF395"/>
  <c r="AG395"/>
  <c r="AH395"/>
  <c r="AD396"/>
  <c r="AE396"/>
  <c r="AF396"/>
  <c r="AG396"/>
  <c r="AH396"/>
  <c r="AD397"/>
  <c r="AE397"/>
  <c r="AF397"/>
  <c r="AG397"/>
  <c r="AH397"/>
  <c r="AD398"/>
  <c r="AE398"/>
  <c r="AF398"/>
  <c r="AG398"/>
  <c r="AH398"/>
  <c r="AD399"/>
  <c r="AE399"/>
  <c r="AF399"/>
  <c r="AG399"/>
  <c r="AH399"/>
  <c r="AD400"/>
  <c r="AE400"/>
  <c r="AF400"/>
  <c r="AG400"/>
  <c r="AH400"/>
  <c r="AD401"/>
  <c r="AE401"/>
  <c r="AF401"/>
  <c r="AG401"/>
  <c r="AH401"/>
  <c r="AD402"/>
  <c r="AE402"/>
  <c r="AF402"/>
  <c r="AG402"/>
  <c r="AH402"/>
  <c r="AD403"/>
  <c r="AE403"/>
  <c r="AF403"/>
  <c r="AG403"/>
  <c r="AH403"/>
  <c r="AD404"/>
  <c r="AE404"/>
  <c r="AF404"/>
  <c r="AG404"/>
  <c r="AH404"/>
  <c r="AD405"/>
  <c r="AE405"/>
  <c r="AF405"/>
  <c r="AG405"/>
  <c r="AH405"/>
  <c r="AD406"/>
  <c r="AE406"/>
  <c r="AF406"/>
  <c r="AG406"/>
  <c r="AH406"/>
  <c r="AD407"/>
  <c r="AE407"/>
  <c r="AF407"/>
  <c r="AG407"/>
  <c r="AH407"/>
  <c r="AD408"/>
  <c r="AE408"/>
  <c r="AF408"/>
  <c r="AG408"/>
  <c r="AH408"/>
  <c r="AD409"/>
  <c r="AE409"/>
  <c r="AF409"/>
  <c r="AG409"/>
  <c r="AH409"/>
  <c r="AD410"/>
  <c r="AE410"/>
  <c r="AF410"/>
  <c r="AG410"/>
  <c r="AH410"/>
  <c r="AD411"/>
  <c r="AE411"/>
  <c r="AF411"/>
  <c r="AG411"/>
  <c r="AH411"/>
  <c r="AD412"/>
  <c r="AE412"/>
  <c r="AF412"/>
  <c r="AG412"/>
  <c r="AH412"/>
  <c r="AD413"/>
  <c r="AE413"/>
  <c r="AF413"/>
  <c r="AG413"/>
  <c r="AH413"/>
  <c r="AD414"/>
  <c r="AE414"/>
  <c r="AF414"/>
  <c r="AG414"/>
  <c r="AH414"/>
  <c r="AD415"/>
  <c r="AE415"/>
  <c r="AF415"/>
  <c r="AG415"/>
  <c r="AH415"/>
  <c r="AD416"/>
  <c r="AE416"/>
  <c r="AF416"/>
  <c r="AG416"/>
  <c r="AH416"/>
  <c r="AD417"/>
  <c r="AE417"/>
  <c r="AF417"/>
  <c r="AG417"/>
  <c r="AH417"/>
  <c r="AD418"/>
  <c r="AE418"/>
  <c r="AF418"/>
  <c r="AG418"/>
  <c r="AH418"/>
  <c r="AD419"/>
  <c r="AE419"/>
  <c r="AF419"/>
  <c r="AG419"/>
  <c r="AH419"/>
  <c r="AD420"/>
  <c r="AE420"/>
  <c r="AF420"/>
  <c r="AG420"/>
  <c r="AH420"/>
  <c r="AD421"/>
  <c r="AE421"/>
  <c r="AF421"/>
  <c r="AG421"/>
  <c r="AH421"/>
  <c r="AD422"/>
  <c r="AE422"/>
  <c r="AF422"/>
  <c r="AG422"/>
  <c r="AH422"/>
  <c r="AD423"/>
  <c r="AE423"/>
  <c r="AF423"/>
  <c r="AG423"/>
  <c r="AH423"/>
  <c r="AD424"/>
  <c r="AE424"/>
  <c r="AF424"/>
  <c r="AG424"/>
  <c r="AH424"/>
  <c r="AD425"/>
  <c r="AE425"/>
  <c r="AF425"/>
  <c r="AG425"/>
  <c r="AH425"/>
  <c r="AD426"/>
  <c r="AE426"/>
  <c r="AF426"/>
  <c r="AG426"/>
  <c r="AH426"/>
  <c r="AD427"/>
  <c r="AE427"/>
  <c r="AF427"/>
  <c r="AG427"/>
  <c r="AH427"/>
  <c r="AD428"/>
  <c r="AE428"/>
  <c r="AF428"/>
  <c r="AG428"/>
  <c r="AH428"/>
  <c r="AD429"/>
  <c r="AE429"/>
  <c r="AF429"/>
  <c r="AG429"/>
  <c r="AH429"/>
  <c r="AD430"/>
  <c r="AE430"/>
  <c r="AF430"/>
  <c r="AG430"/>
  <c r="AH430"/>
  <c r="AD431"/>
  <c r="AE431"/>
  <c r="AF431"/>
  <c r="AG431"/>
  <c r="AH431"/>
  <c r="AD432"/>
  <c r="AE432"/>
  <c r="AF432"/>
  <c r="AG432"/>
  <c r="AH432"/>
  <c r="AD433"/>
  <c r="AE433"/>
  <c r="AF433"/>
  <c r="AG433"/>
  <c r="AH433"/>
  <c r="AD434"/>
  <c r="AE434"/>
  <c r="AF434"/>
  <c r="AG434"/>
  <c r="AH434"/>
  <c r="AD435"/>
  <c r="AE435"/>
  <c r="AF435"/>
  <c r="AG435"/>
  <c r="AH435"/>
  <c r="AD436"/>
  <c r="AE436"/>
  <c r="AF436"/>
  <c r="AG436"/>
  <c r="AH436"/>
  <c r="AD437"/>
  <c r="AE437"/>
  <c r="AF437"/>
  <c r="AG437"/>
  <c r="AH437"/>
  <c r="AD438"/>
  <c r="AE438"/>
  <c r="AF438"/>
  <c r="AG438"/>
  <c r="AH438"/>
  <c r="AD439"/>
  <c r="AE439"/>
  <c r="AF439"/>
  <c r="AG439"/>
  <c r="AH439"/>
  <c r="AD440"/>
  <c r="AE440"/>
  <c r="AF440"/>
  <c r="AG440"/>
  <c r="AH440"/>
  <c r="AD441"/>
  <c r="AE441"/>
  <c r="AF441"/>
  <c r="AG441"/>
  <c r="AH441"/>
  <c r="AD442"/>
  <c r="AE442"/>
  <c r="AF442"/>
  <c r="AG442"/>
  <c r="AH442"/>
  <c r="AD443"/>
  <c r="AE443"/>
  <c r="AF443"/>
  <c r="AG443"/>
  <c r="AH443"/>
  <c r="AD444"/>
  <c r="AE444"/>
  <c r="AF444"/>
  <c r="AG444"/>
  <c r="AH444"/>
  <c r="AD445"/>
  <c r="AE445"/>
  <c r="AF445"/>
  <c r="AG445"/>
  <c r="AH445"/>
  <c r="AD446"/>
  <c r="AE446"/>
  <c r="AF446"/>
  <c r="AG446"/>
  <c r="AH446"/>
  <c r="AD447"/>
  <c r="AE447"/>
  <c r="AF447"/>
  <c r="AG447"/>
  <c r="AH447"/>
  <c r="AD448"/>
  <c r="AE448"/>
  <c r="AF448"/>
  <c r="AG448"/>
  <c r="AH448"/>
  <c r="AD449"/>
  <c r="AE449"/>
  <c r="AF449"/>
  <c r="AG449"/>
  <c r="AH449"/>
  <c r="AD450"/>
  <c r="AE450"/>
  <c r="AF450"/>
  <c r="AG450"/>
  <c r="AH450"/>
  <c r="AD451"/>
  <c r="AE451"/>
  <c r="AF451"/>
  <c r="AG451"/>
  <c r="AH451"/>
  <c r="AD452"/>
  <c r="AE452"/>
  <c r="AF452"/>
  <c r="AG452"/>
  <c r="AH452"/>
  <c r="AD453"/>
  <c r="AE453"/>
  <c r="AF453"/>
  <c r="AG453"/>
  <c r="AH453"/>
  <c r="AD454"/>
  <c r="AE454"/>
  <c r="AF454"/>
  <c r="AG454"/>
  <c r="AH454"/>
  <c r="AD455"/>
  <c r="AE455"/>
  <c r="AF455"/>
  <c r="AG455"/>
  <c r="AH455"/>
  <c r="AD456"/>
  <c r="AE456"/>
  <c r="AF456"/>
  <c r="AG456"/>
  <c r="AH456"/>
  <c r="AD457"/>
  <c r="AE457"/>
  <c r="AF457"/>
  <c r="AG457"/>
  <c r="AH457"/>
  <c r="AD458"/>
  <c r="AE458"/>
  <c r="AF458"/>
  <c r="AG458"/>
  <c r="AH458"/>
  <c r="AD459"/>
  <c r="AE459"/>
  <c r="AF459"/>
  <c r="AG459"/>
  <c r="AH459"/>
  <c r="AD460"/>
  <c r="AE460"/>
  <c r="AF460"/>
  <c r="AG460"/>
  <c r="AH460"/>
  <c r="AD461"/>
  <c r="AE461"/>
  <c r="AF461"/>
  <c r="AG461"/>
  <c r="AH461"/>
  <c r="AD462"/>
  <c r="AE462"/>
  <c r="AF462"/>
  <c r="AG462"/>
  <c r="AH462"/>
  <c r="AD463"/>
  <c r="AE463"/>
  <c r="AF463"/>
  <c r="AG463"/>
  <c r="AH463"/>
  <c r="AD464"/>
  <c r="AE464"/>
  <c r="AF464"/>
  <c r="AG464"/>
  <c r="AH464"/>
  <c r="AD465"/>
  <c r="AE465"/>
  <c r="AF465"/>
  <c r="AG465"/>
  <c r="AH465"/>
  <c r="AD466"/>
  <c r="AE466"/>
  <c r="AF466"/>
  <c r="AG466"/>
  <c r="AH466"/>
  <c r="AD467"/>
  <c r="AE467"/>
  <c r="AF467"/>
  <c r="AG467"/>
  <c r="AH467"/>
  <c r="AD468"/>
  <c r="AE468"/>
  <c r="AF468"/>
  <c r="AG468"/>
  <c r="AH468"/>
  <c r="AD469"/>
  <c r="AE469"/>
  <c r="AF469"/>
  <c r="AG469"/>
  <c r="AH469"/>
  <c r="AD470"/>
  <c r="AE470"/>
  <c r="AF470"/>
  <c r="AG470"/>
  <c r="AH470"/>
  <c r="AD471"/>
  <c r="AE471"/>
  <c r="AF471"/>
  <c r="AG471"/>
  <c r="AH471"/>
  <c r="AD472"/>
  <c r="AE472"/>
  <c r="AF472"/>
  <c r="AG472"/>
  <c r="AH472"/>
  <c r="AD473"/>
  <c r="AE473"/>
  <c r="AF473"/>
  <c r="AG473"/>
  <c r="AH473"/>
  <c r="AD474"/>
  <c r="AE474"/>
  <c r="AF474"/>
  <c r="AG474"/>
  <c r="AH474"/>
  <c r="AD475"/>
  <c r="AE475"/>
  <c r="AF475"/>
  <c r="AG475"/>
  <c r="AH475"/>
  <c r="AD476"/>
  <c r="AE476"/>
  <c r="AF476"/>
  <c r="AG476"/>
  <c r="AH476"/>
  <c r="AD477"/>
  <c r="AE477"/>
  <c r="AF477"/>
  <c r="AG477"/>
  <c r="AH477"/>
  <c r="AD478"/>
  <c r="AE478"/>
  <c r="AF478"/>
  <c r="AG478"/>
  <c r="AH478"/>
  <c r="AD479"/>
  <c r="AE479"/>
  <c r="AF479"/>
  <c r="AG479"/>
  <c r="AH479"/>
  <c r="AD480"/>
  <c r="AE480"/>
  <c r="AF480"/>
  <c r="AG480"/>
  <c r="AH480"/>
  <c r="AD481"/>
  <c r="AE481"/>
  <c r="AF481"/>
  <c r="AG481"/>
  <c r="AH481"/>
  <c r="AD482"/>
  <c r="AE482"/>
  <c r="AF482"/>
  <c r="AG482"/>
  <c r="AH482"/>
  <c r="AD483"/>
  <c r="AE483"/>
  <c r="AF483"/>
  <c r="AG483"/>
  <c r="AH483"/>
  <c r="AD484"/>
  <c r="AE484"/>
  <c r="AF484"/>
  <c r="AG484"/>
  <c r="AH484"/>
  <c r="AD485"/>
  <c r="AE485"/>
  <c r="AF485"/>
  <c r="AG485"/>
  <c r="AH485"/>
  <c r="AD486"/>
  <c r="AE486"/>
  <c r="AF486"/>
  <c r="AG486"/>
  <c r="AH486"/>
  <c r="AD487"/>
  <c r="AE487"/>
  <c r="AF487"/>
  <c r="AG487"/>
  <c r="AH487"/>
  <c r="AD488"/>
  <c r="AE488"/>
  <c r="AF488"/>
  <c r="AG488"/>
  <c r="AH488"/>
  <c r="AD489"/>
  <c r="AE489"/>
  <c r="AF489"/>
  <c r="AG489"/>
  <c r="AH489"/>
  <c r="AD490"/>
  <c r="AE490"/>
  <c r="AF490"/>
  <c r="AG490"/>
  <c r="AH490"/>
  <c r="AD491"/>
  <c r="AE491"/>
  <c r="AF491"/>
  <c r="AG491"/>
  <c r="AH491"/>
  <c r="AD492"/>
  <c r="AE492"/>
  <c r="AF492"/>
  <c r="AG492"/>
  <c r="AH492"/>
  <c r="AD493"/>
  <c r="AE493"/>
  <c r="AF493"/>
  <c r="AG493"/>
  <c r="AH493"/>
  <c r="AD494"/>
  <c r="AE494"/>
  <c r="AF494"/>
  <c r="AG494"/>
  <c r="AH494"/>
  <c r="AD495"/>
  <c r="AE495"/>
  <c r="AF495"/>
  <c r="AG495"/>
  <c r="AH495"/>
  <c r="AD496"/>
  <c r="AE496"/>
  <c r="AF496"/>
  <c r="AG496"/>
  <c r="AH496"/>
  <c r="AD497"/>
  <c r="AE497"/>
  <c r="AF497"/>
  <c r="AG497"/>
  <c r="AH497"/>
  <c r="AD498"/>
  <c r="AE498"/>
  <c r="AF498"/>
  <c r="AG498"/>
  <c r="AH498"/>
  <c r="AD499"/>
  <c r="AE499"/>
  <c r="AF499"/>
  <c r="AG499"/>
  <c r="AH499"/>
  <c r="AD500"/>
  <c r="AE500"/>
  <c r="AF500"/>
  <c r="AG500"/>
  <c r="AH500"/>
  <c r="AD501"/>
  <c r="AE501"/>
  <c r="AF501"/>
  <c r="AG501"/>
  <c r="AH501"/>
  <c r="AD502"/>
  <c r="AE502"/>
  <c r="AF502"/>
  <c r="AG502"/>
  <c r="AH502"/>
  <c r="AD503"/>
  <c r="AE503"/>
  <c r="AF503"/>
  <c r="AG503"/>
  <c r="AH503"/>
  <c r="AD504"/>
  <c r="AE504"/>
  <c r="AF504"/>
  <c r="AG504"/>
  <c r="AH504"/>
  <c r="AD505"/>
  <c r="AE505"/>
  <c r="AF505"/>
  <c r="AG505"/>
  <c r="AH505"/>
  <c r="AD506"/>
  <c r="AE506"/>
  <c r="AF506"/>
  <c r="AG506"/>
  <c r="AH506"/>
  <c r="AD507"/>
  <c r="AE507"/>
  <c r="AF507"/>
  <c r="AG507"/>
  <c r="AH507"/>
  <c r="AD508"/>
  <c r="AE508"/>
  <c r="AF508"/>
  <c r="AG508"/>
  <c r="AH508"/>
  <c r="AD509"/>
  <c r="AE509"/>
  <c r="AF509"/>
  <c r="AG509"/>
  <c r="AH509"/>
  <c r="AD510"/>
  <c r="AE510"/>
  <c r="AF510"/>
  <c r="AG510"/>
  <c r="AH510"/>
  <c r="AD511"/>
  <c r="AE511"/>
  <c r="AF511"/>
  <c r="AG511"/>
  <c r="AH511"/>
  <c r="AD512"/>
  <c r="AE512"/>
  <c r="AF512"/>
  <c r="AG512"/>
  <c r="AH512"/>
  <c r="AD513"/>
  <c r="AE513"/>
  <c r="AF513"/>
  <c r="AG513"/>
  <c r="AH513"/>
  <c r="AD514"/>
  <c r="AE514"/>
  <c r="AF514"/>
  <c r="AG514"/>
  <c r="AH514"/>
  <c r="AD515"/>
  <c r="AE515"/>
  <c r="AF515"/>
  <c r="AG515"/>
  <c r="AH515"/>
  <c r="AD516"/>
  <c r="AE516"/>
  <c r="AF516"/>
  <c r="AG516"/>
  <c r="AH516"/>
  <c r="AD517"/>
  <c r="AE517"/>
  <c r="AF517"/>
  <c r="AG517"/>
  <c r="AH517"/>
  <c r="AD518"/>
  <c r="AE518"/>
  <c r="AF518"/>
  <c r="AG518"/>
  <c r="AH518"/>
  <c r="AD519"/>
  <c r="AE519"/>
  <c r="AF519"/>
  <c r="AG519"/>
  <c r="AH519"/>
  <c r="AD520"/>
  <c r="AE520"/>
  <c r="AF520"/>
  <c r="AG520"/>
  <c r="AH520"/>
  <c r="AD521"/>
  <c r="AE521"/>
  <c r="AF521"/>
  <c r="AG521"/>
  <c r="AH521"/>
  <c r="AD522"/>
  <c r="AE522"/>
  <c r="AF522"/>
  <c r="AG522"/>
  <c r="AH522"/>
  <c r="AD523"/>
  <c r="AE523"/>
  <c r="AF523"/>
  <c r="AG523"/>
  <c r="AH523"/>
  <c r="AD524"/>
  <c r="AE524"/>
  <c r="AF524"/>
  <c r="AG524"/>
  <c r="AH524"/>
  <c r="AD525"/>
  <c r="AE525"/>
  <c r="AF525"/>
  <c r="AG525"/>
  <c r="AH525"/>
  <c r="AD526"/>
  <c r="AE526"/>
  <c r="AF526"/>
  <c r="AG526"/>
  <c r="AH526"/>
  <c r="AD527"/>
  <c r="AE527"/>
  <c r="AF527"/>
  <c r="AG527"/>
  <c r="AH527"/>
  <c r="AD528"/>
  <c r="AE528"/>
  <c r="AF528"/>
  <c r="AG528"/>
  <c r="AH528"/>
  <c r="AD529"/>
  <c r="AE529"/>
  <c r="AF529"/>
  <c r="AG529"/>
  <c r="AH529"/>
  <c r="AD530"/>
  <c r="AE530"/>
  <c r="AF530"/>
  <c r="AG530"/>
  <c r="AH530"/>
  <c r="AD531"/>
  <c r="AE531"/>
  <c r="AF531"/>
  <c r="AG531"/>
  <c r="AH531"/>
  <c r="AD532"/>
  <c r="AE532"/>
  <c r="AF532"/>
  <c r="AG532"/>
  <c r="AH532"/>
  <c r="AD533"/>
  <c r="AE533"/>
  <c r="AF533"/>
  <c r="AG533"/>
  <c r="AH533"/>
  <c r="AD534"/>
  <c r="AE534"/>
  <c r="AF534"/>
  <c r="AG534"/>
  <c r="AH534"/>
  <c r="AD535"/>
  <c r="AE535"/>
  <c r="AF535"/>
  <c r="AG535"/>
  <c r="AH535"/>
  <c r="AD536"/>
  <c r="AE536"/>
  <c r="AF536"/>
  <c r="AG536"/>
  <c r="AH536"/>
  <c r="AD537"/>
  <c r="AE537"/>
  <c r="AF537"/>
  <c r="AG537"/>
  <c r="AH537"/>
  <c r="AD538"/>
  <c r="AE538"/>
  <c r="AF538"/>
  <c r="AG538"/>
  <c r="AH538"/>
  <c r="AD539"/>
  <c r="AE539"/>
  <c r="AF539"/>
  <c r="AG539"/>
  <c r="AH539"/>
  <c r="AD540"/>
  <c r="AE540"/>
  <c r="AF540"/>
  <c r="AG540"/>
  <c r="AH540"/>
  <c r="AD541"/>
  <c r="AE541"/>
  <c r="AF541"/>
  <c r="AG541"/>
  <c r="AH541"/>
  <c r="AD542"/>
  <c r="AE542"/>
  <c r="AF542"/>
  <c r="AG542"/>
  <c r="AH542"/>
  <c r="AD543"/>
  <c r="AE543"/>
  <c r="AF543"/>
  <c r="AG543"/>
  <c r="AH543"/>
  <c r="AD544"/>
  <c r="AE544"/>
  <c r="AF544"/>
  <c r="AG544"/>
  <c r="AH544"/>
  <c r="AD545"/>
  <c r="AE545"/>
  <c r="AF545"/>
  <c r="AG545"/>
  <c r="AH545"/>
  <c r="AD546"/>
  <c r="AE546"/>
  <c r="AF546"/>
  <c r="AG546"/>
  <c r="AH546"/>
  <c r="AD547"/>
  <c r="AE547"/>
  <c r="AF547"/>
  <c r="AG547"/>
  <c r="AH547"/>
  <c r="AD548"/>
  <c r="AE548"/>
  <c r="AF548"/>
  <c r="AG548"/>
  <c r="AH548"/>
  <c r="AD549"/>
  <c r="AE549"/>
  <c r="AF549"/>
  <c r="AG549"/>
  <c r="AH549"/>
  <c r="AD550"/>
  <c r="AE550"/>
  <c r="AF550"/>
  <c r="AG550"/>
  <c r="AH550"/>
  <c r="AD551"/>
  <c r="AE551"/>
  <c r="AF551"/>
  <c r="AG551"/>
  <c r="AH551"/>
  <c r="AD552"/>
  <c r="AE552"/>
  <c r="AF552"/>
  <c r="AG552"/>
  <c r="AH552"/>
  <c r="AD553"/>
  <c r="AE553"/>
  <c r="AF553"/>
  <c r="AG553"/>
  <c r="AH553"/>
  <c r="AD554"/>
  <c r="AE554"/>
  <c r="AF554"/>
  <c r="AG554"/>
  <c r="AH554"/>
  <c r="AD555"/>
  <c r="AE555"/>
  <c r="AF555"/>
  <c r="AG555"/>
  <c r="AH555"/>
  <c r="AD556"/>
  <c r="AE556"/>
  <c r="AF556"/>
  <c r="AG556"/>
  <c r="AH556"/>
  <c r="AD557"/>
  <c r="AE557"/>
  <c r="AF557"/>
  <c r="AG557"/>
  <c r="AH557"/>
  <c r="AD558"/>
  <c r="AE558"/>
  <c r="AF558"/>
  <c r="AG558"/>
  <c r="AH558"/>
  <c r="AD559"/>
  <c r="AE559"/>
  <c r="AF559"/>
  <c r="AG559"/>
  <c r="AH559"/>
  <c r="AD560"/>
  <c r="AE560"/>
  <c r="AF560"/>
  <c r="AG560"/>
  <c r="AH560"/>
  <c r="AD561"/>
  <c r="AE561"/>
  <c r="AF561"/>
  <c r="AG561"/>
  <c r="AH561"/>
  <c r="AD562"/>
  <c r="AE562"/>
  <c r="AF562"/>
  <c r="AG562"/>
  <c r="AH562"/>
  <c r="AD563"/>
  <c r="AE563"/>
  <c r="AF563"/>
  <c r="AG563"/>
  <c r="AH563"/>
  <c r="AD564"/>
  <c r="AE564"/>
  <c r="AF564"/>
  <c r="AG564"/>
  <c r="AH564"/>
  <c r="AD565"/>
  <c r="AE565"/>
  <c r="AF565"/>
  <c r="AG565"/>
  <c r="AH565"/>
  <c r="AD566"/>
  <c r="AE566"/>
  <c r="AF566"/>
  <c r="AG566"/>
  <c r="AH566"/>
  <c r="AD567"/>
  <c r="AE567"/>
  <c r="AF567"/>
  <c r="AG567"/>
  <c r="AH567"/>
  <c r="AD568"/>
  <c r="AE568"/>
  <c r="AF568"/>
  <c r="AG568"/>
  <c r="AH568"/>
  <c r="AD569"/>
  <c r="AE569"/>
  <c r="AF569"/>
  <c r="AG569"/>
  <c r="AH569"/>
  <c r="AD570"/>
  <c r="AE570"/>
  <c r="AF570"/>
  <c r="AG570"/>
  <c r="AH570"/>
  <c r="AD571"/>
  <c r="AE571"/>
  <c r="AF571"/>
  <c r="AG571"/>
  <c r="AH571"/>
  <c r="AD572"/>
  <c r="AE572"/>
  <c r="AF572"/>
  <c r="AG572"/>
  <c r="AH572"/>
  <c r="AD573"/>
  <c r="AE573"/>
  <c r="AF573"/>
  <c r="AG573"/>
  <c r="AH573"/>
  <c r="AD574"/>
  <c r="AE574"/>
  <c r="AF574"/>
  <c r="AG574"/>
  <c r="AH574"/>
  <c r="AD575"/>
  <c r="AE575"/>
  <c r="AF575"/>
  <c r="AG575"/>
  <c r="AH575"/>
  <c r="AD576"/>
  <c r="AE576"/>
  <c r="AF576"/>
  <c r="AG576"/>
  <c r="AH576"/>
  <c r="AD577"/>
  <c r="AE577"/>
  <c r="AF577"/>
  <c r="AG577"/>
  <c r="AH577"/>
  <c r="AD578"/>
  <c r="AE578"/>
  <c r="AF578"/>
  <c r="AG578"/>
  <c r="AH578"/>
  <c r="AD579"/>
  <c r="AE579"/>
  <c r="AF579"/>
  <c r="AG579"/>
  <c r="AH579"/>
  <c r="AD580"/>
  <c r="AE580"/>
  <c r="AF580"/>
  <c r="AG580"/>
  <c r="AH580"/>
  <c r="AD581"/>
  <c r="AE581"/>
  <c r="AF581"/>
  <c r="AG581"/>
  <c r="AH581"/>
  <c r="AD582"/>
  <c r="AE582"/>
  <c r="AF582"/>
  <c r="AG582"/>
  <c r="AH582"/>
  <c r="AD583"/>
  <c r="AE583"/>
  <c r="AF583"/>
  <c r="AG583"/>
  <c r="AH583"/>
  <c r="AD584"/>
  <c r="AE584"/>
  <c r="AF584"/>
  <c r="AG584"/>
  <c r="AH584"/>
  <c r="AD585"/>
  <c r="AE585"/>
  <c r="AF585"/>
  <c r="AG585"/>
  <c r="AH585"/>
  <c r="AD586"/>
  <c r="AE586"/>
  <c r="AF586"/>
  <c r="AG586"/>
  <c r="AH586"/>
  <c r="AD587"/>
  <c r="AE587"/>
  <c r="AF587"/>
  <c r="AG587"/>
  <c r="AH587"/>
  <c r="AD588"/>
  <c r="AE588"/>
  <c r="AF588"/>
  <c r="AG588"/>
  <c r="AH588"/>
  <c r="AD589"/>
  <c r="AE589"/>
  <c r="AF589"/>
  <c r="AG589"/>
  <c r="AH589"/>
  <c r="AD590"/>
  <c r="AE590"/>
  <c r="AF590"/>
  <c r="AG590"/>
  <c r="AH590"/>
  <c r="AD591"/>
  <c r="AE591"/>
  <c r="AF591"/>
  <c r="AG591"/>
  <c r="AH591"/>
  <c r="AD592"/>
  <c r="AE592"/>
  <c r="AF592"/>
  <c r="AG592"/>
  <c r="AH592"/>
  <c r="AD593"/>
  <c r="AE593"/>
  <c r="AF593"/>
  <c r="AG593"/>
  <c r="AH593"/>
  <c r="AD594"/>
  <c r="AE594"/>
  <c r="AF594"/>
  <c r="AG594"/>
  <c r="AH594"/>
  <c r="AD595"/>
  <c r="AE595"/>
  <c r="AF595"/>
  <c r="AG595"/>
  <c r="AH595"/>
  <c r="AD596"/>
  <c r="AE596"/>
  <c r="AF596"/>
  <c r="AG596"/>
  <c r="AH596"/>
  <c r="AD597"/>
  <c r="AE597"/>
  <c r="AF597"/>
  <c r="AG597"/>
  <c r="AH597"/>
  <c r="AD598"/>
  <c r="AE598"/>
  <c r="AF598"/>
  <c r="AG598"/>
  <c r="AH598"/>
  <c r="AD599"/>
  <c r="AE599"/>
  <c r="AF599"/>
  <c r="AG599"/>
  <c r="AH599"/>
  <c r="AD600"/>
  <c r="AE600"/>
  <c r="AF600"/>
  <c r="AG600"/>
  <c r="AH600"/>
  <c r="AD601"/>
  <c r="AE601"/>
  <c r="AF601"/>
  <c r="AG601"/>
  <c r="AH601"/>
  <c r="AD602"/>
  <c r="AE602"/>
  <c r="AF602"/>
  <c r="AG602"/>
  <c r="AH602"/>
  <c r="AD603"/>
  <c r="AE603"/>
  <c r="AF603"/>
  <c r="AG603"/>
  <c r="AH603"/>
  <c r="AD604"/>
  <c r="AE604"/>
  <c r="AF604"/>
  <c r="AG604"/>
  <c r="AH604"/>
  <c r="AD605"/>
  <c r="AE605"/>
  <c r="AF605"/>
  <c r="AG605"/>
  <c r="AH605"/>
  <c r="AD606"/>
  <c r="AE606"/>
  <c r="AF606"/>
  <c r="AG606"/>
  <c r="AH606"/>
  <c r="AD607"/>
  <c r="AE607"/>
  <c r="AF607"/>
  <c r="AG607"/>
  <c r="AH607"/>
  <c r="AD608"/>
  <c r="AE608"/>
  <c r="AF608"/>
  <c r="AG608"/>
  <c r="AH608"/>
  <c r="AD609"/>
  <c r="AE609"/>
  <c r="AF609"/>
  <c r="AG609"/>
  <c r="AH609"/>
  <c r="AD610"/>
  <c r="AE610"/>
  <c r="AF610"/>
  <c r="AG610"/>
  <c r="AH610"/>
  <c r="AD611"/>
  <c r="AE611"/>
  <c r="AF611"/>
  <c r="AG611"/>
  <c r="AH611"/>
  <c r="AD612"/>
  <c r="AE612"/>
  <c r="AF612"/>
  <c r="AG612"/>
  <c r="AH612"/>
  <c r="AD613"/>
  <c r="AE613"/>
  <c r="AF613"/>
  <c r="AG613"/>
  <c r="AH613"/>
  <c r="AD614"/>
  <c r="AE614"/>
  <c r="AF614"/>
  <c r="AG614"/>
  <c r="AH614"/>
  <c r="AD615"/>
  <c r="AE615"/>
  <c r="AF615"/>
  <c r="AG615"/>
  <c r="AH615"/>
  <c r="AD616"/>
  <c r="AE616"/>
  <c r="AF616"/>
  <c r="AG616"/>
  <c r="AH616"/>
  <c r="AD617"/>
  <c r="AE617"/>
  <c r="AF617"/>
  <c r="AG617"/>
  <c r="AH617"/>
  <c r="AD618"/>
  <c r="AE618"/>
  <c r="AF618"/>
  <c r="AG618"/>
  <c r="AH618"/>
  <c r="AD619"/>
  <c r="AE619"/>
  <c r="AF619"/>
  <c r="AG619"/>
  <c r="AH619"/>
  <c r="AD620"/>
  <c r="AE620"/>
  <c r="AF620"/>
  <c r="AG620"/>
  <c r="AH620"/>
  <c r="AD621"/>
  <c r="AE621"/>
  <c r="AF621"/>
  <c r="AG621"/>
  <c r="AH621"/>
  <c r="AD622"/>
  <c r="AE622"/>
  <c r="AF622"/>
  <c r="AG622"/>
  <c r="AH622"/>
  <c r="AD623"/>
  <c r="AE623"/>
  <c r="AF623"/>
  <c r="AG623"/>
  <c r="AH623"/>
  <c r="AD624"/>
  <c r="AE624"/>
  <c r="AF624"/>
  <c r="AG624"/>
  <c r="AH624"/>
  <c r="AD625"/>
  <c r="AE625"/>
  <c r="AF625"/>
  <c r="AG625"/>
  <c r="AH625"/>
  <c r="AD626"/>
  <c r="AE626"/>
  <c r="AF626"/>
  <c r="AG626"/>
  <c r="AH626"/>
  <c r="AD627"/>
  <c r="AE627"/>
  <c r="AF627"/>
  <c r="AG627"/>
  <c r="AH627"/>
  <c r="AD628"/>
  <c r="AE628"/>
  <c r="AF628"/>
  <c r="AG628"/>
  <c r="AH628"/>
  <c r="AD629"/>
  <c r="AE629"/>
  <c r="AF629"/>
  <c r="AG629"/>
  <c r="AH629"/>
  <c r="AD630"/>
  <c r="AE630"/>
  <c r="AF630"/>
  <c r="AG630"/>
  <c r="AH630"/>
  <c r="AD631"/>
  <c r="AE631"/>
  <c r="AF631"/>
  <c r="AG631"/>
  <c r="AH631"/>
  <c r="AD632"/>
  <c r="AE632"/>
  <c r="AF632"/>
  <c r="AG632"/>
  <c r="AH632"/>
  <c r="AD633"/>
  <c r="AE633"/>
  <c r="AF633"/>
  <c r="AG633"/>
  <c r="AH633"/>
  <c r="AD634"/>
  <c r="AE634"/>
  <c r="AF634"/>
  <c r="AG634"/>
  <c r="AH634"/>
  <c r="AD635"/>
  <c r="AE635"/>
  <c r="AF635"/>
  <c r="AG635"/>
  <c r="AH635"/>
  <c r="AD636"/>
  <c r="AE636"/>
  <c r="AF636"/>
  <c r="AG636"/>
  <c r="AH636"/>
  <c r="AD637"/>
  <c r="AE637"/>
  <c r="AF637"/>
  <c r="AG637"/>
  <c r="AH637"/>
  <c r="AD638"/>
  <c r="AE638"/>
  <c r="AF638"/>
  <c r="AG638"/>
  <c r="AH638"/>
  <c r="AD639"/>
  <c r="AE639"/>
  <c r="AF639"/>
  <c r="AG639"/>
  <c r="AH639"/>
  <c r="AD640"/>
  <c r="AE640"/>
  <c r="AF640"/>
  <c r="AG640"/>
  <c r="AH640"/>
  <c r="AD641"/>
  <c r="AE641"/>
  <c r="AF641"/>
  <c r="AG641"/>
  <c r="AH641"/>
  <c r="AD642"/>
  <c r="AE642"/>
  <c r="AF642"/>
  <c r="AG642"/>
  <c r="AH642"/>
  <c r="AD643"/>
  <c r="AE643"/>
  <c r="AF643"/>
  <c r="AG643"/>
  <c r="AH643"/>
  <c r="AD644"/>
  <c r="AE644"/>
  <c r="AF644"/>
  <c r="AG644"/>
  <c r="AH644"/>
  <c r="AD645"/>
  <c r="AE645"/>
  <c r="AF645"/>
  <c r="AG645"/>
  <c r="AH645"/>
  <c r="AD646"/>
  <c r="AE646"/>
  <c r="AF646"/>
  <c r="AG646"/>
  <c r="AH646"/>
  <c r="AD647"/>
  <c r="AE647"/>
  <c r="AF647"/>
  <c r="AG647"/>
  <c r="AH647"/>
  <c r="AD648"/>
  <c r="AE648"/>
  <c r="AF648"/>
  <c r="AG648"/>
  <c r="AH648"/>
  <c r="AD649"/>
  <c r="AE649"/>
  <c r="AF649"/>
  <c r="AG649"/>
  <c r="AH649"/>
  <c r="AD650"/>
  <c r="AE650"/>
  <c r="AF650"/>
  <c r="AG650"/>
  <c r="AH650"/>
  <c r="AD651"/>
  <c r="AE651"/>
  <c r="AF651"/>
  <c r="AG651"/>
  <c r="AH651"/>
  <c r="AD652"/>
  <c r="AE652"/>
  <c r="AF652"/>
  <c r="AG652"/>
  <c r="AH652"/>
  <c r="AD653"/>
  <c r="AE653"/>
  <c r="AF653"/>
  <c r="AG653"/>
  <c r="AH653"/>
  <c r="AD654"/>
  <c r="AE654"/>
  <c r="AF654"/>
  <c r="AG654"/>
  <c r="AH654"/>
  <c r="AD655"/>
  <c r="AE655"/>
  <c r="AF655"/>
  <c r="AG655"/>
  <c r="AH655"/>
  <c r="AD656"/>
  <c r="AE656"/>
  <c r="AF656"/>
  <c r="AG656"/>
  <c r="AH656"/>
  <c r="AD657"/>
  <c r="AE657"/>
  <c r="AF657"/>
  <c r="AG657"/>
  <c r="AH657"/>
  <c r="AD658"/>
  <c r="AE658"/>
  <c r="AF658"/>
  <c r="AG658"/>
  <c r="AH658"/>
  <c r="AD659"/>
  <c r="AE659"/>
  <c r="AF659"/>
  <c r="AG659"/>
  <c r="AH659"/>
  <c r="AD660"/>
  <c r="AE660"/>
  <c r="AF660"/>
  <c r="AG660"/>
  <c r="AH660"/>
  <c r="AD661"/>
  <c r="AE661"/>
  <c r="AF661"/>
  <c r="AG661"/>
  <c r="AH661"/>
  <c r="AD662"/>
  <c r="AE662"/>
  <c r="AF662"/>
  <c r="AG662"/>
  <c r="AH662"/>
  <c r="AD663"/>
  <c r="AE663"/>
  <c r="AF663"/>
  <c r="AG663"/>
  <c r="AH663"/>
  <c r="AD664"/>
  <c r="AE664"/>
  <c r="AF664"/>
  <c r="AG664"/>
  <c r="AH664"/>
  <c r="AD665"/>
  <c r="AE665"/>
  <c r="AF665"/>
  <c r="AG665"/>
  <c r="AH665"/>
  <c r="AD666"/>
  <c r="AE666"/>
  <c r="AF666"/>
  <c r="AG666"/>
  <c r="AH666"/>
  <c r="AD667"/>
  <c r="AE667"/>
  <c r="AF667"/>
  <c r="AG667"/>
  <c r="AH667"/>
  <c r="AD668"/>
  <c r="AE668"/>
  <c r="AF668"/>
  <c r="AG668"/>
  <c r="AH668"/>
  <c r="AD669"/>
  <c r="AE669"/>
  <c r="AF669"/>
  <c r="AG669"/>
  <c r="AH669"/>
  <c r="AD670"/>
  <c r="AE670"/>
  <c r="AF670"/>
  <c r="AG670"/>
  <c r="AH670"/>
  <c r="AD671"/>
  <c r="AE671"/>
  <c r="AF671"/>
  <c r="AG671"/>
  <c r="AH671"/>
  <c r="AD672"/>
  <c r="AE672"/>
  <c r="AF672"/>
  <c r="AG672"/>
  <c r="AH672"/>
  <c r="AD673"/>
  <c r="AE673"/>
  <c r="AF673"/>
  <c r="AG673"/>
  <c r="AH673"/>
  <c r="AD674"/>
  <c r="AE674"/>
  <c r="AF674"/>
  <c r="AG674"/>
  <c r="AH674"/>
  <c r="AD675"/>
  <c r="AE675"/>
  <c r="AF675"/>
  <c r="AG675"/>
  <c r="AH675"/>
  <c r="AD676"/>
  <c r="AE676"/>
  <c r="AF676"/>
  <c r="AG676"/>
  <c r="AH676"/>
  <c r="AD677"/>
  <c r="AE677"/>
  <c r="AF677"/>
  <c r="AG677"/>
  <c r="AH677"/>
  <c r="AD678"/>
  <c r="AE678"/>
  <c r="AF678"/>
  <c r="AG678"/>
  <c r="AH678"/>
  <c r="AD679"/>
  <c r="AE679"/>
  <c r="AF679"/>
  <c r="AG679"/>
  <c r="AH679"/>
  <c r="AD680"/>
  <c r="AE680"/>
  <c r="AF680"/>
  <c r="AG680"/>
  <c r="AH680"/>
  <c r="AD681"/>
  <c r="AE681"/>
  <c r="AF681"/>
  <c r="AG681"/>
  <c r="AH681"/>
  <c r="AD682"/>
  <c r="AE682"/>
  <c r="AF682"/>
  <c r="AG682"/>
  <c r="AH682"/>
  <c r="AD683"/>
  <c r="AE683"/>
  <c r="AF683"/>
  <c r="AG683"/>
  <c r="AH683"/>
  <c r="AD684"/>
  <c r="AE684"/>
  <c r="AF684"/>
  <c r="AG684"/>
  <c r="AH684"/>
  <c r="AD685"/>
  <c r="AE685"/>
  <c r="AF685"/>
  <c r="AG685"/>
  <c r="AH685"/>
  <c r="AD686"/>
  <c r="AE686"/>
  <c r="AF686"/>
  <c r="AG686"/>
  <c r="AH686"/>
  <c r="AD687"/>
  <c r="AE687"/>
  <c r="AF687"/>
  <c r="AG687"/>
  <c r="AH687"/>
  <c r="AD688"/>
  <c r="AE688"/>
  <c r="AF688"/>
  <c r="AG688"/>
  <c r="AH688"/>
  <c r="AD689"/>
  <c r="AE689"/>
  <c r="AF689"/>
  <c r="AG689"/>
  <c r="AH689"/>
  <c r="AD690"/>
  <c r="AE690"/>
  <c r="AF690"/>
  <c r="AG690"/>
  <c r="AH690"/>
  <c r="AD691"/>
  <c r="AE691"/>
  <c r="AF691"/>
  <c r="AG691"/>
  <c r="AH691"/>
  <c r="AD692"/>
  <c r="AE692"/>
  <c r="AF692"/>
  <c r="AG692"/>
  <c r="AH692"/>
  <c r="AD693"/>
  <c r="AE693"/>
  <c r="AF693"/>
  <c r="AG693"/>
  <c r="AH693"/>
  <c r="AD694"/>
  <c r="AE694"/>
  <c r="AF694"/>
  <c r="AG694"/>
  <c r="AH694"/>
  <c r="AD695"/>
  <c r="AE695"/>
  <c r="AF695"/>
  <c r="AG695"/>
  <c r="AH695"/>
  <c r="AD696"/>
  <c r="AE696"/>
  <c r="AF696"/>
  <c r="AG696"/>
  <c r="AH696"/>
  <c r="AD697"/>
  <c r="AE697"/>
  <c r="AF697"/>
  <c r="AG697"/>
  <c r="AH697"/>
  <c r="AD698"/>
  <c r="AE698"/>
  <c r="AF698"/>
  <c r="AG698"/>
  <c r="AH698"/>
  <c r="AD699"/>
  <c r="AE699"/>
  <c r="AF699"/>
  <c r="AG699"/>
  <c r="AH699"/>
  <c r="AD700"/>
  <c r="AE700"/>
  <c r="AF700"/>
  <c r="AG700"/>
  <c r="AH700"/>
  <c r="AD701"/>
  <c r="AE701"/>
  <c r="AF701"/>
  <c r="AG701"/>
  <c r="AH701"/>
  <c r="AD702"/>
  <c r="AE702"/>
  <c r="AF702"/>
  <c r="AG702"/>
  <c r="AH702"/>
  <c r="AD703"/>
  <c r="AE703"/>
  <c r="AF703"/>
  <c r="AG703"/>
  <c r="AH703"/>
  <c r="AD704"/>
  <c r="AE704"/>
  <c r="AF704"/>
  <c r="AG704"/>
  <c r="AH704"/>
  <c r="AD705"/>
  <c r="AE705"/>
  <c r="AF705"/>
  <c r="AG705"/>
  <c r="AH705"/>
  <c r="AD706"/>
  <c r="AE706"/>
  <c r="AF706"/>
  <c r="AG706"/>
  <c r="AH706"/>
  <c r="AD707"/>
  <c r="AE707"/>
  <c r="AF707"/>
  <c r="AG707"/>
  <c r="AH707"/>
  <c r="AD708"/>
  <c r="AE708"/>
  <c r="AF708"/>
  <c r="AG708"/>
  <c r="AH708"/>
  <c r="AD709"/>
  <c r="AE709"/>
  <c r="AF709"/>
  <c r="AG709"/>
  <c r="AH709"/>
  <c r="AD710"/>
  <c r="AE710"/>
  <c r="AF710"/>
  <c r="AG710"/>
  <c r="AH710"/>
  <c r="AD711"/>
  <c r="AE711"/>
  <c r="AF711"/>
  <c r="AG711"/>
  <c r="AH711"/>
  <c r="AD712"/>
  <c r="AE712"/>
  <c r="AF712"/>
  <c r="AG712"/>
  <c r="AH712"/>
  <c r="AD713"/>
  <c r="AE713"/>
  <c r="AF713"/>
  <c r="AG713"/>
  <c r="AH713"/>
  <c r="AD714"/>
  <c r="AE714"/>
  <c r="AF714"/>
  <c r="AG714"/>
  <c r="AH714"/>
  <c r="AD715"/>
  <c r="AE715"/>
  <c r="AF715"/>
  <c r="AG715"/>
  <c r="AH715"/>
  <c r="AD716"/>
  <c r="AE716"/>
  <c r="AF716"/>
  <c r="AG716"/>
  <c r="AH716"/>
  <c r="AD717"/>
  <c r="AE717"/>
  <c r="AF717"/>
  <c r="AG717"/>
  <c r="AH717"/>
  <c r="AD718"/>
  <c r="AE718"/>
  <c r="AF718"/>
  <c r="AG718"/>
  <c r="AH718"/>
  <c r="AD719"/>
  <c r="AE719"/>
  <c r="AF719"/>
  <c r="AG719"/>
  <c r="AH719"/>
  <c r="AD720"/>
  <c r="AE720"/>
  <c r="AF720"/>
  <c r="AG720"/>
  <c r="AH720"/>
  <c r="AD721"/>
  <c r="AE721"/>
  <c r="AF721"/>
  <c r="AG721"/>
  <c r="AH721"/>
  <c r="AD722"/>
  <c r="AE722"/>
  <c r="AF722"/>
  <c r="AG722"/>
  <c r="AH722"/>
  <c r="AD723"/>
  <c r="AE723"/>
  <c r="AF723"/>
  <c r="AG723"/>
  <c r="AH723"/>
  <c r="AD724"/>
  <c r="AE724"/>
  <c r="AF724"/>
  <c r="AG724"/>
  <c r="AH724"/>
  <c r="AD725"/>
  <c r="AE725"/>
  <c r="AF725"/>
  <c r="AG725"/>
  <c r="AH725"/>
  <c r="AD726"/>
  <c r="AE726"/>
  <c r="AF726"/>
  <c r="AG726"/>
  <c r="AH726"/>
  <c r="AD727"/>
  <c r="AE727"/>
  <c r="AF727"/>
  <c r="AG727"/>
  <c r="AH727"/>
  <c r="AD728"/>
  <c r="AE728"/>
  <c r="AF728"/>
  <c r="AG728"/>
  <c r="AH728"/>
  <c r="AD729"/>
  <c r="AE729"/>
  <c r="AF729"/>
  <c r="AG729"/>
  <c r="AH729"/>
  <c r="AD730"/>
  <c r="AE730"/>
  <c r="AF730"/>
  <c r="AG730"/>
  <c r="AH730"/>
  <c r="AD731"/>
  <c r="AE731"/>
  <c r="AF731"/>
  <c r="AG731"/>
  <c r="AH731"/>
  <c r="AD732"/>
  <c r="AE732"/>
  <c r="AF732"/>
  <c r="AG732"/>
  <c r="AH732"/>
  <c r="AD733"/>
  <c r="AE733"/>
  <c r="AF733"/>
  <c r="AG733"/>
  <c r="AH733"/>
  <c r="AD734"/>
  <c r="AE734"/>
  <c r="AF734"/>
  <c r="AG734"/>
  <c r="AH734"/>
  <c r="AD735"/>
  <c r="AE735"/>
  <c r="AF735"/>
  <c r="AG735"/>
  <c r="AH735"/>
  <c r="AD736"/>
  <c r="AE736"/>
  <c r="AF736"/>
  <c r="AG736"/>
  <c r="AH736"/>
  <c r="AD737"/>
  <c r="AE737"/>
  <c r="AF737"/>
  <c r="AG737"/>
  <c r="AH737"/>
  <c r="AD738"/>
  <c r="AE738"/>
  <c r="AF738"/>
  <c r="AG738"/>
  <c r="AH738"/>
  <c r="AD739"/>
  <c r="AE739"/>
  <c r="AF739"/>
  <c r="AG739"/>
  <c r="AH739"/>
  <c r="AD740"/>
  <c r="AE740"/>
  <c r="AF740"/>
  <c r="AG740"/>
  <c r="AH740"/>
  <c r="AD741"/>
  <c r="AE741"/>
  <c r="AF741"/>
  <c r="AG741"/>
  <c r="AH741"/>
  <c r="AD742"/>
  <c r="AE742"/>
  <c r="AF742"/>
  <c r="AG742"/>
  <c r="AH742"/>
  <c r="AD743"/>
  <c r="AE743"/>
  <c r="AF743"/>
  <c r="AG743"/>
  <c r="AH743"/>
  <c r="AD744"/>
  <c r="AE744"/>
  <c r="AF744"/>
  <c r="AG744"/>
  <c r="AH744"/>
  <c r="AD745"/>
  <c r="AE745"/>
  <c r="AF745"/>
  <c r="AG745"/>
  <c r="AH745"/>
  <c r="AD746"/>
  <c r="AE746"/>
  <c r="AF746"/>
  <c r="AG746"/>
  <c r="AH746"/>
  <c r="AD747"/>
  <c r="AE747"/>
  <c r="AF747"/>
  <c r="AG747"/>
  <c r="AH747"/>
  <c r="AD748"/>
  <c r="AE748"/>
  <c r="AF748"/>
  <c r="AG748"/>
  <c r="AH748"/>
  <c r="AD749"/>
  <c r="AE749"/>
  <c r="AF749"/>
  <c r="AG749"/>
  <c r="AH749"/>
  <c r="AD750"/>
  <c r="AE750"/>
  <c r="AF750"/>
  <c r="AG750"/>
  <c r="AH750"/>
  <c r="AD751"/>
  <c r="AE751"/>
  <c r="AF751"/>
  <c r="AG751"/>
  <c r="AH751"/>
  <c r="AD752"/>
  <c r="AE752"/>
  <c r="AF752"/>
  <c r="AG752"/>
  <c r="AH752"/>
  <c r="AD753"/>
  <c r="AE753"/>
  <c r="AF753"/>
  <c r="AG753"/>
  <c r="AH753"/>
  <c r="AD754"/>
  <c r="AE754"/>
  <c r="AF754"/>
  <c r="AG754"/>
  <c r="AH754"/>
  <c r="AD755"/>
  <c r="AE755"/>
  <c r="AF755"/>
  <c r="AG755"/>
  <c r="AH755"/>
  <c r="AD756"/>
  <c r="AE756"/>
  <c r="AF756"/>
  <c r="AG756"/>
  <c r="AH756"/>
  <c r="AD757"/>
  <c r="AE757"/>
  <c r="AF757"/>
  <c r="AG757"/>
  <c r="AH757"/>
  <c r="AD758"/>
  <c r="AE758"/>
  <c r="AF758"/>
  <c r="AG758"/>
  <c r="AH758"/>
  <c r="AD759"/>
  <c r="AE759"/>
  <c r="AF759"/>
  <c r="AG759"/>
  <c r="AH759"/>
  <c r="AD760"/>
  <c r="AE760"/>
  <c r="AF760"/>
  <c r="AG760"/>
  <c r="AH760"/>
  <c r="AD761"/>
  <c r="AE761"/>
  <c r="AF761"/>
  <c r="AG761"/>
  <c r="AH761"/>
  <c r="AD762"/>
  <c r="AE762"/>
  <c r="AF762"/>
  <c r="AG762"/>
  <c r="AH762"/>
  <c r="AD763"/>
  <c r="AE763"/>
  <c r="AF763"/>
  <c r="AG763"/>
  <c r="AH763"/>
  <c r="AD764"/>
  <c r="AE764"/>
  <c r="AF764"/>
  <c r="AG764"/>
  <c r="AH764"/>
  <c r="AD765"/>
  <c r="AE765"/>
  <c r="AF765"/>
  <c r="AG765"/>
  <c r="AH765"/>
  <c r="AD766"/>
  <c r="AE766"/>
  <c r="AF766"/>
  <c r="AG766"/>
  <c r="AH766"/>
  <c r="AD767"/>
  <c r="AE767"/>
  <c r="AF767"/>
  <c r="AG767"/>
  <c r="AH767"/>
  <c r="AD768"/>
  <c r="AE768"/>
  <c r="AF768"/>
  <c r="AG768"/>
  <c r="AH768"/>
  <c r="AD769"/>
  <c r="AE769"/>
  <c r="AF769"/>
  <c r="AG769"/>
  <c r="AH769"/>
  <c r="AD770"/>
  <c r="AE770"/>
  <c r="AF770"/>
  <c r="AG770"/>
  <c r="AH770"/>
  <c r="AD771"/>
  <c r="AE771"/>
  <c r="AF771"/>
  <c r="AG771"/>
  <c r="AH771"/>
  <c r="AD772"/>
  <c r="AE772"/>
  <c r="AF772"/>
  <c r="AG772"/>
  <c r="AH772"/>
  <c r="AD773"/>
  <c r="AE773"/>
  <c r="AF773"/>
  <c r="AG773"/>
  <c r="AH773"/>
  <c r="AD774"/>
  <c r="AE774"/>
  <c r="AF774"/>
  <c r="AG774"/>
  <c r="AH774"/>
  <c r="AD775"/>
  <c r="AE775"/>
  <c r="AF775"/>
  <c r="AG775"/>
  <c r="AH775"/>
  <c r="AD776"/>
  <c r="AE776"/>
  <c r="AF776"/>
  <c r="AG776"/>
  <c r="AH776"/>
  <c r="AD777"/>
  <c r="AE777"/>
  <c r="AF777"/>
  <c r="AG777"/>
  <c r="AH777"/>
  <c r="AD778"/>
  <c r="AE778"/>
  <c r="AF778"/>
  <c r="AG778"/>
  <c r="AH778"/>
  <c r="AD779"/>
  <c r="AE779"/>
  <c r="AF779"/>
  <c r="AG779"/>
  <c r="AH779"/>
  <c r="AD780"/>
  <c r="AE780"/>
  <c r="AF780"/>
  <c r="AG780"/>
  <c r="AH780"/>
  <c r="AD781"/>
  <c r="AE781"/>
  <c r="AF781"/>
  <c r="AG781"/>
  <c r="AH781"/>
  <c r="AD782"/>
  <c r="AE782"/>
  <c r="AF782"/>
  <c r="AG782"/>
  <c r="AH782"/>
  <c r="AD783"/>
  <c r="AE783"/>
  <c r="AF783"/>
  <c r="AG783"/>
  <c r="AH783"/>
  <c r="AD784"/>
  <c r="AE784"/>
  <c r="AF784"/>
  <c r="AG784"/>
  <c r="AH784"/>
  <c r="AD785"/>
  <c r="AE785"/>
  <c r="AF785"/>
  <c r="AG785"/>
  <c r="AH785"/>
  <c r="AD786"/>
  <c r="AE786"/>
  <c r="AF786"/>
  <c r="AG786"/>
  <c r="AH786"/>
  <c r="AD787"/>
  <c r="AE787"/>
  <c r="AF787"/>
  <c r="AG787"/>
  <c r="AH787"/>
  <c r="AD788"/>
  <c r="AE788"/>
  <c r="AF788"/>
  <c r="AG788"/>
  <c r="AH788"/>
  <c r="AD789"/>
  <c r="AE789"/>
  <c r="AF789"/>
  <c r="AG789"/>
  <c r="AH789"/>
  <c r="AD790"/>
  <c r="AE790"/>
  <c r="AF790"/>
  <c r="AG790"/>
  <c r="AH790"/>
  <c r="AD791"/>
  <c r="AE791"/>
  <c r="AF791"/>
  <c r="AG791"/>
  <c r="AH791"/>
  <c r="AD792"/>
  <c r="AE792"/>
  <c r="AF792"/>
  <c r="AG792"/>
  <c r="AH792"/>
  <c r="AD793"/>
  <c r="AE793"/>
  <c r="AF793"/>
  <c r="AG793"/>
  <c r="AH793"/>
  <c r="AD794"/>
  <c r="AE794"/>
  <c r="AF794"/>
  <c r="AG794"/>
  <c r="AH794"/>
  <c r="AD795"/>
  <c r="AE795"/>
  <c r="AF795"/>
  <c r="AG795"/>
  <c r="AH795"/>
  <c r="AD796"/>
  <c r="AE796"/>
  <c r="AF796"/>
  <c r="AG796"/>
  <c r="AH796"/>
  <c r="AD797"/>
  <c r="AE797"/>
  <c r="AF797"/>
  <c r="AG797"/>
  <c r="AH797"/>
  <c r="AD798"/>
  <c r="AE798"/>
  <c r="AF798"/>
  <c r="AG798"/>
  <c r="AH798"/>
  <c r="AD799"/>
  <c r="AE799"/>
  <c r="AF799"/>
  <c r="AG799"/>
  <c r="AH799"/>
  <c r="AD800"/>
  <c r="AE800"/>
  <c r="AF800"/>
  <c r="AG800"/>
  <c r="AH800"/>
  <c r="AD801"/>
  <c r="AE801"/>
  <c r="AF801"/>
  <c r="AG801"/>
  <c r="AH801"/>
  <c r="AD802"/>
  <c r="AE802"/>
  <c r="AF802"/>
  <c r="AG802"/>
  <c r="AH802"/>
  <c r="AD803"/>
  <c r="AE803"/>
  <c r="AF803"/>
  <c r="AG803"/>
  <c r="AH803"/>
  <c r="AD804"/>
  <c r="AE804"/>
  <c r="AF804"/>
  <c r="AG804"/>
  <c r="AH804"/>
  <c r="AD805"/>
  <c r="AE805"/>
  <c r="AF805"/>
  <c r="AG805"/>
  <c r="AH805"/>
  <c r="AD806"/>
  <c r="AE806"/>
  <c r="AF806"/>
  <c r="AG806"/>
  <c r="AH806"/>
  <c r="AD807"/>
  <c r="AE807"/>
  <c r="AF807"/>
  <c r="AG807"/>
  <c r="AH807"/>
  <c r="AD808"/>
  <c r="AE808"/>
  <c r="AF808"/>
  <c r="AG808"/>
  <c r="AH808"/>
  <c r="AD809"/>
  <c r="AE809"/>
  <c r="AF809"/>
  <c r="AG809"/>
  <c r="AH809"/>
  <c r="AD810"/>
  <c r="AE810"/>
  <c r="AF810"/>
  <c r="AG810"/>
  <c r="AH810"/>
  <c r="AD811"/>
  <c r="AE811"/>
  <c r="AF811"/>
  <c r="AG811"/>
  <c r="AH811"/>
  <c r="AD812"/>
  <c r="AE812"/>
  <c r="AF812"/>
  <c r="AG812"/>
  <c r="AH812"/>
  <c r="AD813"/>
  <c r="AE813"/>
  <c r="AF813"/>
  <c r="AG813"/>
  <c r="AH813"/>
  <c r="AD814"/>
  <c r="AE814"/>
  <c r="AF814"/>
  <c r="AG814"/>
  <c r="AH814"/>
  <c r="AD815"/>
  <c r="AE815"/>
  <c r="AF815"/>
  <c r="AG815"/>
  <c r="AH815"/>
  <c r="AD816"/>
  <c r="AE816"/>
  <c r="AF816"/>
  <c r="AG816"/>
  <c r="AH816"/>
  <c r="AD817"/>
  <c r="AE817"/>
  <c r="AF817"/>
  <c r="AG817"/>
  <c r="AH817"/>
  <c r="AD818"/>
  <c r="AE818"/>
  <c r="AF818"/>
  <c r="AG818"/>
  <c r="AH818"/>
  <c r="AD819"/>
  <c r="AE819"/>
  <c r="AF819"/>
  <c r="AG819"/>
  <c r="AH819"/>
  <c r="AD820"/>
  <c r="AE820"/>
  <c r="AF820"/>
  <c r="AG820"/>
  <c r="AH820"/>
  <c r="AD821"/>
  <c r="AE821"/>
  <c r="AF821"/>
  <c r="AG821"/>
  <c r="AH821"/>
  <c r="AD822"/>
  <c r="AE822"/>
  <c r="AF822"/>
  <c r="AG822"/>
  <c r="AH822"/>
  <c r="AD823"/>
  <c r="AE823"/>
  <c r="AF823"/>
  <c r="AG823"/>
  <c r="AH823"/>
  <c r="AD824"/>
  <c r="AE824"/>
  <c r="AF824"/>
  <c r="AG824"/>
  <c r="AH824"/>
  <c r="AD825"/>
  <c r="AE825"/>
  <c r="AF825"/>
  <c r="AG825"/>
  <c r="AH825"/>
  <c r="AD826"/>
  <c r="AE826"/>
  <c r="AF826"/>
  <c r="AG826"/>
  <c r="AH826"/>
  <c r="AD827"/>
  <c r="AE827"/>
  <c r="AF827"/>
  <c r="AG827"/>
  <c r="AH827"/>
  <c r="AD828"/>
  <c r="AE828"/>
  <c r="AF828"/>
  <c r="AG828"/>
  <c r="AH828"/>
  <c r="AD829"/>
  <c r="AE829"/>
  <c r="AF829"/>
  <c r="AG829"/>
  <c r="AH829"/>
  <c r="AD830"/>
  <c r="AE830"/>
  <c r="AF830"/>
  <c r="AG830"/>
  <c r="AH830"/>
  <c r="AD831"/>
  <c r="AE831"/>
  <c r="AF831"/>
  <c r="AG831"/>
  <c r="AH831"/>
  <c r="AD832"/>
  <c r="AE832"/>
  <c r="AF832"/>
  <c r="AG832"/>
  <c r="AH832"/>
  <c r="AD833"/>
  <c r="AE833"/>
  <c r="AF833"/>
  <c r="AG833"/>
  <c r="AH833"/>
  <c r="AD834"/>
  <c r="AE834"/>
  <c r="AF834"/>
  <c r="AG834"/>
  <c r="AH834"/>
  <c r="AD835"/>
  <c r="AE835"/>
  <c r="AF835"/>
  <c r="AG835"/>
  <c r="AH835"/>
  <c r="AD836"/>
  <c r="AE836"/>
  <c r="AF836"/>
  <c r="AG836"/>
  <c r="AH836"/>
  <c r="AD837"/>
  <c r="AE837"/>
  <c r="AF837"/>
  <c r="AG837"/>
  <c r="AH837"/>
  <c r="AD838"/>
  <c r="AE838"/>
  <c r="AF838"/>
  <c r="AG838"/>
  <c r="AH838"/>
  <c r="AD839"/>
  <c r="AE839"/>
  <c r="AF839"/>
  <c r="AG839"/>
  <c r="AH839"/>
  <c r="AD840"/>
  <c r="AE840"/>
  <c r="AF840"/>
  <c r="AG840"/>
  <c r="AH840"/>
  <c r="AD841"/>
  <c r="AE841"/>
  <c r="AF841"/>
  <c r="AG841"/>
  <c r="AH841"/>
  <c r="AD842"/>
  <c r="AE842"/>
  <c r="AF842"/>
  <c r="AG842"/>
  <c r="AH842"/>
  <c r="AD843"/>
  <c r="AE843"/>
  <c r="AF843"/>
  <c r="AG843"/>
  <c r="AH843"/>
  <c r="AD844"/>
  <c r="AE844"/>
  <c r="AF844"/>
  <c r="AG844"/>
  <c r="AH844"/>
  <c r="AD845"/>
  <c r="AE845"/>
  <c r="AF845"/>
  <c r="AG845"/>
  <c r="AH845"/>
  <c r="AD846"/>
  <c r="AE846"/>
  <c r="AF846"/>
  <c r="AG846"/>
  <c r="AH846"/>
  <c r="AD847"/>
  <c r="AE847"/>
  <c r="AF847"/>
  <c r="AG847"/>
  <c r="AH847"/>
  <c r="AD848"/>
  <c r="AE848"/>
  <c r="AF848"/>
  <c r="AG848"/>
  <c r="AH848"/>
  <c r="AD849"/>
  <c r="AE849"/>
  <c r="AF849"/>
  <c r="AG849"/>
  <c r="AH849"/>
  <c r="AD850"/>
  <c r="AE850"/>
  <c r="AF850"/>
  <c r="AG850"/>
  <c r="AH850"/>
  <c r="AD851"/>
  <c r="AE851"/>
  <c r="AF851"/>
  <c r="AG851"/>
  <c r="AH851"/>
  <c r="AD852"/>
  <c r="AE852"/>
  <c r="AF852"/>
  <c r="AG852"/>
  <c r="AH852"/>
  <c r="AD853"/>
  <c r="AE853"/>
  <c r="AF853"/>
  <c r="AG853"/>
  <c r="AH853"/>
  <c r="AD854"/>
  <c r="AE854"/>
  <c r="AF854"/>
  <c r="AG854"/>
  <c r="AH854"/>
  <c r="AD855"/>
  <c r="AE855"/>
  <c r="AF855"/>
  <c r="AG855"/>
  <c r="AH855"/>
  <c r="AD856"/>
  <c r="AE856"/>
  <c r="AF856"/>
  <c r="AG856"/>
  <c r="AH856"/>
  <c r="AD857"/>
  <c r="AE857"/>
  <c r="AF857"/>
  <c r="AG857"/>
  <c r="AH857"/>
  <c r="AD858"/>
  <c r="AE858"/>
  <c r="AF858"/>
  <c r="AG858"/>
  <c r="AH858"/>
  <c r="AD859"/>
  <c r="AE859"/>
  <c r="AF859"/>
  <c r="AG859"/>
  <c r="AH859"/>
  <c r="AD860"/>
  <c r="AE860"/>
  <c r="AF860"/>
  <c r="AG860"/>
  <c r="AH860"/>
  <c r="AD861"/>
  <c r="AE861"/>
  <c r="AF861"/>
  <c r="AG861"/>
  <c r="AH861"/>
  <c r="AD862"/>
  <c r="AE862"/>
  <c r="AF862"/>
  <c r="AG862"/>
  <c r="AH862"/>
  <c r="AD863"/>
  <c r="AE863"/>
  <c r="AF863"/>
  <c r="AG863"/>
  <c r="AH863"/>
  <c r="AD864"/>
  <c r="AE864"/>
  <c r="AF864"/>
  <c r="AG864"/>
  <c r="AH864"/>
  <c r="AD865"/>
  <c r="AE865"/>
  <c r="AF865"/>
  <c r="AG865"/>
  <c r="AH865"/>
  <c r="AD866"/>
  <c r="AE866"/>
  <c r="AF866"/>
  <c r="AG866"/>
  <c r="AH866"/>
  <c r="AD867"/>
  <c r="AE867"/>
  <c r="AF867"/>
  <c r="AG867"/>
  <c r="AH867"/>
  <c r="AD868"/>
  <c r="AE868"/>
  <c r="AF868"/>
  <c r="AG868"/>
  <c r="AH868"/>
  <c r="AD869"/>
  <c r="AE869"/>
  <c r="AF869"/>
  <c r="AG869"/>
  <c r="AH869"/>
  <c r="AD870"/>
  <c r="AE870"/>
  <c r="AF870"/>
  <c r="AG870"/>
  <c r="AH870"/>
  <c r="AD871"/>
  <c r="AE871"/>
  <c r="AF871"/>
  <c r="AG871"/>
  <c r="AH871"/>
  <c r="AD872"/>
  <c r="AE872"/>
  <c r="AF872"/>
  <c r="AG872"/>
  <c r="AH872"/>
  <c r="AD873"/>
  <c r="AE873"/>
  <c r="AF873"/>
  <c r="AG873"/>
  <c r="AH873"/>
  <c r="AD874"/>
  <c r="AE874"/>
  <c r="AF874"/>
  <c r="AG874"/>
  <c r="AH874"/>
  <c r="AD875"/>
  <c r="AE875"/>
  <c r="AF875"/>
  <c r="AG875"/>
  <c r="AH875"/>
  <c r="AD876"/>
  <c r="AE876"/>
  <c r="AF876"/>
  <c r="AG876"/>
  <c r="AH876"/>
  <c r="AD877"/>
  <c r="AE877"/>
  <c r="AF877"/>
  <c r="AG877"/>
  <c r="AH877"/>
  <c r="AD878"/>
  <c r="AE878"/>
  <c r="AF878"/>
  <c r="AG878"/>
  <c r="AH878"/>
  <c r="AD879"/>
  <c r="AE879"/>
  <c r="AF879"/>
  <c r="AG879"/>
  <c r="AH879"/>
  <c r="AD880"/>
  <c r="AE880"/>
  <c r="AF880"/>
  <c r="AG880"/>
  <c r="AH880"/>
  <c r="AD881"/>
  <c r="AE881"/>
  <c r="AF881"/>
  <c r="AG881"/>
  <c r="AH881"/>
  <c r="AD882"/>
  <c r="AE882"/>
  <c r="AF882"/>
  <c r="AG882"/>
  <c r="AH882"/>
  <c r="AD883"/>
  <c r="AE883"/>
  <c r="AF883"/>
  <c r="AG883"/>
  <c r="AH883"/>
  <c r="AD884"/>
  <c r="AE884"/>
  <c r="AF884"/>
  <c r="AG884"/>
  <c r="AH884"/>
  <c r="AD885"/>
  <c r="AE885"/>
  <c r="AF885"/>
  <c r="AG885"/>
  <c r="AH885"/>
  <c r="AD886"/>
  <c r="AE886"/>
  <c r="AF886"/>
  <c r="AG886"/>
  <c r="AH886"/>
  <c r="AD887"/>
  <c r="AE887"/>
  <c r="AF887"/>
  <c r="AG887"/>
  <c r="AH887"/>
  <c r="AD888"/>
  <c r="AE888"/>
  <c r="AF888"/>
  <c r="AG888"/>
  <c r="AH888"/>
  <c r="AD889"/>
  <c r="AE889"/>
  <c r="AF889"/>
  <c r="AG889"/>
  <c r="AH889"/>
  <c r="AD890"/>
  <c r="AE890"/>
  <c r="AF890"/>
  <c r="AG890"/>
  <c r="AH890"/>
  <c r="AD891"/>
  <c r="AE891"/>
  <c r="AF891"/>
  <c r="AG891"/>
  <c r="AH891"/>
  <c r="AD892"/>
  <c r="AE892"/>
  <c r="AF892"/>
  <c r="AG892"/>
  <c r="AH892"/>
  <c r="AD893"/>
  <c r="AE893"/>
  <c r="AF893"/>
  <c r="AG893"/>
  <c r="AH893"/>
  <c r="AD894"/>
  <c r="AE894"/>
  <c r="AF894"/>
  <c r="AG894"/>
  <c r="AH894"/>
  <c r="AD895"/>
  <c r="AE895"/>
  <c r="AF895"/>
  <c r="AG895"/>
  <c r="AH895"/>
  <c r="AD896"/>
  <c r="AE896"/>
  <c r="AF896"/>
  <c r="AG896"/>
  <c r="AH896"/>
  <c r="AD897"/>
  <c r="AE897"/>
  <c r="AF897"/>
  <c r="AG897"/>
  <c r="AH897"/>
  <c r="AD898"/>
  <c r="AE898"/>
  <c r="AF898"/>
  <c r="AG898"/>
  <c r="AH898"/>
  <c r="AD899"/>
  <c r="AE899"/>
  <c r="AF899"/>
  <c r="AG899"/>
  <c r="AH899"/>
  <c r="AD900"/>
  <c r="AE900"/>
  <c r="AF900"/>
  <c r="AG900"/>
  <c r="AH900"/>
  <c r="AD901"/>
  <c r="AE901"/>
  <c r="AF901"/>
  <c r="AG901"/>
  <c r="AH901"/>
  <c r="AD902"/>
  <c r="AE902"/>
  <c r="AF902"/>
  <c r="AG902"/>
  <c r="AH902"/>
  <c r="AD903"/>
  <c r="AE903"/>
  <c r="AF903"/>
  <c r="AG903"/>
  <c r="AH903"/>
  <c r="AD904"/>
  <c r="AE904"/>
  <c r="AF904"/>
  <c r="AG904"/>
  <c r="AH904"/>
  <c r="AD905"/>
  <c r="AE905"/>
  <c r="AF905"/>
  <c r="AG905"/>
  <c r="AH905"/>
  <c r="AD906"/>
  <c r="AE906"/>
  <c r="AF906"/>
  <c r="AG906"/>
  <c r="AH906"/>
  <c r="AD907"/>
  <c r="AE907"/>
  <c r="AF907"/>
  <c r="AG907"/>
  <c r="AH907"/>
  <c r="AD908"/>
  <c r="AE908"/>
  <c r="AF908"/>
  <c r="AG908"/>
  <c r="AH908"/>
  <c r="AD909"/>
  <c r="AE909"/>
  <c r="AF909"/>
  <c r="AG909"/>
  <c r="AH909"/>
  <c r="AD910"/>
  <c r="AE910"/>
  <c r="AF910"/>
  <c r="AG910"/>
  <c r="AH910"/>
  <c r="AD911"/>
  <c r="AE911"/>
  <c r="AF911"/>
  <c r="AG911"/>
  <c r="AH911"/>
  <c r="AD912"/>
  <c r="AE912"/>
  <c r="AF912"/>
  <c r="AG912"/>
  <c r="AH912"/>
  <c r="AD913"/>
  <c r="AE913"/>
  <c r="AF913"/>
  <c r="AG913"/>
  <c r="AH913"/>
  <c r="AD914"/>
  <c r="AE914"/>
  <c r="AF914"/>
  <c r="AG914"/>
  <c r="AH914"/>
  <c r="AD915"/>
  <c r="AE915"/>
  <c r="AF915"/>
  <c r="AG915"/>
  <c r="AH915"/>
  <c r="AD916"/>
  <c r="AE916"/>
  <c r="AF916"/>
  <c r="AG916"/>
  <c r="AH916"/>
  <c r="AD917"/>
  <c r="AE917"/>
  <c r="AF917"/>
  <c r="AG917"/>
  <c r="AH917"/>
  <c r="AD918"/>
  <c r="AE918"/>
  <c r="AF918"/>
  <c r="AG918"/>
  <c r="AH918"/>
  <c r="AD919"/>
  <c r="AE919"/>
  <c r="AF919"/>
  <c r="AG919"/>
  <c r="AH919"/>
  <c r="AD920"/>
  <c r="AE920"/>
  <c r="AF920"/>
  <c r="AG920"/>
  <c r="AH920"/>
  <c r="AD921"/>
  <c r="AE921"/>
  <c r="AF921"/>
  <c r="AG921"/>
  <c r="AH921"/>
  <c r="AD922"/>
  <c r="AE922"/>
  <c r="AF922"/>
  <c r="AG922"/>
  <c r="AH922"/>
  <c r="AD923"/>
  <c r="AE923"/>
  <c r="AF923"/>
  <c r="AG923"/>
  <c r="AH923"/>
  <c r="AD924"/>
  <c r="AE924"/>
  <c r="AF924"/>
  <c r="AG924"/>
  <c r="AH924"/>
  <c r="AD925"/>
  <c r="AE925"/>
  <c r="AF925"/>
  <c r="AG925"/>
  <c r="AH925"/>
  <c r="AD926"/>
  <c r="AE926"/>
  <c r="AF926"/>
  <c r="AG926"/>
  <c r="AH926"/>
  <c r="AD927"/>
  <c r="AE927"/>
  <c r="AF927"/>
  <c r="AG927"/>
  <c r="AH927"/>
  <c r="AD928"/>
  <c r="AE928"/>
  <c r="AF928"/>
  <c r="AG928"/>
  <c r="AH928"/>
  <c r="AD929"/>
  <c r="AE929"/>
  <c r="AF929"/>
  <c r="AG929"/>
  <c r="AH929"/>
  <c r="AD930"/>
  <c r="AE930"/>
  <c r="AF930"/>
  <c r="AG930"/>
  <c r="AH930"/>
  <c r="AD931"/>
  <c r="AE931"/>
  <c r="AF931"/>
  <c r="AG931"/>
  <c r="AH931"/>
  <c r="AD932"/>
  <c r="AE932"/>
  <c r="AF932"/>
  <c r="AG932"/>
  <c r="AH932"/>
  <c r="AD933"/>
  <c r="AE933"/>
  <c r="AF933"/>
  <c r="AG933"/>
  <c r="AH933"/>
  <c r="AD934"/>
  <c r="AE934"/>
  <c r="AF934"/>
  <c r="AG934"/>
  <c r="AH934"/>
  <c r="AD935"/>
  <c r="AE935"/>
  <c r="AF935"/>
  <c r="AG935"/>
  <c r="AH935"/>
  <c r="AD936"/>
  <c r="AE936"/>
  <c r="AF936"/>
  <c r="AG936"/>
  <c r="AH936"/>
  <c r="AD937"/>
  <c r="AE937"/>
  <c r="AF937"/>
  <c r="AG937"/>
  <c r="AH937"/>
  <c r="AD938"/>
  <c r="AE938"/>
  <c r="AF938"/>
  <c r="AG938"/>
  <c r="AH938"/>
  <c r="AD939"/>
  <c r="AE939"/>
  <c r="AF939"/>
  <c r="AG939"/>
  <c r="AH939"/>
  <c r="AD940"/>
  <c r="AE940"/>
  <c r="AF940"/>
  <c r="AG940"/>
  <c r="AH940"/>
  <c r="AD941"/>
  <c r="AE941"/>
  <c r="AF941"/>
  <c r="AG941"/>
  <c r="AH941"/>
  <c r="AD942"/>
  <c r="AE942"/>
  <c r="AF942"/>
  <c r="AG942"/>
  <c r="AH942"/>
  <c r="AD943"/>
  <c r="AE943"/>
  <c r="AF943"/>
  <c r="AG943"/>
  <c r="AH943"/>
  <c r="AD944"/>
  <c r="AE944"/>
  <c r="AF944"/>
  <c r="AG944"/>
  <c r="AH944"/>
  <c r="AD945"/>
  <c r="AE945"/>
  <c r="AF945"/>
  <c r="AG945"/>
  <c r="AH945"/>
  <c r="AD946"/>
  <c r="AE946"/>
  <c r="AF946"/>
  <c r="AG946"/>
  <c r="AH946"/>
  <c r="AD947"/>
  <c r="AE947"/>
  <c r="AF947"/>
  <c r="AG947"/>
  <c r="AH947"/>
  <c r="AD948"/>
  <c r="AE948"/>
  <c r="AF948"/>
  <c r="AG948"/>
  <c r="AH948"/>
  <c r="AD949"/>
  <c r="AE949"/>
  <c r="AF949"/>
  <c r="AG949"/>
  <c r="AH949"/>
  <c r="AD950"/>
  <c r="AE950"/>
  <c r="AF950"/>
  <c r="AG950"/>
  <c r="AH950"/>
  <c r="AD951"/>
  <c r="AE951"/>
  <c r="AF951"/>
  <c r="AG951"/>
  <c r="AH951"/>
  <c r="AD952"/>
  <c r="AE952"/>
  <c r="AF952"/>
  <c r="AG952"/>
  <c r="AH952"/>
  <c r="AD953"/>
  <c r="AE953"/>
  <c r="AF953"/>
  <c r="AG953"/>
  <c r="AH953"/>
  <c r="AD954"/>
  <c r="AE954"/>
  <c r="AF954"/>
  <c r="AG954"/>
  <c r="AH954"/>
  <c r="AD955"/>
  <c r="AE955"/>
  <c r="AF955"/>
  <c r="AG955"/>
  <c r="AH955"/>
  <c r="AD956"/>
  <c r="AE956"/>
  <c r="AF956"/>
  <c r="AG956"/>
  <c r="AH956"/>
  <c r="AD957"/>
  <c r="AE957"/>
  <c r="AF957"/>
  <c r="AG957"/>
  <c r="AH957"/>
  <c r="AD958"/>
  <c r="AE958"/>
  <c r="AF958"/>
  <c r="AG958"/>
  <c r="AH958"/>
  <c r="AD959"/>
  <c r="AE959"/>
  <c r="AF959"/>
  <c r="AG959"/>
  <c r="AH959"/>
  <c r="AD960"/>
  <c r="AE960"/>
  <c r="AF960"/>
  <c r="AG960"/>
  <c r="AH960"/>
  <c r="AD961"/>
  <c r="AE961"/>
  <c r="AF961"/>
  <c r="AG961"/>
  <c r="AH961"/>
  <c r="AD962"/>
  <c r="AE962"/>
  <c r="AF962"/>
  <c r="AG962"/>
  <c r="AH962"/>
  <c r="AD963"/>
  <c r="AE963"/>
  <c r="AF963"/>
  <c r="AG963"/>
  <c r="AH963"/>
  <c r="AD964"/>
  <c r="AE964"/>
  <c r="AF964"/>
  <c r="AG964"/>
  <c r="AH964"/>
  <c r="AD965"/>
  <c r="AE965"/>
  <c r="AF965"/>
  <c r="AG965"/>
  <c r="AH965"/>
  <c r="AD966"/>
  <c r="AE966"/>
  <c r="AF966"/>
  <c r="AG966"/>
  <c r="AH966"/>
  <c r="AD967"/>
  <c r="AE967"/>
  <c r="AF967"/>
  <c r="AG967"/>
  <c r="AH967"/>
  <c r="AD968"/>
  <c r="AE968"/>
  <c r="AF968"/>
  <c r="AG968"/>
  <c r="AH968"/>
  <c r="AD969"/>
  <c r="AE969"/>
  <c r="AF969"/>
  <c r="AG969"/>
  <c r="AH969"/>
  <c r="AD970"/>
  <c r="AE970"/>
  <c r="AF970"/>
  <c r="AG970"/>
  <c r="AH970"/>
  <c r="AD971"/>
  <c r="AE971"/>
  <c r="AF971"/>
  <c r="AG971"/>
  <c r="AH971"/>
  <c r="AD972"/>
  <c r="AE972"/>
  <c r="AF972"/>
  <c r="AG972"/>
  <c r="AH972"/>
  <c r="AD973"/>
  <c r="AE973"/>
  <c r="AF973"/>
  <c r="AG973"/>
  <c r="AH973"/>
  <c r="AD974"/>
  <c r="AE974"/>
  <c r="AF974"/>
  <c r="AG974"/>
  <c r="AH974"/>
  <c r="AD975"/>
  <c r="AE975"/>
  <c r="AF975"/>
  <c r="AG975"/>
  <c r="AH975"/>
  <c r="AD976"/>
  <c r="AE976"/>
  <c r="AF976"/>
  <c r="AG976"/>
  <c r="AH976"/>
  <c r="AD977"/>
  <c r="AE977"/>
  <c r="AF977"/>
  <c r="AG977"/>
  <c r="AH977"/>
  <c r="AD978"/>
  <c r="AE978"/>
  <c r="AF978"/>
  <c r="AG978"/>
  <c r="AH978"/>
  <c r="AD979"/>
  <c r="AE979"/>
  <c r="AF979"/>
  <c r="AG979"/>
  <c r="AH979"/>
  <c r="AD980"/>
  <c r="AE980"/>
  <c r="AF980"/>
  <c r="AG980"/>
  <c r="AH980"/>
  <c r="AD981"/>
  <c r="AE981"/>
  <c r="AF981"/>
  <c r="AG981"/>
  <c r="AH981"/>
  <c r="AD982"/>
  <c r="AE982"/>
  <c r="AF982"/>
  <c r="AG982"/>
  <c r="AH982"/>
  <c r="AD983"/>
  <c r="AE983"/>
  <c r="AF983"/>
  <c r="AG983"/>
  <c r="AH983"/>
  <c r="AD984"/>
  <c r="AE984"/>
  <c r="AF984"/>
  <c r="AG984"/>
  <c r="AH984"/>
  <c r="AD985"/>
  <c r="AE985"/>
  <c r="AF985"/>
  <c r="AG985"/>
  <c r="AH985"/>
  <c r="AD986"/>
  <c r="AE986"/>
  <c r="AF986"/>
  <c r="AG986"/>
  <c r="AH986"/>
  <c r="AD987"/>
  <c r="AE987"/>
  <c r="AF987"/>
  <c r="AG987"/>
  <c r="AH987"/>
  <c r="AD988"/>
  <c r="AE988"/>
  <c r="AF988"/>
  <c r="AG988"/>
  <c r="AH988"/>
  <c r="AD989"/>
  <c r="AE989"/>
  <c r="AF989"/>
  <c r="AG989"/>
  <c r="AH989"/>
  <c r="AD990"/>
  <c r="AE990"/>
  <c r="AF990"/>
  <c r="AG990"/>
  <c r="AH990"/>
  <c r="AD991"/>
  <c r="AE991"/>
  <c r="AF991"/>
  <c r="AG991"/>
  <c r="AH991"/>
  <c r="AD992"/>
  <c r="AE992"/>
  <c r="AF992"/>
  <c r="AG992"/>
  <c r="AH992"/>
  <c r="AD993"/>
  <c r="AE993"/>
  <c r="AF993"/>
  <c r="AG993"/>
  <c r="AH993"/>
  <c r="AD994"/>
  <c r="AE994"/>
  <c r="AF994"/>
  <c r="AG994"/>
  <c r="AH994"/>
  <c r="AD995"/>
  <c r="AE995"/>
  <c r="AF995"/>
  <c r="AG995"/>
  <c r="AH995"/>
  <c r="AD996"/>
  <c r="AE996"/>
  <c r="AF996"/>
  <c r="AG996"/>
  <c r="AH996"/>
  <c r="AD997"/>
  <c r="AE997"/>
  <c r="AF997"/>
  <c r="AG997"/>
  <c r="AH997"/>
  <c r="AD998"/>
  <c r="AE998"/>
  <c r="AF998"/>
  <c r="AG998"/>
  <c r="AH998"/>
  <c r="AD999"/>
  <c r="AE999"/>
  <c r="AF999"/>
  <c r="AG999"/>
  <c r="AH999"/>
  <c r="AD1000"/>
  <c r="AE1000"/>
  <c r="AF1000"/>
  <c r="AG1000"/>
  <c r="AH1000"/>
  <c r="AD1001"/>
  <c r="AE1001"/>
  <c r="AF1001"/>
  <c r="AG1001"/>
  <c r="AH1001"/>
  <c r="AD1002"/>
  <c r="AE1002"/>
  <c r="AF1002"/>
  <c r="AG1002"/>
  <c r="AH1002"/>
  <c r="AD1003"/>
  <c r="AE1003"/>
  <c r="AF1003"/>
  <c r="AG1003"/>
  <c r="AH1003"/>
  <c r="AD1004"/>
  <c r="AE1004"/>
  <c r="AF1004"/>
  <c r="AG1004"/>
  <c r="AH1004"/>
  <c r="AD1005"/>
  <c r="AE1005"/>
  <c r="AF1005"/>
  <c r="AG1005"/>
  <c r="AH1005"/>
  <c r="AD1006"/>
  <c r="AE1006"/>
  <c r="AF1006"/>
  <c r="AG1006"/>
  <c r="AH1006"/>
  <c r="AD1007"/>
  <c r="AE1007"/>
  <c r="AF1007"/>
  <c r="AG1007"/>
  <c r="AH1007"/>
  <c r="AD1008"/>
  <c r="AE1008"/>
  <c r="AF1008"/>
  <c r="AG1008"/>
  <c r="AH1008"/>
  <c r="AD1009"/>
  <c r="AE1009"/>
  <c r="AF1009"/>
  <c r="AG1009"/>
  <c r="AH1009"/>
  <c r="AD1010"/>
  <c r="AE1010"/>
  <c r="AF1010"/>
  <c r="AG1010"/>
  <c r="AH1010"/>
  <c r="AD1011"/>
  <c r="AE1011"/>
  <c r="AF1011"/>
  <c r="AG1011"/>
  <c r="AH1011"/>
  <c r="AD1012"/>
  <c r="AE1012"/>
  <c r="AF1012"/>
  <c r="AG1012"/>
  <c r="AH1012"/>
  <c r="AD1013"/>
  <c r="AE1013"/>
  <c r="AF1013"/>
  <c r="AG1013"/>
  <c r="AH1013"/>
  <c r="AD1014"/>
  <c r="AE1014"/>
  <c r="AF1014"/>
  <c r="AG1014"/>
  <c r="AH1014"/>
  <c r="AD1015"/>
  <c r="AE1015"/>
  <c r="AF1015"/>
  <c r="AG1015"/>
  <c r="AH1015"/>
  <c r="AD1016"/>
  <c r="AE1016"/>
  <c r="AF1016"/>
  <c r="AG1016"/>
  <c r="AH1016"/>
  <c r="AD1017"/>
  <c r="AE1017"/>
  <c r="AF1017"/>
  <c r="AG1017"/>
  <c r="AH1017"/>
  <c r="AD1018"/>
  <c r="AE1018"/>
  <c r="AF1018"/>
  <c r="AG1018"/>
  <c r="AH1018"/>
  <c r="AD1019"/>
  <c r="AE1019"/>
  <c r="AF1019"/>
  <c r="AG1019"/>
  <c r="AH1019"/>
  <c r="AD1020"/>
  <c r="AE1020"/>
  <c r="AF1020"/>
  <c r="AG1020"/>
  <c r="AH1020"/>
  <c r="AD1021"/>
  <c r="AE1021"/>
  <c r="AF1021"/>
  <c r="AG1021"/>
  <c r="AH1021"/>
  <c r="AD1022"/>
  <c r="AE1022"/>
  <c r="AF1022"/>
  <c r="AG1022"/>
  <c r="AH1022"/>
  <c r="AD1023"/>
  <c r="AE1023"/>
  <c r="AF1023"/>
  <c r="AG1023"/>
  <c r="AH1023"/>
  <c r="AD1024"/>
  <c r="AE1024"/>
  <c r="AF1024"/>
  <c r="AG1024"/>
  <c r="AH1024"/>
  <c r="AD1025"/>
  <c r="AE1025"/>
  <c r="AF1025"/>
  <c r="AG1025"/>
  <c r="AH1025"/>
  <c r="AD1026"/>
  <c r="AE1026"/>
  <c r="AF1026"/>
  <c r="AG1026"/>
  <c r="AH1026"/>
  <c r="AD1027"/>
  <c r="AE1027"/>
  <c r="AF1027"/>
  <c r="AG1027"/>
  <c r="AH1027"/>
  <c r="AD1028"/>
  <c r="AE1028"/>
  <c r="AF1028"/>
  <c r="AG1028"/>
  <c r="AH1028"/>
  <c r="AD1029"/>
  <c r="AE1029"/>
  <c r="AF1029"/>
  <c r="AG1029"/>
  <c r="AH1029"/>
  <c r="AD1030"/>
  <c r="AE1030"/>
  <c r="AF1030"/>
  <c r="AG1030"/>
  <c r="AH1030"/>
  <c r="AD1031"/>
  <c r="AE1031"/>
  <c r="AF1031"/>
  <c r="AG1031"/>
  <c r="AH1031"/>
  <c r="AD1032"/>
  <c r="AE1032"/>
  <c r="AF1032"/>
  <c r="AG1032"/>
  <c r="AH1032"/>
  <c r="AD1033"/>
  <c r="AE1033"/>
  <c r="AF1033"/>
  <c r="AG1033"/>
  <c r="AH1033"/>
  <c r="AD1034"/>
  <c r="AE1034"/>
  <c r="AF1034"/>
  <c r="AG1034"/>
  <c r="AH1034"/>
  <c r="AD1035"/>
  <c r="AE1035"/>
  <c r="AF1035"/>
  <c r="AG1035"/>
  <c r="AH1035"/>
  <c r="AD1036"/>
  <c r="AE1036"/>
  <c r="AF1036"/>
  <c r="AG1036"/>
  <c r="AH1036"/>
  <c r="AD1037"/>
  <c r="AE1037"/>
  <c r="AF1037"/>
  <c r="AG1037"/>
  <c r="AH1037"/>
  <c r="AD1038"/>
  <c r="AE1038"/>
  <c r="AF1038"/>
  <c r="AG1038"/>
  <c r="AH1038"/>
  <c r="AD1039"/>
  <c r="AE1039"/>
  <c r="AF1039"/>
  <c r="AG1039"/>
  <c r="AH1039"/>
  <c r="AD1040"/>
  <c r="AE1040"/>
  <c r="AF1040"/>
  <c r="AG1040"/>
  <c r="AH1040"/>
  <c r="AD1041"/>
  <c r="AE1041"/>
  <c r="AF1041"/>
  <c r="AG1041"/>
  <c r="AH1041"/>
  <c r="AD1042"/>
  <c r="AE1042"/>
  <c r="AF1042"/>
  <c r="AG1042"/>
  <c r="AH1042"/>
  <c r="AD1043"/>
  <c r="AE1043"/>
  <c r="AF1043"/>
  <c r="AG1043"/>
  <c r="AH1043"/>
  <c r="AD1044"/>
  <c r="AE1044"/>
  <c r="AF1044"/>
  <c r="AG1044"/>
  <c r="AH1044"/>
  <c r="AD1045"/>
  <c r="AE1045"/>
  <c r="AF1045"/>
  <c r="AG1045"/>
  <c r="AH1045"/>
  <c r="AD1046"/>
  <c r="AE1046"/>
  <c r="AF1046"/>
  <c r="AG1046"/>
  <c r="AH1046"/>
  <c r="AD1047"/>
  <c r="AE1047"/>
  <c r="AF1047"/>
  <c r="AG1047"/>
  <c r="AH1047"/>
  <c r="AD1048"/>
  <c r="AE1048"/>
  <c r="AF1048"/>
  <c r="AG1048"/>
  <c r="AH1048"/>
  <c r="AD1049"/>
  <c r="AE1049"/>
  <c r="AF1049"/>
  <c r="AG1049"/>
  <c r="AH1049"/>
  <c r="AD1050"/>
  <c r="AE1050"/>
  <c r="AF1050"/>
  <c r="AG1050"/>
  <c r="AH1050"/>
  <c r="AD1051"/>
  <c r="AE1051"/>
  <c r="AF1051"/>
  <c r="AG1051"/>
  <c r="AH1051"/>
  <c r="AD1052"/>
  <c r="AE1052"/>
  <c r="AF1052"/>
  <c r="AG1052"/>
  <c r="AH1052"/>
  <c r="AD1053"/>
  <c r="AE1053"/>
  <c r="AF1053"/>
  <c r="AG1053"/>
  <c r="AH1053"/>
  <c r="AD1054"/>
  <c r="AE1054"/>
  <c r="AF1054"/>
  <c r="AG1054"/>
  <c r="AH1054"/>
  <c r="AD1055"/>
  <c r="AE1055"/>
  <c r="AF1055"/>
  <c r="AG1055"/>
  <c r="AH1055"/>
  <c r="AD1056"/>
  <c r="AE1056"/>
  <c r="AF1056"/>
  <c r="AG1056"/>
  <c r="AH1056"/>
  <c r="AD1057"/>
  <c r="AE1057"/>
  <c r="AF1057"/>
  <c r="AG1057"/>
  <c r="AH1057"/>
  <c r="AD1058"/>
  <c r="AE1058"/>
  <c r="AF1058"/>
  <c r="AG1058"/>
  <c r="AH1058"/>
  <c r="AD1059"/>
  <c r="AE1059"/>
  <c r="AF1059"/>
  <c r="AG1059"/>
  <c r="AH1059"/>
  <c r="AD1060"/>
  <c r="AE1060"/>
  <c r="AF1060"/>
  <c r="AG1060"/>
  <c r="AH1060"/>
  <c r="AD1061"/>
  <c r="AE1061"/>
  <c r="AF1061"/>
  <c r="AG1061"/>
  <c r="AH1061"/>
  <c r="AD1062"/>
  <c r="AE1062"/>
  <c r="AF1062"/>
  <c r="AG1062"/>
  <c r="AH1062"/>
  <c r="AD1063"/>
  <c r="AE1063"/>
  <c r="AF1063"/>
  <c r="AG1063"/>
  <c r="AH1063"/>
  <c r="AD1064"/>
  <c r="AE1064"/>
  <c r="AF1064"/>
  <c r="AG1064"/>
  <c r="AH1064"/>
  <c r="AD1065"/>
  <c r="AE1065"/>
  <c r="AF1065"/>
  <c r="AG1065"/>
  <c r="AH1065"/>
  <c r="AD1066"/>
  <c r="AE1066"/>
  <c r="AF1066"/>
  <c r="AG1066"/>
  <c r="AH1066"/>
  <c r="AD1067"/>
  <c r="AE1067"/>
  <c r="AF1067"/>
  <c r="AG1067"/>
  <c r="AH1067"/>
  <c r="AD1068"/>
  <c r="AE1068"/>
  <c r="AF1068"/>
  <c r="AG1068"/>
  <c r="AH1068"/>
  <c r="AD1069"/>
  <c r="AE1069"/>
  <c r="AF1069"/>
  <c r="AG1069"/>
  <c r="AH1069"/>
  <c r="AD1070"/>
  <c r="AE1070"/>
  <c r="AF1070"/>
  <c r="AG1070"/>
  <c r="AH1070"/>
  <c r="AD1071"/>
  <c r="AE1071"/>
  <c r="AF1071"/>
  <c r="AG1071"/>
  <c r="AH1071"/>
  <c r="AD1072"/>
  <c r="AE1072"/>
  <c r="AF1072"/>
  <c r="AG1072"/>
  <c r="AH1072"/>
  <c r="AD1073"/>
  <c r="AE1073"/>
  <c r="AF1073"/>
  <c r="AG1073"/>
  <c r="AH1073"/>
  <c r="AD1074"/>
  <c r="AE1074"/>
  <c r="AF1074"/>
  <c r="AG1074"/>
  <c r="AH1074"/>
  <c r="AD1075"/>
  <c r="AE1075"/>
  <c r="AF1075"/>
  <c r="AG1075"/>
  <c r="AH1075"/>
  <c r="AD1076"/>
  <c r="AE1076"/>
  <c r="AF1076"/>
  <c r="AG1076"/>
  <c r="AH1076"/>
  <c r="AD1077"/>
  <c r="AE1077"/>
  <c r="AF1077"/>
  <c r="AG1077"/>
  <c r="AH1077"/>
  <c r="AD1078"/>
  <c r="AE1078"/>
  <c r="AF1078"/>
  <c r="AG1078"/>
  <c r="AH1078"/>
  <c r="AD1079"/>
  <c r="AE1079"/>
  <c r="AF1079"/>
  <c r="AG1079"/>
  <c r="AH1079"/>
  <c r="AD1080"/>
  <c r="AE1080"/>
  <c r="AF1080"/>
  <c r="AG1080"/>
  <c r="AH1080"/>
  <c r="AD1081"/>
  <c r="AE1081"/>
  <c r="AF1081"/>
  <c r="AG1081"/>
  <c r="AH1081"/>
  <c r="AD1082"/>
  <c r="AE1082"/>
  <c r="AF1082"/>
  <c r="AG1082"/>
  <c r="AH1082"/>
  <c r="AD1083"/>
  <c r="AE1083"/>
  <c r="AF1083"/>
  <c r="AG1083"/>
  <c r="AH1083"/>
  <c r="AD1084"/>
  <c r="AE1084"/>
  <c r="AF1084"/>
  <c r="AG1084"/>
  <c r="AH1084"/>
  <c r="AD1085"/>
  <c r="AE1085"/>
  <c r="AF1085"/>
  <c r="AG1085"/>
  <c r="AH1085"/>
  <c r="AD1086"/>
  <c r="AE1086"/>
  <c r="AF1086"/>
  <c r="AG1086"/>
  <c r="AH1086"/>
  <c r="AD1087"/>
  <c r="AE1087"/>
  <c r="AF1087"/>
  <c r="AG1087"/>
  <c r="AH1087"/>
  <c r="AD1088"/>
  <c r="AE1088"/>
  <c r="AF1088"/>
  <c r="AG1088"/>
  <c r="AH1088"/>
  <c r="AD1089"/>
  <c r="AE1089"/>
  <c r="AF1089"/>
  <c r="AG1089"/>
  <c r="AH1089"/>
  <c r="AD1090"/>
  <c r="AE1090"/>
  <c r="AF1090"/>
  <c r="AG1090"/>
  <c r="AH1090"/>
  <c r="AD1091"/>
  <c r="AE1091"/>
  <c r="AF1091"/>
  <c r="AG1091"/>
  <c r="AH1091"/>
  <c r="AD1092"/>
  <c r="AE1092"/>
  <c r="AF1092"/>
  <c r="AG1092"/>
  <c r="AH1092"/>
  <c r="AD1093"/>
  <c r="AE1093"/>
  <c r="AF1093"/>
  <c r="AG1093"/>
  <c r="AH1093"/>
  <c r="AD1094"/>
  <c r="AE1094"/>
  <c r="AF1094"/>
  <c r="AG1094"/>
  <c r="AH1094"/>
  <c r="AD1095"/>
  <c r="AE1095"/>
  <c r="AF1095"/>
  <c r="AG1095"/>
  <c r="AH1095"/>
  <c r="AD1096"/>
  <c r="AE1096"/>
  <c r="AF1096"/>
  <c r="AG1096"/>
  <c r="AH1096"/>
  <c r="AD1097"/>
  <c r="AE1097"/>
  <c r="AF1097"/>
  <c r="AG1097"/>
  <c r="AH1097"/>
  <c r="AD1098"/>
  <c r="AE1098"/>
  <c r="AF1098"/>
  <c r="AG1098"/>
  <c r="AH1098"/>
  <c r="AD1099"/>
  <c r="AE1099"/>
  <c r="AF1099"/>
  <c r="AG1099"/>
  <c r="AH1099"/>
  <c r="AD1100"/>
  <c r="AE1100"/>
  <c r="AF1100"/>
  <c r="AG1100"/>
  <c r="AH1100"/>
  <c r="AD1101"/>
  <c r="AE1101"/>
  <c r="AF1101"/>
  <c r="AG1101"/>
  <c r="AH1101"/>
  <c r="AD1102"/>
  <c r="AE1102"/>
  <c r="AF1102"/>
  <c r="AG1102"/>
  <c r="AH1102"/>
  <c r="AD1103"/>
  <c r="AE1103"/>
  <c r="AF1103"/>
  <c r="AG1103"/>
  <c r="AH1103"/>
  <c r="AD1104"/>
  <c r="AE1104"/>
  <c r="AF1104"/>
  <c r="AG1104"/>
  <c r="AH1104"/>
  <c r="AD1105"/>
  <c r="AE1105"/>
  <c r="AF1105"/>
  <c r="AG1105"/>
  <c r="AH1105"/>
  <c r="AD1106"/>
  <c r="AE1106"/>
  <c r="AF1106"/>
  <c r="AG1106"/>
  <c r="AH1106"/>
  <c r="AD1107"/>
  <c r="AE1107"/>
  <c r="AF1107"/>
  <c r="AG1107"/>
  <c r="AH1107"/>
  <c r="AD1108"/>
  <c r="AE1108"/>
  <c r="AF1108"/>
  <c r="AG1108"/>
  <c r="AH1108"/>
  <c r="AD1109"/>
  <c r="AE1109"/>
  <c r="AF1109"/>
  <c r="AG1109"/>
  <c r="AH1109"/>
  <c r="AD1110"/>
  <c r="AE1110"/>
  <c r="AF1110"/>
  <c r="AG1110"/>
  <c r="AH1110"/>
  <c r="AD1111"/>
  <c r="AE1111"/>
  <c r="AF1111"/>
  <c r="AG1111"/>
  <c r="AH1111"/>
  <c r="AD1112"/>
  <c r="AE1112"/>
  <c r="AF1112"/>
  <c r="AG1112"/>
  <c r="AH1112"/>
  <c r="AD1113"/>
  <c r="AE1113"/>
  <c r="AF1113"/>
  <c r="AG1113"/>
  <c r="AH1113"/>
  <c r="AD1114"/>
  <c r="AE1114"/>
  <c r="AF1114"/>
  <c r="AG1114"/>
  <c r="AH1114"/>
  <c r="AD1115"/>
  <c r="AE1115"/>
  <c r="AF1115"/>
  <c r="AG1115"/>
  <c r="AH1115"/>
  <c r="AD1116"/>
  <c r="AE1116"/>
  <c r="AF1116"/>
  <c r="AG1116"/>
  <c r="AH1116"/>
  <c r="AD1117"/>
  <c r="AE1117"/>
  <c r="AF1117"/>
  <c r="AG1117"/>
  <c r="AH1117"/>
  <c r="AD1118"/>
  <c r="AE1118"/>
  <c r="AF1118"/>
  <c r="AG1118"/>
  <c r="AH1118"/>
  <c r="AD1119"/>
  <c r="AE1119"/>
  <c r="AF1119"/>
  <c r="AG1119"/>
  <c r="AH1119"/>
  <c r="AD1120"/>
  <c r="AE1120"/>
  <c r="AF1120"/>
  <c r="AG1120"/>
  <c r="AH1120"/>
  <c r="AD1121"/>
  <c r="AE1121"/>
  <c r="AF1121"/>
  <c r="AG1121"/>
  <c r="AH1121"/>
  <c r="AD1122"/>
  <c r="AE1122"/>
  <c r="AF1122"/>
  <c r="AG1122"/>
  <c r="AH1122"/>
  <c r="AD1123"/>
  <c r="AE1123"/>
  <c r="AF1123"/>
  <c r="AG1123"/>
  <c r="AH1123"/>
  <c r="AD1124"/>
  <c r="AE1124"/>
  <c r="AF1124"/>
  <c r="AG1124"/>
  <c r="AH1124"/>
  <c r="AD1125"/>
  <c r="AE1125"/>
  <c r="AF1125"/>
  <c r="AG1125"/>
  <c r="AH1125"/>
  <c r="AD1126"/>
  <c r="AE1126"/>
  <c r="AF1126"/>
  <c r="AG1126"/>
  <c r="AH1126"/>
  <c r="AD1127"/>
  <c r="AE1127"/>
  <c r="AF1127"/>
  <c r="AG1127"/>
  <c r="AH1127"/>
  <c r="AD1128"/>
  <c r="AE1128"/>
  <c r="AF1128"/>
  <c r="AG1128"/>
  <c r="AH1128"/>
  <c r="AD1129"/>
  <c r="AE1129"/>
  <c r="AF1129"/>
  <c r="AG1129"/>
  <c r="AH1129"/>
  <c r="AD1130"/>
  <c r="AE1130"/>
  <c r="AF1130"/>
  <c r="AG1130"/>
  <c r="AH1130"/>
  <c r="AD1131"/>
  <c r="AE1131"/>
  <c r="AF1131"/>
  <c r="AG1131"/>
  <c r="AH1131"/>
  <c r="AD1132"/>
  <c r="AE1132"/>
  <c r="AF1132"/>
  <c r="AG1132"/>
  <c r="AH1132"/>
  <c r="AD1133"/>
  <c r="AE1133"/>
  <c r="AF1133"/>
  <c r="AG1133"/>
  <c r="AH1133"/>
  <c r="AD1134"/>
  <c r="AE1134"/>
  <c r="AF1134"/>
  <c r="AG1134"/>
  <c r="AH1134"/>
  <c r="AD1135"/>
  <c r="AE1135"/>
  <c r="AF1135"/>
  <c r="AG1135"/>
  <c r="AH1135"/>
  <c r="AD1136"/>
  <c r="AE1136"/>
  <c r="AF1136"/>
  <c r="AG1136"/>
  <c r="AH1136"/>
  <c r="AD1137"/>
  <c r="AE1137"/>
  <c r="AF1137"/>
  <c r="AG1137"/>
  <c r="AH1137"/>
  <c r="AD1138"/>
  <c r="AE1138"/>
  <c r="AF1138"/>
  <c r="AG1138"/>
  <c r="AH1138"/>
  <c r="AD1139"/>
  <c r="AE1139"/>
  <c r="AF1139"/>
  <c r="AG1139"/>
  <c r="AH1139"/>
  <c r="AD1140"/>
  <c r="AE1140"/>
  <c r="AF1140"/>
  <c r="AG1140"/>
  <c r="AH1140"/>
  <c r="AD1141"/>
  <c r="AE1141"/>
  <c r="AF1141"/>
  <c r="AG1141"/>
  <c r="AH1141"/>
  <c r="AD1142"/>
  <c r="AE1142"/>
  <c r="AF1142"/>
  <c r="AG1142"/>
  <c r="AH1142"/>
  <c r="AD1143"/>
  <c r="AE1143"/>
  <c r="AF1143"/>
  <c r="AG1143"/>
  <c r="AH1143"/>
  <c r="AD1144"/>
  <c r="AE1144"/>
  <c r="AF1144"/>
  <c r="AG1144"/>
  <c r="AH1144"/>
  <c r="AD1145"/>
  <c r="AE1145"/>
  <c r="AF1145"/>
  <c r="AG1145"/>
  <c r="AH1145"/>
  <c r="AD1146"/>
  <c r="AE1146"/>
  <c r="AF1146"/>
  <c r="AG1146"/>
  <c r="AH1146"/>
  <c r="AD1147"/>
  <c r="AE1147"/>
  <c r="AF1147"/>
  <c r="AG1147"/>
  <c r="AH1147"/>
  <c r="AD1148"/>
  <c r="AE1148"/>
  <c r="AF1148"/>
  <c r="AG1148"/>
  <c r="AH1148"/>
  <c r="AD1149"/>
  <c r="AE1149"/>
  <c r="AF1149"/>
  <c r="AG1149"/>
  <c r="AH1149"/>
  <c r="AD1150"/>
  <c r="AE1150"/>
  <c r="AF1150"/>
  <c r="AG1150"/>
  <c r="AH1150"/>
  <c r="AD1151"/>
  <c r="AE1151"/>
  <c r="AF1151"/>
  <c r="AG1151"/>
  <c r="AH1151"/>
  <c r="AD1152"/>
  <c r="AE1152"/>
  <c r="AF1152"/>
  <c r="AG1152"/>
  <c r="AH1152"/>
  <c r="AD1153"/>
  <c r="AE1153"/>
  <c r="AF1153"/>
  <c r="AG1153"/>
  <c r="AH1153"/>
  <c r="AD1154"/>
  <c r="AE1154"/>
  <c r="AF1154"/>
  <c r="AG1154"/>
  <c r="AH1154"/>
  <c r="AD1155"/>
  <c r="AE1155"/>
  <c r="AF1155"/>
  <c r="AG1155"/>
  <c r="AH1155"/>
  <c r="AD1156"/>
  <c r="AE1156"/>
  <c r="AF1156"/>
  <c r="AG1156"/>
  <c r="AH1156"/>
  <c r="AD1157"/>
  <c r="AE1157"/>
  <c r="AF1157"/>
  <c r="AG1157"/>
  <c r="AH1157"/>
  <c r="AD1158"/>
  <c r="AE1158"/>
  <c r="AF1158"/>
  <c r="AG1158"/>
  <c r="AH1158"/>
  <c r="AD1159"/>
  <c r="AE1159"/>
  <c r="AF1159"/>
  <c r="AG1159"/>
  <c r="AH1159"/>
  <c r="AD1160"/>
  <c r="AE1160"/>
  <c r="AF1160"/>
  <c r="AG1160"/>
  <c r="AH1160"/>
  <c r="AD1161"/>
  <c r="AE1161"/>
  <c r="AF1161"/>
  <c r="AG1161"/>
  <c r="AH1161"/>
  <c r="AD1162"/>
  <c r="AE1162"/>
  <c r="AF1162"/>
  <c r="AG1162"/>
  <c r="AH1162"/>
  <c r="AD1163"/>
  <c r="AE1163"/>
  <c r="AF1163"/>
  <c r="AG1163"/>
  <c r="AH1163"/>
  <c r="AD1164"/>
  <c r="AE1164"/>
  <c r="AF1164"/>
  <c r="AG1164"/>
  <c r="AH1164"/>
  <c r="AD1165"/>
  <c r="AE1165"/>
  <c r="AF1165"/>
  <c r="AG1165"/>
  <c r="AH1165"/>
  <c r="AD1166"/>
  <c r="AE1166"/>
  <c r="AF1166"/>
  <c r="AG1166"/>
  <c r="AH1166"/>
  <c r="AD1167"/>
  <c r="AE1167"/>
  <c r="AF1167"/>
  <c r="AG1167"/>
  <c r="AH1167"/>
  <c r="AD1168"/>
  <c r="AE1168"/>
  <c r="AF1168"/>
  <c r="AG1168"/>
  <c r="AH1168"/>
  <c r="AD1169"/>
  <c r="AE1169"/>
  <c r="AF1169"/>
  <c r="AG1169"/>
  <c r="AH1169"/>
  <c r="AD1170"/>
  <c r="AE1170"/>
  <c r="AF1170"/>
  <c r="AG1170"/>
  <c r="AH1170"/>
  <c r="AD1171"/>
  <c r="AE1171"/>
  <c r="AF1171"/>
  <c r="AG1171"/>
  <c r="AH1171"/>
  <c r="AD1172"/>
  <c r="AE1172"/>
  <c r="AF1172"/>
  <c r="AG1172"/>
  <c r="AH1172"/>
  <c r="AD1173"/>
  <c r="AE1173"/>
  <c r="AF1173"/>
  <c r="AG1173"/>
  <c r="AH1173"/>
  <c r="AD1174"/>
  <c r="AE1174"/>
  <c r="AF1174"/>
  <c r="AG1174"/>
  <c r="AH1174"/>
  <c r="AD1175"/>
  <c r="AE1175"/>
  <c r="AF1175"/>
  <c r="AG1175"/>
  <c r="AH1175"/>
  <c r="AD1176"/>
  <c r="AE1176"/>
  <c r="AF1176"/>
  <c r="AG1176"/>
  <c r="AH1176"/>
  <c r="AD1177"/>
  <c r="AE1177"/>
  <c r="AF1177"/>
  <c r="AG1177"/>
  <c r="AH1177"/>
  <c r="AD1178"/>
  <c r="AE1178"/>
  <c r="AF1178"/>
  <c r="AG1178"/>
  <c r="AH1178"/>
  <c r="AD1179"/>
  <c r="AE1179"/>
  <c r="AF1179"/>
  <c r="AG1179"/>
  <c r="AH1179"/>
  <c r="AD1180"/>
  <c r="AE1180"/>
  <c r="AF1180"/>
  <c r="AG1180"/>
  <c r="AH1180"/>
  <c r="AD1181"/>
  <c r="AE1181"/>
  <c r="AF1181"/>
  <c r="AG1181"/>
  <c r="AH1181"/>
  <c r="AD1182"/>
  <c r="AE1182"/>
  <c r="AF1182"/>
  <c r="AG1182"/>
  <c r="AH1182"/>
  <c r="AD1183"/>
  <c r="AE1183"/>
  <c r="AF1183"/>
  <c r="AG1183"/>
  <c r="AH1183"/>
  <c r="AD1184"/>
  <c r="AE1184"/>
  <c r="AF1184"/>
  <c r="AG1184"/>
  <c r="AH1184"/>
  <c r="AD1185"/>
  <c r="AE1185"/>
  <c r="AF1185"/>
  <c r="AG1185"/>
  <c r="AH1185"/>
  <c r="AD1186"/>
  <c r="AE1186"/>
  <c r="AF1186"/>
  <c r="AG1186"/>
  <c r="AH1186"/>
  <c r="AD1187"/>
  <c r="AE1187"/>
  <c r="AF1187"/>
  <c r="AG1187"/>
  <c r="AH1187"/>
  <c r="AD1188"/>
  <c r="AE1188"/>
  <c r="AF1188"/>
  <c r="AG1188"/>
  <c r="AH1188"/>
  <c r="AD1189"/>
  <c r="AE1189"/>
  <c r="AF1189"/>
  <c r="AG1189"/>
  <c r="AH1189"/>
  <c r="AD1190"/>
  <c r="AE1190"/>
  <c r="AF1190"/>
  <c r="AG1190"/>
  <c r="AH1190"/>
  <c r="AD1191"/>
  <c r="AE1191"/>
  <c r="AF1191"/>
  <c r="AG1191"/>
  <c r="AH1191"/>
  <c r="AD1192"/>
  <c r="AE1192"/>
  <c r="AF1192"/>
  <c r="AG1192"/>
  <c r="AH1192"/>
  <c r="AD1193"/>
  <c r="AE1193"/>
  <c r="AF1193"/>
  <c r="AG1193"/>
  <c r="AH1193"/>
  <c r="AD1194"/>
  <c r="AE1194"/>
  <c r="AF1194"/>
  <c r="AG1194"/>
  <c r="AH1194"/>
  <c r="AD1195"/>
  <c r="AE1195"/>
  <c r="AF1195"/>
  <c r="AG1195"/>
  <c r="AH1195"/>
  <c r="AD1196"/>
  <c r="AE1196"/>
  <c r="AF1196"/>
  <c r="AG1196"/>
  <c r="AH1196"/>
  <c r="AD1197"/>
  <c r="AE1197"/>
  <c r="AF1197"/>
  <c r="AG1197"/>
  <c r="AH1197"/>
  <c r="AD1198"/>
  <c r="AE1198"/>
  <c r="AF1198"/>
  <c r="AG1198"/>
  <c r="AH1198"/>
  <c r="AD1199"/>
  <c r="AE1199"/>
  <c r="AF1199"/>
  <c r="AG1199"/>
  <c r="AH1199"/>
  <c r="AD1200"/>
  <c r="AE1200"/>
  <c r="AF1200"/>
  <c r="AG1200"/>
  <c r="AH1200"/>
  <c r="AD1201"/>
  <c r="AE1201"/>
  <c r="AF1201"/>
  <c r="AG1201"/>
  <c r="AH1201"/>
  <c r="AD1202"/>
  <c r="AE1202"/>
  <c r="AF1202"/>
  <c r="AG1202"/>
  <c r="AH1202"/>
  <c r="AD1203"/>
  <c r="AE1203"/>
  <c r="AF1203"/>
  <c r="AG1203"/>
  <c r="AH1203"/>
  <c r="AD1204"/>
  <c r="AE1204"/>
  <c r="AF1204"/>
  <c r="AG1204"/>
  <c r="AH1204"/>
  <c r="AD1205"/>
  <c r="AE1205"/>
  <c r="AF1205"/>
  <c r="AG1205"/>
  <c r="AH1205"/>
  <c r="AD1206"/>
  <c r="AE1206"/>
  <c r="AF1206"/>
  <c r="AG1206"/>
  <c r="AH1206"/>
  <c r="AD1207"/>
  <c r="AE1207"/>
  <c r="AF1207"/>
  <c r="AG1207"/>
  <c r="AH1207"/>
  <c r="AD1208"/>
  <c r="AE1208"/>
  <c r="AF1208"/>
  <c r="AG1208"/>
  <c r="AH1208"/>
  <c r="AD1209"/>
  <c r="AE1209"/>
  <c r="AF1209"/>
  <c r="AG1209"/>
  <c r="AH1209"/>
  <c r="AD1210"/>
  <c r="AE1210"/>
  <c r="AF1210"/>
  <c r="AG1210"/>
  <c r="AH1210"/>
  <c r="AD1211"/>
  <c r="AE1211"/>
  <c r="AF1211"/>
  <c r="AG1211"/>
  <c r="AH1211"/>
  <c r="AD1212"/>
  <c r="AE1212"/>
  <c r="AF1212"/>
  <c r="AG1212"/>
  <c r="AH1212"/>
  <c r="AD1213"/>
  <c r="AE1213"/>
  <c r="AF1213"/>
  <c r="AG1213"/>
  <c r="AH1213"/>
  <c r="AD1214"/>
  <c r="AE1214"/>
  <c r="AF1214"/>
  <c r="AG1214"/>
  <c r="AH1214"/>
  <c r="AD1215"/>
  <c r="AE1215"/>
  <c r="AF1215"/>
  <c r="AG1215"/>
  <c r="AH1215"/>
  <c r="AD1216"/>
  <c r="AE1216"/>
  <c r="AF1216"/>
  <c r="AG1216"/>
  <c r="AH1216"/>
  <c r="AD1217"/>
  <c r="AE1217"/>
  <c r="AF1217"/>
  <c r="AG1217"/>
  <c r="AH1217"/>
  <c r="AD1218"/>
  <c r="AE1218"/>
  <c r="AF1218"/>
  <c r="AG1218"/>
  <c r="AH1218"/>
  <c r="AD1219"/>
  <c r="AE1219"/>
  <c r="AF1219"/>
  <c r="AG1219"/>
  <c r="AH1219"/>
  <c r="AD1220"/>
  <c r="AE1220"/>
  <c r="AF1220"/>
  <c r="AG1220"/>
  <c r="AH1220"/>
  <c r="AD1221"/>
  <c r="AE1221"/>
  <c r="AF1221"/>
  <c r="AG1221"/>
  <c r="AH1221"/>
  <c r="AD1222"/>
  <c r="AE1222"/>
  <c r="AF1222"/>
  <c r="AG1222"/>
  <c r="AH1222"/>
  <c r="AD1223"/>
  <c r="AE1223"/>
  <c r="AF1223"/>
  <c r="AG1223"/>
  <c r="AH1223"/>
  <c r="AD1224"/>
  <c r="AE1224"/>
  <c r="AF1224"/>
  <c r="AG1224"/>
  <c r="AH1224"/>
  <c r="AD1225"/>
  <c r="AE1225"/>
  <c r="AF1225"/>
  <c r="AG1225"/>
  <c r="AH1225"/>
  <c r="AD1226"/>
  <c r="AE1226"/>
  <c r="AF1226"/>
  <c r="AG1226"/>
  <c r="AH1226"/>
  <c r="AD1227"/>
  <c r="AE1227"/>
  <c r="AF1227"/>
  <c r="AG1227"/>
  <c r="AH1227"/>
  <c r="AD1228"/>
  <c r="AE1228"/>
  <c r="AF1228"/>
  <c r="AG1228"/>
  <c r="AH1228"/>
  <c r="AD1229"/>
  <c r="AE1229"/>
  <c r="AF1229"/>
  <c r="AG1229"/>
  <c r="AH1229"/>
  <c r="AD1230"/>
  <c r="AE1230"/>
  <c r="AF1230"/>
  <c r="AG1230"/>
  <c r="AH1230"/>
  <c r="AD1231"/>
  <c r="AE1231"/>
  <c r="AF1231"/>
  <c r="AG1231"/>
  <c r="AH1231"/>
  <c r="AD1232"/>
  <c r="AE1232"/>
  <c r="AF1232"/>
  <c r="AG1232"/>
  <c r="AH1232"/>
  <c r="AD1233"/>
  <c r="AE1233"/>
  <c r="AF1233"/>
  <c r="AG1233"/>
  <c r="AH1233"/>
  <c r="AD1234"/>
  <c r="AE1234"/>
  <c r="AF1234"/>
  <c r="AG1234"/>
  <c r="AH1234"/>
  <c r="AD1235"/>
  <c r="AE1235"/>
  <c r="AF1235"/>
  <c r="AG1235"/>
  <c r="AH1235"/>
  <c r="AD1236"/>
  <c r="AE1236"/>
  <c r="AF1236"/>
  <c r="AG1236"/>
  <c r="AH1236"/>
  <c r="AD1237"/>
  <c r="AE1237"/>
  <c r="AF1237"/>
  <c r="AG1237"/>
  <c r="AH1237"/>
  <c r="AD1238"/>
  <c r="AE1238"/>
  <c r="AF1238"/>
  <c r="AG1238"/>
  <c r="AH1238"/>
  <c r="AD1239"/>
  <c r="AE1239"/>
  <c r="AF1239"/>
  <c r="AG1239"/>
  <c r="AH1239"/>
  <c r="AD1240"/>
  <c r="AE1240"/>
  <c r="AF1240"/>
  <c r="AG1240"/>
  <c r="AH1240"/>
  <c r="AD1241"/>
  <c r="AE1241"/>
  <c r="AF1241"/>
  <c r="AG1241"/>
  <c r="AH1241"/>
  <c r="AD1242"/>
  <c r="AE1242"/>
  <c r="AF1242"/>
  <c r="AG1242"/>
  <c r="AH1242"/>
  <c r="AD1243"/>
  <c r="AE1243"/>
  <c r="AF1243"/>
  <c r="AG1243"/>
  <c r="AH1243"/>
  <c r="AD1244"/>
  <c r="AE1244"/>
  <c r="AF1244"/>
  <c r="AG1244"/>
  <c r="AH1244"/>
  <c r="AD1245"/>
  <c r="AE1245"/>
  <c r="AF1245"/>
  <c r="AG1245"/>
  <c r="AH1245"/>
  <c r="AD1246"/>
  <c r="AE1246"/>
  <c r="AF1246"/>
  <c r="AG1246"/>
  <c r="AH1246"/>
  <c r="AD1247"/>
  <c r="AE1247"/>
  <c r="AF1247"/>
  <c r="AG1247"/>
  <c r="AH1247"/>
  <c r="AD1248"/>
  <c r="AE1248"/>
  <c r="AF1248"/>
  <c r="AG1248"/>
  <c r="AH1248"/>
  <c r="AD1249"/>
  <c r="AE1249"/>
  <c r="AF1249"/>
  <c r="AG1249"/>
  <c r="AH1249"/>
  <c r="AD1250"/>
  <c r="AE1250"/>
  <c r="AF1250"/>
  <c r="AG1250"/>
  <c r="AH1250"/>
  <c r="AD1251"/>
  <c r="AE1251"/>
  <c r="AF1251"/>
  <c r="AG1251"/>
  <c r="AH1251"/>
  <c r="AD1252"/>
  <c r="AE1252"/>
  <c r="AF1252"/>
  <c r="AG1252"/>
  <c r="AH1252"/>
  <c r="AD1253"/>
  <c r="AE1253"/>
  <c r="AF1253"/>
  <c r="AG1253"/>
  <c r="AH1253"/>
  <c r="AD1254"/>
  <c r="AE1254"/>
  <c r="AF1254"/>
  <c r="AG1254"/>
  <c r="AH1254"/>
  <c r="AD1255"/>
  <c r="AE1255"/>
  <c r="AF1255"/>
  <c r="AG1255"/>
  <c r="AH1255"/>
  <c r="AD1256"/>
  <c r="AE1256"/>
  <c r="AF1256"/>
  <c r="AG1256"/>
  <c r="AH1256"/>
  <c r="AD1257"/>
  <c r="AE1257"/>
  <c r="AF1257"/>
  <c r="AG1257"/>
  <c r="AH1257"/>
  <c r="AD1258"/>
  <c r="AE1258"/>
  <c r="AF1258"/>
  <c r="AG1258"/>
  <c r="AH1258"/>
  <c r="AD1259"/>
  <c r="AE1259"/>
  <c r="AF1259"/>
  <c r="AG1259"/>
  <c r="AH1259"/>
  <c r="AD1260"/>
  <c r="AE1260"/>
  <c r="AF1260"/>
  <c r="AG1260"/>
  <c r="AH1260"/>
  <c r="AD1261"/>
  <c r="AE1261"/>
  <c r="AF1261"/>
  <c r="AG1261"/>
  <c r="AH1261"/>
  <c r="AD1262"/>
  <c r="AE1262"/>
  <c r="AF1262"/>
  <c r="AG1262"/>
  <c r="AH1262"/>
  <c r="AD1263"/>
  <c r="AE1263"/>
  <c r="AF1263"/>
  <c r="AG1263"/>
  <c r="AH1263"/>
  <c r="AD1264"/>
  <c r="AE1264"/>
  <c r="AF1264"/>
  <c r="AG1264"/>
  <c r="AH1264"/>
  <c r="AD1265"/>
  <c r="AE1265"/>
  <c r="AF1265"/>
  <c r="AG1265"/>
  <c r="AH1265"/>
  <c r="AD1266"/>
  <c r="AE1266"/>
  <c r="AF1266"/>
  <c r="AG1266"/>
  <c r="AH1266"/>
  <c r="AD1267"/>
  <c r="AE1267"/>
  <c r="AF1267"/>
  <c r="AG1267"/>
  <c r="AH1267"/>
  <c r="AD1268"/>
  <c r="AE1268"/>
  <c r="AF1268"/>
  <c r="AG1268"/>
  <c r="AH1268"/>
  <c r="AD1269"/>
  <c r="AE1269"/>
  <c r="AF1269"/>
  <c r="AG1269"/>
  <c r="AH1269"/>
  <c r="AD1270"/>
  <c r="AE1270"/>
  <c r="AF1270"/>
  <c r="AG1270"/>
  <c r="AH1270"/>
  <c r="AD1271"/>
  <c r="AE1271"/>
  <c r="AF1271"/>
  <c r="AG1271"/>
  <c r="AH1271"/>
  <c r="AD1272"/>
  <c r="AE1272"/>
  <c r="AF1272"/>
  <c r="AG1272"/>
  <c r="AH1272"/>
  <c r="AD1273"/>
  <c r="AE1273"/>
  <c r="AF1273"/>
  <c r="AG1273"/>
  <c r="AH1273"/>
  <c r="AD1274"/>
  <c r="AE1274"/>
  <c r="AF1274"/>
  <c r="AG1274"/>
  <c r="AH1274"/>
  <c r="AD1275"/>
  <c r="AE1275"/>
  <c r="AF1275"/>
  <c r="AG1275"/>
  <c r="AH1275"/>
  <c r="AD1276"/>
  <c r="AE1276"/>
  <c r="AF1276"/>
  <c r="AG1276"/>
  <c r="AH1276"/>
  <c r="AD1277"/>
  <c r="AE1277"/>
  <c r="AF1277"/>
  <c r="AG1277"/>
  <c r="AH1277"/>
  <c r="AD1278"/>
  <c r="AE1278"/>
  <c r="AF1278"/>
  <c r="AG1278"/>
  <c r="AH1278"/>
  <c r="AD1279"/>
  <c r="AE1279"/>
  <c r="AF1279"/>
  <c r="AG1279"/>
  <c r="AH1279"/>
  <c r="AD1280"/>
  <c r="AE1280"/>
  <c r="AF1280"/>
  <c r="AG1280"/>
  <c r="AH1280"/>
  <c r="AD1281"/>
  <c r="AE1281"/>
  <c r="AF1281"/>
  <c r="AG1281"/>
  <c r="AH1281"/>
  <c r="AD1282"/>
  <c r="AE1282"/>
  <c r="AF1282"/>
  <c r="AG1282"/>
  <c r="AH1282"/>
  <c r="AD1283"/>
  <c r="AE1283"/>
  <c r="AF1283"/>
  <c r="AG1283"/>
  <c r="AH1283"/>
  <c r="AD1284"/>
  <c r="AE1284"/>
  <c r="AF1284"/>
  <c r="AG1284"/>
  <c r="AH1284"/>
  <c r="AD1285"/>
  <c r="AE1285"/>
  <c r="AF1285"/>
  <c r="AG1285"/>
  <c r="AH1285"/>
  <c r="AD1286"/>
  <c r="AE1286"/>
  <c r="AF1286"/>
  <c r="AG1286"/>
  <c r="AH1286"/>
  <c r="AD1287"/>
  <c r="AE1287"/>
  <c r="AF1287"/>
  <c r="AG1287"/>
  <c r="AH1287"/>
  <c r="AD1288"/>
  <c r="AE1288"/>
  <c r="AF1288"/>
  <c r="AG1288"/>
  <c r="AH1288"/>
  <c r="AD1289"/>
  <c r="AE1289"/>
  <c r="AF1289"/>
  <c r="AG1289"/>
  <c r="AH1289"/>
  <c r="AD1290"/>
  <c r="AE1290"/>
  <c r="AF1290"/>
  <c r="AG1290"/>
  <c r="AH1290"/>
  <c r="AD1291"/>
  <c r="AE1291"/>
  <c r="AF1291"/>
  <c r="AG1291"/>
  <c r="AH1291"/>
  <c r="AD1292"/>
  <c r="AE1292"/>
  <c r="AF1292"/>
  <c r="AG1292"/>
  <c r="AH1292"/>
  <c r="AD1293"/>
  <c r="AE1293"/>
  <c r="AF1293"/>
  <c r="AG1293"/>
  <c r="AH1293"/>
  <c r="AD1294"/>
  <c r="AE1294"/>
  <c r="AF1294"/>
  <c r="AG1294"/>
  <c r="AH1294"/>
  <c r="AD1295"/>
  <c r="AE1295"/>
  <c r="AF1295"/>
  <c r="AG1295"/>
  <c r="AH1295"/>
  <c r="AD1296"/>
  <c r="AE1296"/>
  <c r="AF1296"/>
  <c r="AG1296"/>
  <c r="AH1296"/>
  <c r="AD1297"/>
  <c r="AE1297"/>
  <c r="AF1297"/>
  <c r="AG1297"/>
  <c r="AH1297"/>
  <c r="AD1298"/>
  <c r="AE1298"/>
  <c r="AF1298"/>
  <c r="AG1298"/>
  <c r="AH1298"/>
  <c r="AD1299"/>
  <c r="AE1299"/>
  <c r="AF1299"/>
  <c r="AG1299"/>
  <c r="AH1299"/>
  <c r="AD1300"/>
  <c r="AE1300"/>
  <c r="AF1300"/>
  <c r="AG1300"/>
  <c r="AH1300"/>
  <c r="AD1301"/>
  <c r="AE1301"/>
  <c r="AF1301"/>
  <c r="AG1301"/>
  <c r="AH1301"/>
  <c r="AD1302"/>
  <c r="AE1302"/>
  <c r="AF1302"/>
  <c r="AG1302"/>
  <c r="AH1302"/>
  <c r="AD1303"/>
  <c r="AE1303"/>
  <c r="AF1303"/>
  <c r="AG1303"/>
  <c r="AH1303"/>
  <c r="AD1304"/>
  <c r="AE1304"/>
  <c r="AF1304"/>
  <c r="AG1304"/>
  <c r="AH1304"/>
  <c r="AD1305"/>
  <c r="AE1305"/>
  <c r="AF1305"/>
  <c r="AG1305"/>
  <c r="AH1305"/>
  <c r="AD1306"/>
  <c r="AE1306"/>
  <c r="AF1306"/>
  <c r="AG1306"/>
  <c r="AH1306"/>
  <c r="AD1307"/>
  <c r="AE1307"/>
  <c r="AF1307"/>
  <c r="AG1307"/>
  <c r="AH1307"/>
  <c r="AD1308"/>
  <c r="AE1308"/>
  <c r="AF1308"/>
  <c r="AG1308"/>
  <c r="AH1308"/>
  <c r="AD1309"/>
  <c r="AE1309"/>
  <c r="AF1309"/>
  <c r="AG1309"/>
  <c r="AH1309"/>
  <c r="AD1310"/>
  <c r="AE1310"/>
  <c r="AF1310"/>
  <c r="AG1310"/>
  <c r="AH1310"/>
  <c r="AD1311"/>
  <c r="AE1311"/>
  <c r="AF1311"/>
  <c r="AG1311"/>
  <c r="AH1311"/>
  <c r="AD1312"/>
  <c r="AE1312"/>
  <c r="AF1312"/>
  <c r="AG1312"/>
  <c r="AH1312"/>
  <c r="AD1313"/>
  <c r="AE1313"/>
  <c r="AF1313"/>
  <c r="AG1313"/>
  <c r="AH1313"/>
  <c r="AD1314"/>
  <c r="AE1314"/>
  <c r="AF1314"/>
  <c r="AG1314"/>
  <c r="AH1314"/>
  <c r="AD1315"/>
  <c r="AE1315"/>
  <c r="AF1315"/>
  <c r="AG1315"/>
  <c r="AH1315"/>
  <c r="AD1316"/>
  <c r="AE1316"/>
  <c r="AF1316"/>
  <c r="AG1316"/>
  <c r="AH1316"/>
  <c r="AD1317"/>
  <c r="AE1317"/>
  <c r="AF1317"/>
  <c r="AG1317"/>
  <c r="AH1317"/>
  <c r="AD1318"/>
  <c r="AE1318"/>
  <c r="AF1318"/>
  <c r="AG1318"/>
  <c r="AH1318"/>
  <c r="AD1319"/>
  <c r="AE1319"/>
  <c r="AF1319"/>
  <c r="AG1319"/>
  <c r="AH1319"/>
  <c r="AD1320"/>
  <c r="AE1320"/>
  <c r="AF1320"/>
  <c r="AG1320"/>
  <c r="AH1320"/>
  <c r="AD1321"/>
  <c r="AE1321"/>
  <c r="AF1321"/>
  <c r="AG1321"/>
  <c r="AH1321"/>
  <c r="AD1322"/>
  <c r="AE1322"/>
  <c r="AF1322"/>
  <c r="AG1322"/>
  <c r="AH1322"/>
  <c r="AD1323"/>
  <c r="AE1323"/>
  <c r="AF1323"/>
  <c r="AG1323"/>
  <c r="AH1323"/>
  <c r="AD1324"/>
  <c r="AE1324"/>
  <c r="AF1324"/>
  <c r="AG1324"/>
  <c r="AH1324"/>
  <c r="AD1325"/>
  <c r="AE1325"/>
  <c r="AF1325"/>
  <c r="AG1325"/>
  <c r="AH1325"/>
  <c r="AD1326"/>
  <c r="AE1326"/>
  <c r="AF1326"/>
  <c r="AG1326"/>
  <c r="AH1326"/>
  <c r="AD1327"/>
  <c r="AE1327"/>
  <c r="AF1327"/>
  <c r="AG1327"/>
  <c r="AH1327"/>
  <c r="AD1328"/>
  <c r="AE1328"/>
  <c r="AF1328"/>
  <c r="AG1328"/>
  <c r="AH1328"/>
  <c r="AD1329"/>
  <c r="AE1329"/>
  <c r="AF1329"/>
  <c r="AG1329"/>
  <c r="AH1329"/>
  <c r="AD1330"/>
  <c r="AE1330"/>
  <c r="AF1330"/>
  <c r="AG1330"/>
  <c r="AH1330"/>
  <c r="AD1331"/>
  <c r="AE1331"/>
  <c r="AF1331"/>
  <c r="AG1331"/>
  <c r="AH1331"/>
  <c r="AD1332"/>
  <c r="AE1332"/>
  <c r="AF1332"/>
  <c r="AG1332"/>
  <c r="AH1332"/>
  <c r="AD1333"/>
  <c r="AE1333"/>
  <c r="AF1333"/>
  <c r="AG1333"/>
  <c r="AH1333"/>
  <c r="AD1334"/>
  <c r="AE1334"/>
  <c r="AF1334"/>
  <c r="AG1334"/>
  <c r="AH1334"/>
  <c r="AD1335"/>
  <c r="AE1335"/>
  <c r="AF1335"/>
  <c r="AG1335"/>
  <c r="AH1335"/>
  <c r="AD1336"/>
  <c r="AE1336"/>
  <c r="AF1336"/>
  <c r="AG1336"/>
  <c r="AH1336"/>
  <c r="AD1337"/>
  <c r="AE1337"/>
  <c r="AF1337"/>
  <c r="AG1337"/>
  <c r="AH1337"/>
  <c r="AD1338"/>
  <c r="AE1338"/>
  <c r="AF1338"/>
  <c r="AG1338"/>
  <c r="AH1338"/>
  <c r="AD1339"/>
  <c r="AE1339"/>
  <c r="AF1339"/>
  <c r="AG1339"/>
  <c r="AH1339"/>
  <c r="AD1340"/>
  <c r="AE1340"/>
  <c r="AF1340"/>
  <c r="AG1340"/>
  <c r="AH1340"/>
  <c r="AD1341"/>
  <c r="AE1341"/>
  <c r="AF1341"/>
  <c r="AG1341"/>
  <c r="AH1341"/>
  <c r="AD1342"/>
  <c r="AE1342"/>
  <c r="AF1342"/>
  <c r="AG1342"/>
  <c r="AH1342"/>
  <c r="AD1343"/>
  <c r="AE1343"/>
  <c r="AF1343"/>
  <c r="AG1343"/>
  <c r="AH1343"/>
  <c r="AD1344"/>
  <c r="AE1344"/>
  <c r="AF1344"/>
  <c r="AG1344"/>
  <c r="AH1344"/>
  <c r="AD1345"/>
  <c r="AE1345"/>
  <c r="AF1345"/>
  <c r="AG1345"/>
  <c r="AH1345"/>
  <c r="AD1346"/>
  <c r="AE1346"/>
  <c r="AF1346"/>
  <c r="AG1346"/>
  <c r="AH1346"/>
  <c r="AD1347"/>
  <c r="AE1347"/>
  <c r="AF1347"/>
  <c r="AG1347"/>
  <c r="AH1347"/>
  <c r="AD1348"/>
  <c r="AE1348"/>
  <c r="AF1348"/>
  <c r="AG1348"/>
  <c r="AH1348"/>
  <c r="AD1349"/>
  <c r="AE1349"/>
  <c r="AF1349"/>
  <c r="AG1349"/>
  <c r="AH1349"/>
  <c r="AD1350"/>
  <c r="AE1350"/>
  <c r="AF1350"/>
  <c r="AG1350"/>
  <c r="AH1350"/>
  <c r="AD1351"/>
  <c r="AE1351"/>
  <c r="AF1351"/>
  <c r="AG1351"/>
  <c r="AH1351"/>
  <c r="AD1352"/>
  <c r="AE1352"/>
  <c r="AF1352"/>
  <c r="AG1352"/>
  <c r="AH1352"/>
  <c r="AD1353"/>
  <c r="AE1353"/>
  <c r="AF1353"/>
  <c r="AG1353"/>
  <c r="AH1353"/>
  <c r="AD1354"/>
  <c r="AE1354"/>
  <c r="AF1354"/>
  <c r="AG1354"/>
  <c r="AH1354"/>
  <c r="AD1355"/>
  <c r="AE1355"/>
  <c r="AF1355"/>
  <c r="AG1355"/>
  <c r="AH1355"/>
  <c r="AD1356"/>
  <c r="AE1356"/>
  <c r="AF1356"/>
  <c r="AG1356"/>
  <c r="AH1356"/>
  <c r="AD1357"/>
  <c r="AE1357"/>
  <c r="AF1357"/>
  <c r="AG1357"/>
  <c r="AH1357"/>
  <c r="AD1358"/>
  <c r="AE1358"/>
  <c r="AF1358"/>
  <c r="AG1358"/>
  <c r="AH1358"/>
  <c r="AD1359"/>
  <c r="AE1359"/>
  <c r="AF1359"/>
  <c r="AG1359"/>
  <c r="AH1359"/>
  <c r="AD1360"/>
  <c r="AE1360"/>
  <c r="AF1360"/>
  <c r="AG1360"/>
  <c r="AH1360"/>
  <c r="AD1361"/>
  <c r="AE1361"/>
  <c r="AF1361"/>
  <c r="AG1361"/>
  <c r="AH1361"/>
  <c r="AD1362"/>
  <c r="AE1362"/>
  <c r="AF1362"/>
  <c r="AG1362"/>
  <c r="AH1362"/>
  <c r="AD1363"/>
  <c r="AE1363"/>
  <c r="AF1363"/>
  <c r="AG1363"/>
  <c r="AH1363"/>
  <c r="AD1364"/>
  <c r="AE1364"/>
  <c r="AF1364"/>
  <c r="AG1364"/>
  <c r="AH1364"/>
  <c r="AD1365"/>
  <c r="AE1365"/>
  <c r="AF1365"/>
  <c r="AG1365"/>
  <c r="AH1365"/>
  <c r="AD1366"/>
  <c r="AE1366"/>
  <c r="AF1366"/>
  <c r="AG1366"/>
  <c r="AH1366"/>
  <c r="AD1367"/>
  <c r="AE1367"/>
  <c r="AF1367"/>
  <c r="AG1367"/>
  <c r="AH1367"/>
  <c r="AD1368"/>
  <c r="AE1368"/>
  <c r="AF1368"/>
  <c r="AG1368"/>
  <c r="AH1368"/>
  <c r="AD1369"/>
  <c r="AE1369"/>
  <c r="AF1369"/>
  <c r="AG1369"/>
  <c r="AH1369"/>
  <c r="AD1370"/>
  <c r="AE1370"/>
  <c r="AF1370"/>
  <c r="AG1370"/>
  <c r="AH1370"/>
  <c r="AD1371"/>
  <c r="AE1371"/>
  <c r="AF1371"/>
  <c r="AG1371"/>
  <c r="AH1371"/>
  <c r="AD1372"/>
  <c r="AE1372"/>
  <c r="AF1372"/>
  <c r="AG1372"/>
  <c r="AH1372"/>
  <c r="AD1373"/>
  <c r="AE1373"/>
  <c r="AF1373"/>
  <c r="AG1373"/>
  <c r="AH1373"/>
  <c r="AD1374"/>
  <c r="AE1374"/>
  <c r="AF1374"/>
  <c r="AG1374"/>
  <c r="AH1374"/>
  <c r="AD1375"/>
  <c r="AE1375"/>
  <c r="AF1375"/>
  <c r="AG1375"/>
  <c r="AH1375"/>
  <c r="AD1376"/>
  <c r="AE1376"/>
  <c r="AF1376"/>
  <c r="AG1376"/>
  <c r="AH1376"/>
  <c r="AD1377"/>
  <c r="AE1377"/>
  <c r="AF1377"/>
  <c r="AG1377"/>
  <c r="AH1377"/>
  <c r="AD1378"/>
  <c r="AE1378"/>
  <c r="AF1378"/>
  <c r="AG1378"/>
  <c r="AH1378"/>
  <c r="AD1379"/>
  <c r="AE1379"/>
  <c r="AF1379"/>
  <c r="AG1379"/>
  <c r="AH1379"/>
  <c r="AD1380"/>
  <c r="AE1380"/>
  <c r="AF1380"/>
  <c r="AG1380"/>
  <c r="AH1380"/>
  <c r="AD1381"/>
  <c r="AE1381"/>
  <c r="AF1381"/>
  <c r="AG1381"/>
  <c r="AH1381"/>
  <c r="AD1382"/>
  <c r="AE1382"/>
  <c r="AF1382"/>
  <c r="AG1382"/>
  <c r="AH1382"/>
  <c r="AD1383"/>
  <c r="AE1383"/>
  <c r="AF1383"/>
  <c r="AG1383"/>
  <c r="AH1383"/>
  <c r="AD1384"/>
  <c r="AE1384"/>
  <c r="AF1384"/>
  <c r="AG1384"/>
  <c r="AH1384"/>
  <c r="AD1385"/>
  <c r="AE1385"/>
  <c r="AF1385"/>
  <c r="AG1385"/>
  <c r="AH1385"/>
  <c r="AD1386"/>
  <c r="AE1386"/>
  <c r="AF1386"/>
  <c r="AG1386"/>
  <c r="AH1386"/>
  <c r="AD1387"/>
  <c r="AE1387"/>
  <c r="AF1387"/>
  <c r="AG1387"/>
  <c r="AH1387"/>
  <c r="AD1388"/>
  <c r="AE1388"/>
  <c r="AF1388"/>
  <c r="AG1388"/>
  <c r="AH1388"/>
  <c r="AD1389"/>
  <c r="AE1389"/>
  <c r="AF1389"/>
  <c r="AG1389"/>
  <c r="AH1389"/>
  <c r="AD1390"/>
  <c r="AE1390"/>
  <c r="AF1390"/>
  <c r="AG1390"/>
  <c r="AH1390"/>
  <c r="AD1391"/>
  <c r="AE1391"/>
  <c r="AF1391"/>
  <c r="AG1391"/>
  <c r="AH1391"/>
  <c r="AD1392"/>
  <c r="AE1392"/>
  <c r="AF1392"/>
  <c r="AG1392"/>
  <c r="AH1392"/>
  <c r="AD1393"/>
  <c r="AE1393"/>
  <c r="AF1393"/>
  <c r="AG1393"/>
  <c r="AH1393"/>
  <c r="AD1394"/>
  <c r="AE1394"/>
  <c r="AF1394"/>
  <c r="AG1394"/>
  <c r="AH1394"/>
  <c r="AD1395"/>
  <c r="AE1395"/>
  <c r="AF1395"/>
  <c r="AG1395"/>
  <c r="AH1395"/>
  <c r="AD1396"/>
  <c r="AE1396"/>
  <c r="AF1396"/>
  <c r="AG1396"/>
  <c r="AH1396"/>
  <c r="AD1397"/>
  <c r="AE1397"/>
  <c r="AF1397"/>
  <c r="AG1397"/>
  <c r="AH1397"/>
  <c r="AD1398"/>
  <c r="AE1398"/>
  <c r="AF1398"/>
  <c r="AG1398"/>
  <c r="AH1398"/>
  <c r="AD1399"/>
  <c r="AE1399"/>
  <c r="AF1399"/>
  <c r="AG1399"/>
  <c r="AH1399"/>
  <c r="AD1400"/>
  <c r="AE1400"/>
  <c r="AF1400"/>
  <c r="AG1400"/>
  <c r="AH1400"/>
  <c r="AD1401"/>
  <c r="AE1401"/>
  <c r="AF1401"/>
  <c r="AG1401"/>
  <c r="AH1401"/>
  <c r="AD1402"/>
  <c r="AE1402"/>
  <c r="AF1402"/>
  <c r="AG1402"/>
  <c r="AH1402"/>
  <c r="AD1403"/>
  <c r="AE1403"/>
  <c r="AF1403"/>
  <c r="AG1403"/>
  <c r="AH1403"/>
  <c r="AD1404"/>
  <c r="AE1404"/>
  <c r="AF1404"/>
  <c r="AG1404"/>
  <c r="AH1404"/>
  <c r="AD1405"/>
  <c r="AE1405"/>
  <c r="AF1405"/>
  <c r="AG1405"/>
  <c r="AH1405"/>
  <c r="AD1406"/>
  <c r="AE1406"/>
  <c r="AF1406"/>
  <c r="AG1406"/>
  <c r="AH1406"/>
  <c r="AD1407"/>
  <c r="AE1407"/>
  <c r="AF1407"/>
  <c r="AG1407"/>
  <c r="AH1407"/>
  <c r="AD1408"/>
  <c r="AE1408"/>
  <c r="AF1408"/>
  <c r="AG1408"/>
  <c r="AH1408"/>
  <c r="AD1409"/>
  <c r="AE1409"/>
  <c r="AF1409"/>
  <c r="AG1409"/>
  <c r="AH1409"/>
  <c r="AD1410"/>
  <c r="AE1410"/>
  <c r="AF1410"/>
  <c r="AG1410"/>
  <c r="AH1410"/>
  <c r="AD1411"/>
  <c r="AE1411"/>
  <c r="AF1411"/>
  <c r="AG1411"/>
  <c r="AH1411"/>
  <c r="AD1412"/>
  <c r="AE1412"/>
  <c r="AF1412"/>
  <c r="AG1412"/>
  <c r="AH1412"/>
  <c r="AD1413"/>
  <c r="AE1413"/>
  <c r="AF1413"/>
  <c r="AG1413"/>
  <c r="AH1413"/>
  <c r="AD1414"/>
  <c r="AE1414"/>
  <c r="AF1414"/>
  <c r="AG1414"/>
  <c r="AH1414"/>
  <c r="AD1415"/>
  <c r="AE1415"/>
  <c r="AF1415"/>
  <c r="AG1415"/>
  <c r="AH1415"/>
  <c r="AD1416"/>
  <c r="AE1416"/>
  <c r="AF1416"/>
  <c r="AG1416"/>
  <c r="AH1416"/>
  <c r="AD1417"/>
  <c r="AE1417"/>
  <c r="AF1417"/>
  <c r="AG1417"/>
  <c r="AH1417"/>
  <c r="AD1418"/>
  <c r="AE1418"/>
  <c r="AF1418"/>
  <c r="AG1418"/>
  <c r="AH1418"/>
  <c r="AD1419"/>
  <c r="AE1419"/>
  <c r="AF1419"/>
  <c r="AG1419"/>
  <c r="AH1419"/>
  <c r="AD1420"/>
  <c r="AE1420"/>
  <c r="AF1420"/>
  <c r="AG1420"/>
  <c r="AH1420"/>
  <c r="AD1421"/>
  <c r="AE1421"/>
  <c r="AF1421"/>
  <c r="AG1421"/>
  <c r="AH1421"/>
  <c r="AD1422"/>
  <c r="AE1422"/>
  <c r="AF1422"/>
  <c r="AG1422"/>
  <c r="AH1422"/>
  <c r="AD1423"/>
  <c r="AE1423"/>
  <c r="AF1423"/>
  <c r="AG1423"/>
  <c r="AH1423"/>
  <c r="AD1424"/>
  <c r="AE1424"/>
  <c r="AF1424"/>
  <c r="AG1424"/>
  <c r="AH1424"/>
  <c r="AD1425"/>
  <c r="AE1425"/>
  <c r="AF1425"/>
  <c r="AG1425"/>
  <c r="AH1425"/>
  <c r="AD1426"/>
  <c r="AE1426"/>
  <c r="AF1426"/>
  <c r="AG1426"/>
  <c r="AH1426"/>
  <c r="AD1427"/>
  <c r="AE1427"/>
  <c r="AF1427"/>
  <c r="AG1427"/>
  <c r="AH1427"/>
  <c r="AD1428"/>
  <c r="AE1428"/>
  <c r="AF1428"/>
  <c r="AG1428"/>
  <c r="AH1428"/>
  <c r="AD1429"/>
  <c r="AE1429"/>
  <c r="AF1429"/>
  <c r="AG1429"/>
  <c r="AH1429"/>
  <c r="AD1430"/>
  <c r="AE1430"/>
  <c r="AF1430"/>
  <c r="AG1430"/>
  <c r="AH1430"/>
  <c r="AD1431"/>
  <c r="AE1431"/>
  <c r="AF1431"/>
  <c r="AG1431"/>
  <c r="AH1431"/>
  <c r="AD1432"/>
  <c r="AE1432"/>
  <c r="AF1432"/>
  <c r="AG1432"/>
  <c r="AH1432"/>
  <c r="AD1433"/>
  <c r="AE1433"/>
  <c r="AF1433"/>
  <c r="AG1433"/>
  <c r="AH1433"/>
  <c r="AD1434"/>
  <c r="AE1434"/>
  <c r="AF1434"/>
  <c r="AG1434"/>
  <c r="AH1434"/>
  <c r="AD1435"/>
  <c r="AE1435"/>
  <c r="AF1435"/>
  <c r="AG1435"/>
  <c r="AH1435"/>
  <c r="AD1436"/>
  <c r="AE1436"/>
  <c r="AF1436"/>
  <c r="AG1436"/>
  <c r="AH1436"/>
  <c r="AD1437"/>
  <c r="AE1437"/>
  <c r="AF1437"/>
  <c r="AG1437"/>
  <c r="AH1437"/>
  <c r="AD1438"/>
  <c r="AE1438"/>
  <c r="AF1438"/>
  <c r="AG1438"/>
  <c r="AH1438"/>
  <c r="AD1439"/>
  <c r="AE1439"/>
  <c r="AF1439"/>
  <c r="AG1439"/>
  <c r="AH1439"/>
  <c r="AD1440"/>
  <c r="AE1440"/>
  <c r="AF1440"/>
  <c r="AG1440"/>
  <c r="AH1440"/>
  <c r="AD1441"/>
  <c r="AE1441"/>
  <c r="AF1441"/>
  <c r="AG1441"/>
  <c r="AH1441"/>
  <c r="AD1442"/>
  <c r="AE1442"/>
  <c r="AF1442"/>
  <c r="AG1442"/>
  <c r="AH1442"/>
  <c r="AD1443"/>
  <c r="AE1443"/>
  <c r="AF1443"/>
  <c r="AG1443"/>
  <c r="AH1443"/>
  <c r="AD1444"/>
  <c r="AE1444"/>
  <c r="AF1444"/>
  <c r="AG1444"/>
  <c r="AH1444"/>
  <c r="AD1445"/>
  <c r="AE1445"/>
  <c r="AF1445"/>
  <c r="AG1445"/>
  <c r="AH1445"/>
  <c r="AD1446"/>
  <c r="AE1446"/>
  <c r="AF1446"/>
  <c r="AG1446"/>
  <c r="AH1446"/>
  <c r="AD1447"/>
  <c r="AE1447"/>
  <c r="AF1447"/>
  <c r="AG1447"/>
  <c r="AH1447"/>
  <c r="AD1448"/>
  <c r="AE1448"/>
  <c r="AF1448"/>
  <c r="AG1448"/>
  <c r="AH1448"/>
  <c r="AD1449"/>
  <c r="AE1449"/>
  <c r="AF1449"/>
  <c r="AG1449"/>
  <c r="AH1449"/>
  <c r="AD1450"/>
  <c r="AE1450"/>
  <c r="AF1450"/>
  <c r="AG1450"/>
  <c r="AH1450"/>
  <c r="AD1451"/>
  <c r="AE1451"/>
  <c r="AF1451"/>
  <c r="AG1451"/>
  <c r="AH1451"/>
  <c r="AD1452"/>
  <c r="AE1452"/>
  <c r="AF1452"/>
  <c r="AG1452"/>
  <c r="AH1452"/>
  <c r="AD1453"/>
  <c r="AE1453"/>
  <c r="AF1453"/>
  <c r="AG1453"/>
  <c r="AH1453"/>
  <c r="AD1454"/>
  <c r="AE1454"/>
  <c r="AF1454"/>
  <c r="AG1454"/>
  <c r="AH1454"/>
  <c r="AD1455"/>
  <c r="AE1455"/>
  <c r="AF1455"/>
  <c r="AG1455"/>
  <c r="AH1455"/>
  <c r="AD1456"/>
  <c r="AE1456"/>
  <c r="AF1456"/>
  <c r="AG1456"/>
  <c r="AH1456"/>
  <c r="AD1457"/>
  <c r="AE1457"/>
  <c r="AF1457"/>
  <c r="AG1457"/>
  <c r="AH1457"/>
  <c r="AD1458"/>
  <c r="AE1458"/>
  <c r="AF1458"/>
  <c r="AG1458"/>
  <c r="AH1458"/>
  <c r="AD1459"/>
  <c r="AE1459"/>
  <c r="AF1459"/>
  <c r="AG1459"/>
  <c r="AH1459"/>
  <c r="AD1460"/>
  <c r="AE1460"/>
  <c r="AF1460"/>
  <c r="AG1460"/>
  <c r="AH1460"/>
  <c r="AD1461"/>
  <c r="AE1461"/>
  <c r="AF1461"/>
  <c r="AG1461"/>
  <c r="AH1461"/>
  <c r="AD1462"/>
  <c r="AE1462"/>
  <c r="AF1462"/>
  <c r="AG1462"/>
  <c r="AH1462"/>
  <c r="AD1463"/>
  <c r="AE1463"/>
  <c r="AF1463"/>
  <c r="AG1463"/>
  <c r="AH1463"/>
  <c r="AD1464"/>
  <c r="AE1464"/>
  <c r="AF1464"/>
  <c r="AG1464"/>
  <c r="AH1464"/>
  <c r="AD1465"/>
  <c r="AE1465"/>
  <c r="AF1465"/>
  <c r="AG1465"/>
  <c r="AH1465"/>
  <c r="AD1466"/>
  <c r="AE1466"/>
  <c r="AF1466"/>
  <c r="AG1466"/>
  <c r="AH1466"/>
  <c r="AD1467"/>
  <c r="AE1467"/>
  <c r="AF1467"/>
  <c r="AG1467"/>
  <c r="AH1467"/>
  <c r="AD1468"/>
  <c r="AE1468"/>
  <c r="AF1468"/>
  <c r="AG1468"/>
  <c r="AH1468"/>
  <c r="AD1469"/>
  <c r="AE1469"/>
  <c r="AF1469"/>
  <c r="AG1469"/>
  <c r="AH1469"/>
  <c r="AD1470"/>
  <c r="AE1470"/>
  <c r="AF1470"/>
  <c r="AG1470"/>
  <c r="AH1470"/>
  <c r="AD1471"/>
  <c r="AE1471"/>
  <c r="AF1471"/>
  <c r="AG1471"/>
  <c r="AH1471"/>
  <c r="AD1472"/>
  <c r="AE1472"/>
  <c r="AF1472"/>
  <c r="AG1472"/>
  <c r="AH1472"/>
  <c r="AD1473"/>
  <c r="AE1473"/>
  <c r="AF1473"/>
  <c r="AG1473"/>
  <c r="AH1473"/>
  <c r="AD1474"/>
  <c r="AE1474"/>
  <c r="AF1474"/>
  <c r="AG1474"/>
  <c r="AH1474"/>
  <c r="AD1475"/>
  <c r="AE1475"/>
  <c r="AF1475"/>
  <c r="AG1475"/>
  <c r="AH1475"/>
  <c r="AD1476"/>
  <c r="AE1476"/>
  <c r="AF1476"/>
  <c r="AG1476"/>
  <c r="AH1476"/>
  <c r="AD1477"/>
  <c r="AE1477"/>
  <c r="AF1477"/>
  <c r="AG1477"/>
  <c r="AH1477"/>
  <c r="AD1478"/>
  <c r="AE1478"/>
  <c r="AF1478"/>
  <c r="AG1478"/>
  <c r="AH1478"/>
  <c r="AD1479"/>
  <c r="AE1479"/>
  <c r="AF1479"/>
  <c r="AG1479"/>
  <c r="AH1479"/>
  <c r="AD1480"/>
  <c r="AE1480"/>
  <c r="AF1480"/>
  <c r="AG1480"/>
  <c r="AH1480"/>
  <c r="AD1481"/>
  <c r="AE1481"/>
  <c r="AF1481"/>
  <c r="AG1481"/>
  <c r="AH1481"/>
  <c r="AD1482"/>
  <c r="AE1482"/>
  <c r="AF1482"/>
  <c r="AG1482"/>
  <c r="AH1482"/>
  <c r="AD1483"/>
  <c r="AE1483"/>
  <c r="AF1483"/>
  <c r="AG1483"/>
  <c r="AH1483"/>
  <c r="AD1484"/>
  <c r="AE1484"/>
  <c r="AF1484"/>
  <c r="AG1484"/>
  <c r="AH1484"/>
  <c r="AD1485"/>
  <c r="AE1485"/>
  <c r="AF1485"/>
  <c r="AG1485"/>
  <c r="AH1485"/>
  <c r="AD1486"/>
  <c r="AE1486"/>
  <c r="AF1486"/>
  <c r="AG1486"/>
  <c r="AH1486"/>
  <c r="AD1487"/>
  <c r="AE1487"/>
  <c r="AF1487"/>
  <c r="AG1487"/>
  <c r="AH1487"/>
  <c r="AD1488"/>
  <c r="AE1488"/>
  <c r="AF1488"/>
  <c r="AG1488"/>
  <c r="AH1488"/>
  <c r="AD1489"/>
  <c r="AE1489"/>
  <c r="AF1489"/>
  <c r="AG1489"/>
  <c r="AH1489"/>
  <c r="AD1490"/>
  <c r="AE1490"/>
  <c r="AF1490"/>
  <c r="AG1490"/>
  <c r="AH1490"/>
  <c r="AD1491"/>
  <c r="AE1491"/>
  <c r="AF1491"/>
  <c r="AG1491"/>
  <c r="AH1491"/>
  <c r="AD1492"/>
  <c r="AE1492"/>
  <c r="AF1492"/>
  <c r="AG1492"/>
  <c r="AH1492"/>
  <c r="AD1493"/>
  <c r="AE1493"/>
  <c r="AF1493"/>
  <c r="AG1493"/>
  <c r="AH1493"/>
  <c r="AD1494"/>
  <c r="AE1494"/>
  <c r="AF1494"/>
  <c r="AG1494"/>
  <c r="AH1494"/>
  <c r="AD1495"/>
  <c r="AE1495"/>
  <c r="AF1495"/>
  <c r="AG1495"/>
  <c r="AH1495"/>
  <c r="AD1496"/>
  <c r="AE1496"/>
  <c r="AF1496"/>
  <c r="AG1496"/>
  <c r="AH1496"/>
  <c r="AD1497"/>
  <c r="AE1497"/>
  <c r="AF1497"/>
  <c r="AG1497"/>
  <c r="AH1497"/>
  <c r="AD1498"/>
  <c r="AE1498"/>
  <c r="AF1498"/>
  <c r="AG1498"/>
  <c r="AH1498"/>
  <c r="AD1499"/>
  <c r="AE1499"/>
  <c r="AF1499"/>
  <c r="AG1499"/>
  <c r="AH1499"/>
  <c r="AD1500"/>
  <c r="AE1500"/>
  <c r="AF1500"/>
  <c r="AG1500"/>
  <c r="AH1500"/>
  <c r="AD1501"/>
  <c r="AE1501"/>
  <c r="AF1501"/>
  <c r="AG1501"/>
  <c r="AH1501"/>
  <c r="AD1502"/>
  <c r="AE1502"/>
  <c r="AF1502"/>
  <c r="AG1502"/>
  <c r="AH1502"/>
  <c r="AD1503"/>
  <c r="AE1503"/>
  <c r="AF1503"/>
  <c r="AG1503"/>
  <c r="AH1503"/>
  <c r="AD1504"/>
  <c r="AE1504"/>
  <c r="AF1504"/>
  <c r="AG1504"/>
  <c r="AH1504"/>
  <c r="AD1505"/>
  <c r="AE1505"/>
  <c r="AF1505"/>
  <c r="AG1505"/>
  <c r="AH1505"/>
  <c r="AD1506"/>
  <c r="AE1506"/>
  <c r="AF1506"/>
  <c r="AG1506"/>
  <c r="AH1506"/>
  <c r="AD1507"/>
  <c r="AE1507"/>
  <c r="AF1507"/>
  <c r="AG1507"/>
  <c r="AH1507"/>
  <c r="AD1508"/>
  <c r="AE1508"/>
  <c r="AF1508"/>
  <c r="AG1508"/>
  <c r="AH1508"/>
  <c r="AD1509"/>
  <c r="AE1509"/>
  <c r="AF1509"/>
  <c r="AG1509"/>
  <c r="AH1509"/>
  <c r="AD1510"/>
  <c r="AE1510"/>
  <c r="AF1510"/>
  <c r="AG1510"/>
  <c r="AH1510"/>
  <c r="AD1511"/>
  <c r="AE1511"/>
  <c r="AF1511"/>
  <c r="AG1511"/>
  <c r="AH1511"/>
  <c r="AD1512"/>
  <c r="AE1512"/>
  <c r="AF1512"/>
  <c r="AG1512"/>
  <c r="AH1512"/>
  <c r="AD1513"/>
  <c r="AE1513"/>
  <c r="AF1513"/>
  <c r="AG1513"/>
  <c r="AH1513"/>
  <c r="AD1514"/>
  <c r="AE1514"/>
  <c r="AF1514"/>
  <c r="AG1514"/>
  <c r="AH1514"/>
  <c r="AD1515"/>
  <c r="AE1515"/>
  <c r="AF1515"/>
  <c r="AG1515"/>
  <c r="AH1515"/>
  <c r="AD1516"/>
  <c r="AE1516"/>
  <c r="AF1516"/>
  <c r="AG1516"/>
  <c r="AH1516"/>
  <c r="AD1517"/>
  <c r="AE1517"/>
  <c r="AF1517"/>
  <c r="AG1517"/>
  <c r="AH1517"/>
  <c r="AD1518"/>
  <c r="AE1518"/>
  <c r="AF1518"/>
  <c r="AG1518"/>
  <c r="AH1518"/>
  <c r="AD1519"/>
  <c r="AE1519"/>
  <c r="AF1519"/>
  <c r="AG1519"/>
  <c r="AH1519"/>
  <c r="AD1520"/>
  <c r="AE1520"/>
  <c r="AF1520"/>
  <c r="AG1520"/>
  <c r="AH1520"/>
  <c r="AD1521"/>
  <c r="AE1521"/>
  <c r="AF1521"/>
  <c r="AG1521"/>
  <c r="AH1521"/>
  <c r="AD1522"/>
  <c r="AE1522"/>
  <c r="AF1522"/>
  <c r="AG1522"/>
  <c r="AH1522"/>
  <c r="AD1523"/>
  <c r="AE1523"/>
  <c r="AF1523"/>
  <c r="AG1523"/>
  <c r="AH1523"/>
  <c r="AD1524"/>
  <c r="AE1524"/>
  <c r="AF1524"/>
  <c r="AG1524"/>
  <c r="AH1524"/>
  <c r="AD1525"/>
  <c r="AE1525"/>
  <c r="AF1525"/>
  <c r="AG1525"/>
  <c r="AH1525"/>
  <c r="AD1526"/>
  <c r="AE1526"/>
  <c r="AF1526"/>
  <c r="AG1526"/>
  <c r="AH1526"/>
  <c r="AD1527"/>
  <c r="AE1527"/>
  <c r="AF1527"/>
  <c r="AG1527"/>
  <c r="AH1527"/>
  <c r="AD1528"/>
  <c r="AE1528"/>
  <c r="AF1528"/>
  <c r="AG1528"/>
  <c r="AH1528"/>
  <c r="AD1529"/>
  <c r="AE1529"/>
  <c r="AF1529"/>
  <c r="AG1529"/>
  <c r="AH1529"/>
  <c r="AD1530"/>
  <c r="AE1530"/>
  <c r="AF1530"/>
  <c r="AG1530"/>
  <c r="AH1530"/>
  <c r="AD1531"/>
  <c r="AE1531"/>
  <c r="AF1531"/>
  <c r="AG1531"/>
  <c r="AH1531"/>
  <c r="AD1532"/>
  <c r="AE1532"/>
  <c r="AF1532"/>
  <c r="AG1532"/>
  <c r="AH1532"/>
  <c r="AD1533"/>
  <c r="AE1533"/>
  <c r="AF1533"/>
  <c r="AG1533"/>
  <c r="AH1533"/>
  <c r="AD1534"/>
  <c r="AE1534"/>
  <c r="AF1534"/>
  <c r="AG1534"/>
  <c r="AH1534"/>
  <c r="AD1535"/>
  <c r="AE1535"/>
  <c r="AF1535"/>
  <c r="AG1535"/>
  <c r="AH1535"/>
  <c r="AD1536"/>
  <c r="AE1536"/>
  <c r="AF1536"/>
  <c r="AG1536"/>
  <c r="AH1536"/>
  <c r="AD1537"/>
  <c r="AE1537"/>
  <c r="AF1537"/>
  <c r="AG1537"/>
  <c r="AH1537"/>
  <c r="AD1538"/>
  <c r="AE1538"/>
  <c r="AF1538"/>
  <c r="AG1538"/>
  <c r="AH1538"/>
  <c r="AD1539"/>
  <c r="AE1539"/>
  <c r="AF1539"/>
  <c r="AG1539"/>
  <c r="AH1539"/>
  <c r="AD1540"/>
  <c r="AE1540"/>
  <c r="AF1540"/>
  <c r="AG1540"/>
  <c r="AH1540"/>
  <c r="AD1541"/>
  <c r="AE1541"/>
  <c r="AF1541"/>
  <c r="AG1541"/>
  <c r="AH1541"/>
  <c r="AD1542"/>
  <c r="AE1542"/>
  <c r="AF1542"/>
  <c r="AG1542"/>
  <c r="AH1542"/>
  <c r="AD1543"/>
  <c r="AE1543"/>
  <c r="AF1543"/>
  <c r="AG1543"/>
  <c r="AH1543"/>
  <c r="AD1544"/>
  <c r="AE1544"/>
  <c r="AF1544"/>
  <c r="AG1544"/>
  <c r="AH1544"/>
  <c r="AD1545"/>
  <c r="AE1545"/>
  <c r="AF1545"/>
  <c r="AG1545"/>
  <c r="AH1545"/>
  <c r="AD1546"/>
  <c r="AE1546"/>
  <c r="AF1546"/>
  <c r="AG1546"/>
  <c r="AH1546"/>
  <c r="AD1547"/>
  <c r="AE1547"/>
  <c r="AF1547"/>
  <c r="AG1547"/>
  <c r="AH1547"/>
  <c r="AD1548"/>
  <c r="AE1548"/>
  <c r="AF1548"/>
  <c r="AG1548"/>
  <c r="AH1548"/>
  <c r="AD1549"/>
  <c r="AE1549"/>
  <c r="AF1549"/>
  <c r="AG1549"/>
  <c r="AH1549"/>
  <c r="AD1550"/>
  <c r="AE1550"/>
  <c r="AF1550"/>
  <c r="AG1550"/>
  <c r="AH1550"/>
  <c r="AD1551"/>
  <c r="AE1551"/>
  <c r="AF1551"/>
  <c r="AG1551"/>
  <c r="AH1551"/>
  <c r="AD1552"/>
  <c r="AE1552"/>
  <c r="AF1552"/>
  <c r="AG1552"/>
  <c r="AH1552"/>
  <c r="AD1553"/>
  <c r="AE1553"/>
  <c r="AF1553"/>
  <c r="AG1553"/>
  <c r="AH1553"/>
  <c r="AD1554"/>
  <c r="AE1554"/>
  <c r="AF1554"/>
  <c r="AG1554"/>
  <c r="AH1554"/>
  <c r="AD1555"/>
  <c r="AE1555"/>
  <c r="AF1555"/>
  <c r="AG1555"/>
  <c r="AH1555"/>
  <c r="AD1556"/>
  <c r="AE1556"/>
  <c r="AF1556"/>
  <c r="AG1556"/>
  <c r="AH1556"/>
  <c r="AD1557"/>
  <c r="AE1557"/>
  <c r="AF1557"/>
  <c r="AG1557"/>
  <c r="AH1557"/>
  <c r="AD1558"/>
  <c r="AE1558"/>
  <c r="AF1558"/>
  <c r="AG1558"/>
  <c r="AH1558"/>
  <c r="AD1559"/>
  <c r="AE1559"/>
  <c r="AF1559"/>
  <c r="AG1559"/>
  <c r="AH1559"/>
  <c r="AD1560"/>
  <c r="AE1560"/>
  <c r="AF1560"/>
  <c r="AG1560"/>
  <c r="AH1560"/>
  <c r="AD1561"/>
  <c r="AE1561"/>
  <c r="AF1561"/>
  <c r="AG1561"/>
  <c r="AH1561"/>
  <c r="AD1562"/>
  <c r="AE1562"/>
  <c r="AF1562"/>
  <c r="AG1562"/>
  <c r="AH1562"/>
  <c r="AD1563"/>
  <c r="AE1563"/>
  <c r="AF1563"/>
  <c r="AG1563"/>
  <c r="AH1563"/>
  <c r="AD1564"/>
  <c r="AE1564"/>
  <c r="AF1564"/>
  <c r="AG1564"/>
  <c r="AH1564"/>
  <c r="AD1565"/>
  <c r="AE1565"/>
  <c r="AF1565"/>
  <c r="AG1565"/>
  <c r="AH1565"/>
  <c r="AD1566"/>
  <c r="AE1566"/>
  <c r="AF1566"/>
  <c r="AG1566"/>
  <c r="AH1566"/>
  <c r="AD1567"/>
  <c r="AE1567"/>
  <c r="AF1567"/>
  <c r="AG1567"/>
  <c r="AH1567"/>
  <c r="AD1568"/>
  <c r="AE1568"/>
  <c r="AF1568"/>
  <c r="AG1568"/>
  <c r="AH1568"/>
  <c r="AD1569"/>
  <c r="AE1569"/>
  <c r="AF1569"/>
  <c r="AG1569"/>
  <c r="AH1569"/>
  <c r="AD1570"/>
  <c r="AE1570"/>
  <c r="AF1570"/>
  <c r="AG1570"/>
  <c r="AH1570"/>
  <c r="AD1571"/>
  <c r="AE1571"/>
  <c r="AF1571"/>
  <c r="AG1571"/>
  <c r="AH1571"/>
  <c r="AD1572"/>
  <c r="AE1572"/>
  <c r="AF1572"/>
  <c r="AG1572"/>
  <c r="AH1572"/>
  <c r="AD1573"/>
  <c r="AE1573"/>
  <c r="AF1573"/>
  <c r="AG1573"/>
  <c r="AH1573"/>
  <c r="AD1574"/>
  <c r="AE1574"/>
  <c r="AF1574"/>
  <c r="AG1574"/>
  <c r="AH1574"/>
  <c r="AD1575"/>
  <c r="AE1575"/>
  <c r="AF1575"/>
  <c r="AG1575"/>
  <c r="AH1575"/>
  <c r="AD1576"/>
  <c r="AE1576"/>
  <c r="AF1576"/>
  <c r="AG1576"/>
  <c r="AH1576"/>
  <c r="AD1577"/>
  <c r="AE1577"/>
  <c r="AF1577"/>
  <c r="AG1577"/>
  <c r="AH1577"/>
  <c r="AD1578"/>
  <c r="AE1578"/>
  <c r="AF1578"/>
  <c r="AG1578"/>
  <c r="AH1578"/>
  <c r="AD1579"/>
  <c r="AE1579"/>
  <c r="AF1579"/>
  <c r="AG1579"/>
  <c r="AH1579"/>
  <c r="AD1580"/>
  <c r="AE1580"/>
  <c r="AF1580"/>
  <c r="AG1580"/>
  <c r="AH1580"/>
  <c r="AD1581"/>
  <c r="AE1581"/>
  <c r="AF1581"/>
  <c r="AG1581"/>
  <c r="AH1581"/>
  <c r="AD1582"/>
  <c r="AE1582"/>
  <c r="AF1582"/>
  <c r="AG1582"/>
  <c r="AH1582"/>
  <c r="AD1583"/>
  <c r="AE1583"/>
  <c r="AF1583"/>
  <c r="AG1583"/>
  <c r="AH1583"/>
  <c r="AD1584"/>
  <c r="AE1584"/>
  <c r="AF1584"/>
  <c r="AG1584"/>
  <c r="AH1584"/>
  <c r="AD1585"/>
  <c r="AE1585"/>
  <c r="AF1585"/>
  <c r="AG1585"/>
  <c r="AH1585"/>
  <c r="AD1586"/>
  <c r="AE1586"/>
  <c r="AF1586"/>
  <c r="AG1586"/>
  <c r="AH1586"/>
  <c r="AD1587"/>
  <c r="AE1587"/>
  <c r="AF1587"/>
  <c r="AG1587"/>
  <c r="AH1587"/>
  <c r="AD1588"/>
  <c r="AE1588"/>
  <c r="AF1588"/>
  <c r="AG1588"/>
  <c r="AH1588"/>
  <c r="AD1589"/>
  <c r="AE1589"/>
  <c r="AF1589"/>
  <c r="AG1589"/>
  <c r="AH1589"/>
  <c r="AD1590"/>
  <c r="AE1590"/>
  <c r="AF1590"/>
  <c r="AG1590"/>
  <c r="AH1590"/>
  <c r="AD1591"/>
  <c r="AE1591"/>
  <c r="AF1591"/>
  <c r="AG1591"/>
  <c r="AH1591"/>
  <c r="AD1592"/>
  <c r="AE1592"/>
  <c r="AF1592"/>
  <c r="AG1592"/>
  <c r="AH1592"/>
  <c r="AD1593"/>
  <c r="AE1593"/>
  <c r="AF1593"/>
  <c r="AG1593"/>
  <c r="AH1593"/>
  <c r="AD1594"/>
  <c r="AE1594"/>
  <c r="AF1594"/>
  <c r="AG1594"/>
  <c r="AH1594"/>
  <c r="AD1595"/>
  <c r="AE1595"/>
  <c r="AF1595"/>
  <c r="AG1595"/>
  <c r="AH1595"/>
  <c r="AD1596"/>
  <c r="AE1596"/>
  <c r="AF1596"/>
  <c r="AG1596"/>
  <c r="AH1596"/>
  <c r="AD1597"/>
  <c r="AE1597"/>
  <c r="AF1597"/>
  <c r="AG1597"/>
  <c r="AH1597"/>
  <c r="AD1598"/>
  <c r="AE1598"/>
  <c r="AF1598"/>
  <c r="AG1598"/>
  <c r="AH1598"/>
  <c r="AD1599"/>
  <c r="AE1599"/>
  <c r="AF1599"/>
  <c r="AG1599"/>
  <c r="AH1599"/>
  <c r="AD1600"/>
  <c r="AE1600"/>
  <c r="AF1600"/>
  <c r="AG1600"/>
  <c r="AH1600"/>
  <c r="AD1601"/>
  <c r="AE1601"/>
  <c r="AF1601"/>
  <c r="AG1601"/>
  <c r="AH1601"/>
  <c r="AD1602"/>
  <c r="AE1602"/>
  <c r="AF1602"/>
  <c r="AG1602"/>
  <c r="AH1602"/>
  <c r="AD1603"/>
  <c r="AE1603"/>
  <c r="AF1603"/>
  <c r="AG1603"/>
  <c r="AH1603"/>
  <c r="AD1604"/>
  <c r="AE1604"/>
  <c r="AF1604"/>
  <c r="AG1604"/>
  <c r="AH1604"/>
  <c r="AD1605"/>
  <c r="AE1605"/>
  <c r="AF1605"/>
  <c r="AG1605"/>
  <c r="AH1605"/>
  <c r="AD1606"/>
  <c r="AE1606"/>
  <c r="AF1606"/>
  <c r="AG1606"/>
  <c r="AH1606"/>
  <c r="AD1607"/>
  <c r="AE1607"/>
  <c r="AF1607"/>
  <c r="AG1607"/>
  <c r="AH1607"/>
  <c r="AD1608"/>
  <c r="AE1608"/>
  <c r="AF1608"/>
  <c r="AG1608"/>
  <c r="AH1608"/>
  <c r="AD1609"/>
  <c r="AE1609"/>
  <c r="AF1609"/>
  <c r="AG1609"/>
  <c r="AH1609"/>
  <c r="AD1610"/>
  <c r="AE1610"/>
  <c r="AF1610"/>
  <c r="AG1610"/>
  <c r="AH1610"/>
  <c r="AD1611"/>
  <c r="AE1611"/>
  <c r="AF1611"/>
  <c r="AG1611"/>
  <c r="AH1611"/>
  <c r="AD1612"/>
  <c r="AE1612"/>
  <c r="AF1612"/>
  <c r="AG1612"/>
  <c r="AH1612"/>
  <c r="AD1613"/>
  <c r="AE1613"/>
  <c r="AF1613"/>
  <c r="AG1613"/>
  <c r="AH1613"/>
  <c r="AD1614"/>
  <c r="AE1614"/>
  <c r="AF1614"/>
  <c r="AG1614"/>
  <c r="AH1614"/>
  <c r="AD1615"/>
  <c r="AE1615"/>
  <c r="AF1615"/>
  <c r="AG1615"/>
  <c r="AH1615"/>
  <c r="AD1616"/>
  <c r="AE1616"/>
  <c r="AF1616"/>
  <c r="AG1616"/>
  <c r="AH1616"/>
  <c r="AD1617"/>
  <c r="AE1617"/>
  <c r="AF1617"/>
  <c r="AG1617"/>
  <c r="AH1617"/>
  <c r="AD1618"/>
  <c r="AE1618"/>
  <c r="AF1618"/>
  <c r="AG1618"/>
  <c r="AH1618"/>
  <c r="AD1619"/>
  <c r="AE1619"/>
  <c r="AF1619"/>
  <c r="AG1619"/>
  <c r="AH1619"/>
  <c r="AD1620"/>
  <c r="AE1620"/>
  <c r="AF1620"/>
  <c r="AG1620"/>
  <c r="AH1620"/>
  <c r="AD1621"/>
  <c r="AE1621"/>
  <c r="AF1621"/>
  <c r="AG1621"/>
  <c r="AH1621"/>
  <c r="AD1622"/>
  <c r="AE1622"/>
  <c r="AF1622"/>
  <c r="AG1622"/>
  <c r="AH1622"/>
  <c r="AD1623"/>
  <c r="AE1623"/>
  <c r="AF1623"/>
  <c r="AG1623"/>
  <c r="AH1623"/>
  <c r="AD1624"/>
  <c r="AE1624"/>
  <c r="AF1624"/>
  <c r="AG1624"/>
  <c r="AH1624"/>
  <c r="AD1625"/>
  <c r="AE1625"/>
  <c r="AF1625"/>
  <c r="AG1625"/>
  <c r="AH1625"/>
  <c r="AD1626"/>
  <c r="AE1626"/>
  <c r="AF1626"/>
  <c r="AG1626"/>
  <c r="AH1626"/>
  <c r="AD1627"/>
  <c r="AE1627"/>
  <c r="AF1627"/>
  <c r="AG1627"/>
  <c r="AH1627"/>
  <c r="AD1628"/>
  <c r="AE1628"/>
  <c r="AF1628"/>
  <c r="AG1628"/>
  <c r="AH1628"/>
  <c r="AD1629"/>
  <c r="AE1629"/>
  <c r="AF1629"/>
  <c r="AG1629"/>
  <c r="AH1629"/>
  <c r="AD1630"/>
  <c r="AE1630"/>
  <c r="AF1630"/>
  <c r="AG1630"/>
  <c r="AH1630"/>
  <c r="AD1631"/>
  <c r="AE1631"/>
  <c r="AF1631"/>
  <c r="AG1631"/>
  <c r="AH1631"/>
  <c r="AD1632"/>
  <c r="AE1632"/>
  <c r="AF1632"/>
  <c r="AG1632"/>
  <c r="AH1632"/>
  <c r="AD1633"/>
  <c r="AE1633"/>
  <c r="AF1633"/>
  <c r="AG1633"/>
  <c r="AH1633"/>
  <c r="AD1634"/>
  <c r="AE1634"/>
  <c r="AF1634"/>
  <c r="AG1634"/>
  <c r="AH1634"/>
  <c r="AD1635"/>
  <c r="AE1635"/>
  <c r="AF1635"/>
  <c r="AG1635"/>
  <c r="AH1635"/>
  <c r="AD1636"/>
  <c r="AE1636"/>
  <c r="AF1636"/>
  <c r="AG1636"/>
  <c r="AH1636"/>
  <c r="AD1637"/>
  <c r="AE1637"/>
  <c r="AF1637"/>
  <c r="AG1637"/>
  <c r="AH1637"/>
  <c r="AD1638"/>
  <c r="AE1638"/>
  <c r="AF1638"/>
  <c r="AG1638"/>
  <c r="AH1638"/>
  <c r="AD1639"/>
  <c r="AE1639"/>
  <c r="AF1639"/>
  <c r="AG1639"/>
  <c r="AH1639"/>
  <c r="AD1640"/>
  <c r="AE1640"/>
  <c r="AF1640"/>
  <c r="AG1640"/>
  <c r="AH1640"/>
  <c r="AD1641"/>
  <c r="AE1641"/>
  <c r="AF1641"/>
  <c r="AG1641"/>
  <c r="AH1641"/>
  <c r="AD1642"/>
  <c r="AE1642"/>
  <c r="AF1642"/>
  <c r="AG1642"/>
  <c r="AH1642"/>
  <c r="AD1643"/>
  <c r="AE1643"/>
  <c r="AF1643"/>
  <c r="AG1643"/>
  <c r="AH1643"/>
  <c r="AD1644"/>
  <c r="AE1644"/>
  <c r="AF1644"/>
  <c r="AG1644"/>
  <c r="AH1644"/>
  <c r="AD1645"/>
  <c r="AE1645"/>
  <c r="AF1645"/>
  <c r="AG1645"/>
  <c r="AH1645"/>
  <c r="AD1646"/>
  <c r="AE1646"/>
  <c r="AF1646"/>
  <c r="AG1646"/>
  <c r="AH1646"/>
  <c r="AD1647"/>
  <c r="AE1647"/>
  <c r="AF1647"/>
  <c r="AG1647"/>
  <c r="AH1647"/>
  <c r="AD1648"/>
  <c r="AE1648"/>
  <c r="AF1648"/>
  <c r="AG1648"/>
  <c r="AH1648"/>
  <c r="AD1649"/>
  <c r="AE1649"/>
  <c r="AF1649"/>
  <c r="AG1649"/>
  <c r="AH1649"/>
  <c r="AD1650"/>
  <c r="AE1650"/>
  <c r="AF1650"/>
  <c r="AG1650"/>
  <c r="AH1650"/>
  <c r="AD1651"/>
  <c r="AE1651"/>
  <c r="AF1651"/>
  <c r="AG1651"/>
  <c r="AH1651"/>
  <c r="AD1652"/>
  <c r="AE1652"/>
  <c r="AF1652"/>
  <c r="AG1652"/>
  <c r="AH1652"/>
  <c r="AD1653"/>
  <c r="AE1653"/>
  <c r="AF1653"/>
  <c r="AG1653"/>
  <c r="AH1653"/>
  <c r="AD1654"/>
  <c r="AE1654"/>
  <c r="AF1654"/>
  <c r="AG1654"/>
  <c r="AH1654"/>
  <c r="AD1655"/>
  <c r="AE1655"/>
  <c r="AF1655"/>
  <c r="AG1655"/>
  <c r="AH1655"/>
  <c r="AD1656"/>
  <c r="AE1656"/>
  <c r="AF1656"/>
  <c r="AG1656"/>
  <c r="AH1656"/>
  <c r="AD1657"/>
  <c r="AE1657"/>
  <c r="AF1657"/>
  <c r="AG1657"/>
  <c r="AH1657"/>
  <c r="AD1658"/>
  <c r="AE1658"/>
  <c r="AF1658"/>
  <c r="AG1658"/>
  <c r="AH1658"/>
  <c r="AD1659"/>
  <c r="AE1659"/>
  <c r="AF1659"/>
  <c r="AG1659"/>
  <c r="AH1659"/>
  <c r="AD1660"/>
  <c r="AE1660"/>
  <c r="AF1660"/>
  <c r="AG1660"/>
  <c r="AH1660"/>
  <c r="AD1661"/>
  <c r="AE1661"/>
  <c r="AF1661"/>
  <c r="AG1661"/>
  <c r="AH1661"/>
  <c r="AD1662"/>
  <c r="AE1662"/>
  <c r="AF1662"/>
  <c r="AG1662"/>
  <c r="AH1662"/>
  <c r="AD1663"/>
  <c r="AE1663"/>
  <c r="AF1663"/>
  <c r="AG1663"/>
  <c r="AH1663"/>
  <c r="AD1664"/>
  <c r="AE1664"/>
  <c r="AF1664"/>
  <c r="AG1664"/>
  <c r="AH1664"/>
  <c r="AD1665"/>
  <c r="AE1665"/>
  <c r="AF1665"/>
  <c r="AG1665"/>
  <c r="AH1665"/>
  <c r="AD1666"/>
  <c r="AE1666"/>
  <c r="AF1666"/>
  <c r="AG1666"/>
  <c r="AH1666"/>
  <c r="AD1667"/>
  <c r="AE1667"/>
  <c r="AF1667"/>
  <c r="AG1667"/>
  <c r="AH1667"/>
  <c r="AD1668"/>
  <c r="AE1668"/>
  <c r="AF1668"/>
  <c r="AG1668"/>
  <c r="AH1668"/>
  <c r="AD1669"/>
  <c r="AE1669"/>
  <c r="AF1669"/>
  <c r="AG1669"/>
  <c r="AH1669"/>
  <c r="AD1670"/>
  <c r="AE1670"/>
  <c r="AF1670"/>
  <c r="AG1670"/>
  <c r="AH1670"/>
  <c r="AD1671"/>
  <c r="AE1671"/>
  <c r="AF1671"/>
  <c r="AG1671"/>
  <c r="AH1671"/>
  <c r="AD1672"/>
  <c r="AE1672"/>
  <c r="AF1672"/>
  <c r="AG1672"/>
  <c r="AH1672"/>
  <c r="AD1673"/>
  <c r="AE1673"/>
  <c r="AF1673"/>
  <c r="AG1673"/>
  <c r="AH1673"/>
  <c r="AD1674"/>
  <c r="AE1674"/>
  <c r="AF1674"/>
  <c r="AG1674"/>
  <c r="AH1674"/>
  <c r="AD1675"/>
  <c r="AE1675"/>
  <c r="AF1675"/>
  <c r="AG1675"/>
  <c r="AH1675"/>
  <c r="AD1676"/>
  <c r="AE1676"/>
  <c r="AF1676"/>
  <c r="AG1676"/>
  <c r="AH1676"/>
  <c r="AD1677"/>
  <c r="AE1677"/>
  <c r="AF1677"/>
  <c r="AG1677"/>
  <c r="AH1677"/>
  <c r="AD1678"/>
  <c r="AE1678"/>
  <c r="AF1678"/>
  <c r="AG1678"/>
  <c r="AH1678"/>
  <c r="AD1679"/>
  <c r="AE1679"/>
  <c r="AF1679"/>
  <c r="AG1679"/>
  <c r="AH1679"/>
  <c r="AD1680"/>
  <c r="AE1680"/>
  <c r="AF1680"/>
  <c r="AG1680"/>
  <c r="AH1680"/>
  <c r="AD1681"/>
  <c r="AE1681"/>
  <c r="AF1681"/>
  <c r="AG1681"/>
  <c r="AH1681"/>
  <c r="AD1682"/>
  <c r="AE1682"/>
  <c r="AF1682"/>
  <c r="AG1682"/>
  <c r="AH1682"/>
  <c r="AD1683"/>
  <c r="AE1683"/>
  <c r="AF1683"/>
  <c r="AG1683"/>
  <c r="AH1683"/>
  <c r="AD1684"/>
  <c r="AE1684"/>
  <c r="AF1684"/>
  <c r="AG1684"/>
  <c r="AH1684"/>
  <c r="AD1685"/>
  <c r="AE1685"/>
  <c r="AF1685"/>
  <c r="AG1685"/>
  <c r="AH1685"/>
  <c r="AD1686"/>
  <c r="AE1686"/>
  <c r="AF1686"/>
  <c r="AG1686"/>
  <c r="AH1686"/>
  <c r="AD1687"/>
  <c r="AE1687"/>
  <c r="AF1687"/>
  <c r="AG1687"/>
  <c r="AH1687"/>
  <c r="AD1688"/>
  <c r="AE1688"/>
  <c r="AF1688"/>
  <c r="AG1688"/>
  <c r="AH1688"/>
  <c r="AD1689"/>
  <c r="AE1689"/>
  <c r="AF1689"/>
  <c r="AG1689"/>
  <c r="AH1689"/>
  <c r="AD1690"/>
  <c r="AE1690"/>
  <c r="AF1690"/>
  <c r="AG1690"/>
  <c r="AH1690"/>
  <c r="AD1691"/>
  <c r="AE1691"/>
  <c r="AF1691"/>
  <c r="AG1691"/>
  <c r="AH1691"/>
  <c r="AD1692"/>
  <c r="AE1692"/>
  <c r="AF1692"/>
  <c r="AG1692"/>
  <c r="AH1692"/>
  <c r="AD1693"/>
  <c r="AE1693"/>
  <c r="AF1693"/>
  <c r="AG1693"/>
  <c r="AH1693"/>
  <c r="AD1694"/>
  <c r="AE1694"/>
  <c r="AF1694"/>
  <c r="AG1694"/>
  <c r="AH1694"/>
  <c r="AD1695"/>
  <c r="AE1695"/>
  <c r="AF1695"/>
  <c r="AG1695"/>
  <c r="AH1695"/>
  <c r="AD1696"/>
  <c r="AE1696"/>
  <c r="AF1696"/>
  <c r="AG1696"/>
  <c r="AH1696"/>
  <c r="AD1697"/>
  <c r="AE1697"/>
  <c r="AF1697"/>
  <c r="AG1697"/>
  <c r="AH1697"/>
  <c r="AD1698"/>
  <c r="AE1698"/>
  <c r="AF1698"/>
  <c r="AG1698"/>
  <c r="AH1698"/>
  <c r="AD1699"/>
  <c r="AE1699"/>
  <c r="AF1699"/>
  <c r="AG1699"/>
  <c r="AH1699"/>
  <c r="AD1700"/>
  <c r="AE1700"/>
  <c r="AF1700"/>
  <c r="AG1700"/>
  <c r="AH1700"/>
  <c r="AD1701"/>
  <c r="AE1701"/>
  <c r="AF1701"/>
  <c r="AG1701"/>
  <c r="AH1701"/>
  <c r="AD1702"/>
  <c r="AE1702"/>
  <c r="AF1702"/>
  <c r="AG1702"/>
  <c r="AH1702"/>
  <c r="AD1703"/>
  <c r="AE1703"/>
  <c r="AF1703"/>
  <c r="AG1703"/>
  <c r="AH1703"/>
  <c r="AD1704"/>
  <c r="AE1704"/>
  <c r="AF1704"/>
  <c r="AG1704"/>
  <c r="AH1704"/>
  <c r="AD1705"/>
  <c r="AE1705"/>
  <c r="AF1705"/>
  <c r="AG1705"/>
  <c r="AH1705"/>
  <c r="AD1706"/>
  <c r="AE1706"/>
  <c r="AF1706"/>
  <c r="AG1706"/>
  <c r="AH1706"/>
  <c r="AD1707"/>
  <c r="AE1707"/>
  <c r="AF1707"/>
  <c r="AG1707"/>
  <c r="AH1707"/>
  <c r="AD1708"/>
  <c r="AE1708"/>
  <c r="AF1708"/>
  <c r="AG1708"/>
  <c r="AH1708"/>
  <c r="AD1709"/>
  <c r="AE1709"/>
  <c r="AF1709"/>
  <c r="AG1709"/>
  <c r="AH1709"/>
  <c r="AD1710"/>
  <c r="AE1710"/>
  <c r="AF1710"/>
  <c r="AG1710"/>
  <c r="AH1710"/>
  <c r="AD1711"/>
  <c r="AE1711"/>
  <c r="AF1711"/>
  <c r="AG1711"/>
  <c r="AH1711"/>
  <c r="AD1712"/>
  <c r="AE1712"/>
  <c r="AF1712"/>
  <c r="AG1712"/>
  <c r="AH1712"/>
  <c r="AD1713"/>
  <c r="AE1713"/>
  <c r="AF1713"/>
  <c r="AG1713"/>
  <c r="AH1713"/>
  <c r="AD1714"/>
  <c r="AE1714"/>
  <c r="AF1714"/>
  <c r="AG1714"/>
  <c r="AH1714"/>
  <c r="AD1715"/>
  <c r="AE1715"/>
  <c r="AF1715"/>
  <c r="AG1715"/>
  <c r="AH1715"/>
  <c r="AD1716"/>
  <c r="AE1716"/>
  <c r="AF1716"/>
  <c r="AG1716"/>
  <c r="AH1716"/>
  <c r="AD1717"/>
  <c r="AE1717"/>
  <c r="AF1717"/>
  <c r="AG1717"/>
  <c r="AH1717"/>
  <c r="AD1718"/>
  <c r="AE1718"/>
  <c r="AF1718"/>
  <c r="AG1718"/>
  <c r="AH1718"/>
  <c r="AD1719"/>
  <c r="AE1719"/>
  <c r="AF1719"/>
  <c r="AG1719"/>
  <c r="AH1719"/>
  <c r="AD1720"/>
  <c r="AE1720"/>
  <c r="AF1720"/>
  <c r="AG1720"/>
  <c r="AH1720"/>
  <c r="AD1721"/>
  <c r="AE1721"/>
  <c r="AF1721"/>
  <c r="AG1721"/>
  <c r="AH1721"/>
  <c r="AD1722"/>
  <c r="AE1722"/>
  <c r="AF1722"/>
  <c r="AG1722"/>
  <c r="AH1722"/>
  <c r="AD1723"/>
  <c r="AE1723"/>
  <c r="AF1723"/>
  <c r="AG1723"/>
  <c r="AH1723"/>
  <c r="AD1724"/>
  <c r="AE1724"/>
  <c r="AF1724"/>
  <c r="AG1724"/>
  <c r="AH1724"/>
  <c r="AD1725"/>
  <c r="AE1725"/>
  <c r="AF1725"/>
  <c r="AG1725"/>
  <c r="AH1725"/>
  <c r="AD1726"/>
  <c r="AE1726"/>
  <c r="AF1726"/>
  <c r="AG1726"/>
  <c r="AH1726"/>
  <c r="AD1727"/>
  <c r="AE1727"/>
  <c r="AF1727"/>
  <c r="AG1727"/>
  <c r="AH1727"/>
  <c r="AD1728"/>
  <c r="AE1728"/>
  <c r="AF1728"/>
  <c r="AG1728"/>
  <c r="AH1728"/>
  <c r="AD1729"/>
  <c r="AE1729"/>
  <c r="AF1729"/>
  <c r="AG1729"/>
  <c r="AH1729"/>
  <c r="AH2"/>
  <c r="AG2"/>
  <c r="AF2"/>
  <c r="AE2"/>
  <c r="AD2"/>
  <c r="I1647"/>
  <c r="B12" i="2"/>
  <c r="I1623" i="1"/>
  <c r="I1503"/>
  <c r="I1624"/>
  <c r="I1504"/>
  <c r="I1648"/>
  <c r="AB3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B242"/>
  <c r="AB243"/>
  <c r="AB244"/>
  <c r="AB245"/>
  <c r="AB246"/>
  <c r="AB247"/>
  <c r="AB248"/>
  <c r="AB249"/>
  <c r="AB250"/>
  <c r="AB251"/>
  <c r="AB252"/>
  <c r="AB253"/>
  <c r="AB254"/>
  <c r="AB255"/>
  <c r="AB256"/>
  <c r="AB257"/>
  <c r="AB258"/>
  <c r="AB259"/>
  <c r="AB260"/>
  <c r="AB261"/>
  <c r="AB262"/>
  <c r="AB263"/>
  <c r="AB264"/>
  <c r="AB265"/>
  <c r="AB266"/>
  <c r="AB267"/>
  <c r="AB268"/>
  <c r="AB269"/>
  <c r="AB270"/>
  <c r="AB271"/>
  <c r="AB272"/>
  <c r="AB273"/>
  <c r="AB274"/>
  <c r="AB275"/>
  <c r="AB276"/>
  <c r="AB277"/>
  <c r="AB278"/>
  <c r="AB279"/>
  <c r="AB280"/>
  <c r="AB281"/>
  <c r="AB282"/>
  <c r="AB283"/>
  <c r="AB284"/>
  <c r="AB285"/>
  <c r="AB286"/>
  <c r="AB287"/>
  <c r="AB288"/>
  <c r="AB289"/>
  <c r="AB290"/>
  <c r="AB291"/>
  <c r="AB292"/>
  <c r="AB293"/>
  <c r="AB294"/>
  <c r="AB295"/>
  <c r="AB296"/>
  <c r="AB297"/>
  <c r="AB298"/>
  <c r="AB299"/>
  <c r="AB300"/>
  <c r="AB301"/>
  <c r="AB302"/>
  <c r="AB303"/>
  <c r="AB304"/>
  <c r="AB305"/>
  <c r="AB306"/>
  <c r="AB307"/>
  <c r="AB308"/>
  <c r="AB309"/>
  <c r="AB310"/>
  <c r="AB311"/>
  <c r="AB312"/>
  <c r="AB313"/>
  <c r="AB314"/>
  <c r="AB315"/>
  <c r="AB316"/>
  <c r="AB317"/>
  <c r="AB318"/>
  <c r="AB319"/>
  <c r="AB320"/>
  <c r="AB321"/>
  <c r="AB322"/>
  <c r="AB323"/>
  <c r="AB324"/>
  <c r="AB325"/>
  <c r="AB326"/>
  <c r="AB327"/>
  <c r="AB328"/>
  <c r="AB329"/>
  <c r="AB330"/>
  <c r="AB331"/>
  <c r="AB332"/>
  <c r="AB333"/>
  <c r="AB334"/>
  <c r="AB335"/>
  <c r="AB336"/>
  <c r="AB337"/>
  <c r="AB338"/>
  <c r="AB339"/>
  <c r="AB340"/>
  <c r="AB341"/>
  <c r="AB342"/>
  <c r="AB343"/>
  <c r="AB344"/>
  <c r="AB345"/>
  <c r="AB346"/>
  <c r="AB347"/>
  <c r="AB348"/>
  <c r="AB349"/>
  <c r="AB350"/>
  <c r="AB351"/>
  <c r="AB352"/>
  <c r="AB353"/>
  <c r="AB354"/>
  <c r="AB355"/>
  <c r="AB356"/>
  <c r="AB357"/>
  <c r="AB358"/>
  <c r="AB359"/>
  <c r="AB360"/>
  <c r="AB361"/>
  <c r="AB362"/>
  <c r="AB363"/>
  <c r="AB364"/>
  <c r="AB365"/>
  <c r="AB366"/>
  <c r="AB367"/>
  <c r="AB368"/>
  <c r="AB369"/>
  <c r="AB370"/>
  <c r="AB371"/>
  <c r="AB372"/>
  <c r="AB373"/>
  <c r="AB374"/>
  <c r="AB375"/>
  <c r="AB376"/>
  <c r="AB377"/>
  <c r="AB378"/>
  <c r="AB379"/>
  <c r="AB380"/>
  <c r="AB381"/>
  <c r="AB382"/>
  <c r="AB383"/>
  <c r="AB384"/>
  <c r="AB385"/>
  <c r="AB386"/>
  <c r="AB387"/>
  <c r="AB388"/>
  <c r="AB389"/>
  <c r="AB390"/>
  <c r="AB391"/>
  <c r="AB392"/>
  <c r="AB393"/>
  <c r="AB394"/>
  <c r="AB395"/>
  <c r="AB396"/>
  <c r="AB397"/>
  <c r="AB398"/>
  <c r="AB399"/>
  <c r="AB400"/>
  <c r="AB401"/>
  <c r="AB402"/>
  <c r="AB403"/>
  <c r="AB404"/>
  <c r="AB405"/>
  <c r="AB406"/>
  <c r="AB407"/>
  <c r="AB408"/>
  <c r="AB409"/>
  <c r="AB410"/>
  <c r="AB411"/>
  <c r="AB412"/>
  <c r="AB413"/>
  <c r="AB414"/>
  <c r="AB415"/>
  <c r="AB416"/>
  <c r="AB417"/>
  <c r="AB418"/>
  <c r="AB419"/>
  <c r="AB420"/>
  <c r="AB421"/>
  <c r="AB422"/>
  <c r="AB423"/>
  <c r="AB424"/>
  <c r="AB425"/>
  <c r="AB426"/>
  <c r="AB427"/>
  <c r="AB428"/>
  <c r="AB429"/>
  <c r="AB430"/>
  <c r="AB431"/>
  <c r="AB432"/>
  <c r="AB433"/>
  <c r="AB434"/>
  <c r="AB435"/>
  <c r="AB436"/>
  <c r="AB437"/>
  <c r="AB438"/>
  <c r="AB439"/>
  <c r="AB440"/>
  <c r="AB441"/>
  <c r="AB442"/>
  <c r="AB443"/>
  <c r="AB444"/>
  <c r="AB445"/>
  <c r="AB446"/>
  <c r="AB447"/>
  <c r="AB448"/>
  <c r="AB449"/>
  <c r="AB450"/>
  <c r="AB451"/>
  <c r="AB452"/>
  <c r="AB453"/>
  <c r="AB454"/>
  <c r="AB455"/>
  <c r="AB456"/>
  <c r="AB457"/>
  <c r="AB458"/>
  <c r="AB459"/>
  <c r="AB460"/>
  <c r="AB461"/>
  <c r="AB462"/>
  <c r="AB463"/>
  <c r="AB464"/>
  <c r="AB465"/>
  <c r="AB466"/>
  <c r="AB467"/>
  <c r="AB468"/>
  <c r="AB469"/>
  <c r="AB470"/>
  <c r="AB471"/>
  <c r="AB472"/>
  <c r="AB473"/>
  <c r="AB474"/>
  <c r="AB475"/>
  <c r="AB476"/>
  <c r="AB477"/>
  <c r="AB478"/>
  <c r="AB479"/>
  <c r="AB480"/>
  <c r="AB481"/>
  <c r="AB482"/>
  <c r="AB483"/>
  <c r="AB484"/>
  <c r="AB485"/>
  <c r="AB486"/>
  <c r="AB487"/>
  <c r="AB488"/>
  <c r="AB489"/>
  <c r="AB490"/>
  <c r="AB491"/>
  <c r="AB492"/>
  <c r="AB493"/>
  <c r="AB494"/>
  <c r="AB495"/>
  <c r="AB496"/>
  <c r="AB497"/>
  <c r="AB498"/>
  <c r="AB499"/>
  <c r="AB500"/>
  <c r="AB501"/>
  <c r="AB502"/>
  <c r="AB503"/>
  <c r="AB504"/>
  <c r="AB505"/>
  <c r="AB506"/>
  <c r="AB507"/>
  <c r="AB508"/>
  <c r="AB509"/>
  <c r="AB510"/>
  <c r="AB511"/>
  <c r="AB512"/>
  <c r="AB513"/>
  <c r="AB514"/>
  <c r="AB515"/>
  <c r="AB516"/>
  <c r="AB517"/>
  <c r="AB518"/>
  <c r="AB519"/>
  <c r="AB520"/>
  <c r="AB521"/>
  <c r="AB522"/>
  <c r="AB523"/>
  <c r="AB524"/>
  <c r="AB525"/>
  <c r="AB526"/>
  <c r="AB527"/>
  <c r="AB528"/>
  <c r="AB529"/>
  <c r="AB530"/>
  <c r="AB531"/>
  <c r="AB532"/>
  <c r="AB533"/>
  <c r="AB534"/>
  <c r="AB535"/>
  <c r="AB536"/>
  <c r="AB537"/>
  <c r="AB538"/>
  <c r="AB539"/>
  <c r="AB540"/>
  <c r="AB541"/>
  <c r="AB542"/>
  <c r="AB543"/>
  <c r="AB544"/>
  <c r="AB545"/>
  <c r="AB546"/>
  <c r="AB547"/>
  <c r="AB548"/>
  <c r="AB549"/>
  <c r="AB550"/>
  <c r="AB551"/>
  <c r="AB552"/>
  <c r="AB553"/>
  <c r="AB554"/>
  <c r="AB555"/>
  <c r="AB556"/>
  <c r="AB557"/>
  <c r="AB558"/>
  <c r="AB559"/>
  <c r="AB560"/>
  <c r="AB561"/>
  <c r="AB562"/>
  <c r="AB563"/>
  <c r="AB564"/>
  <c r="AB565"/>
  <c r="AB566"/>
  <c r="AB567"/>
  <c r="AB568"/>
  <c r="AB569"/>
  <c r="AB570"/>
  <c r="AB571"/>
  <c r="AB572"/>
  <c r="AB573"/>
  <c r="AB574"/>
  <c r="AB575"/>
  <c r="AB576"/>
  <c r="AB577"/>
  <c r="AB578"/>
  <c r="AB579"/>
  <c r="AB580"/>
  <c r="AB581"/>
  <c r="AB582"/>
  <c r="AB583"/>
  <c r="AB584"/>
  <c r="AB585"/>
  <c r="AB586"/>
  <c r="AB587"/>
  <c r="AB588"/>
  <c r="AB589"/>
  <c r="AB590"/>
  <c r="AB591"/>
  <c r="AB592"/>
  <c r="AB593"/>
  <c r="AB594"/>
  <c r="AB595"/>
  <c r="AB596"/>
  <c r="AB597"/>
  <c r="AB598"/>
  <c r="AB599"/>
  <c r="AB600"/>
  <c r="AB601"/>
  <c r="AB602"/>
  <c r="AB603"/>
  <c r="AB604"/>
  <c r="AB605"/>
  <c r="AB606"/>
  <c r="AB607"/>
  <c r="AB608"/>
  <c r="AB609"/>
  <c r="AB610"/>
  <c r="AB611"/>
  <c r="AB612"/>
  <c r="AB613"/>
  <c r="AB614"/>
  <c r="AB615"/>
  <c r="AB616"/>
  <c r="AB617"/>
  <c r="AB618"/>
  <c r="AB619"/>
  <c r="AB620"/>
  <c r="AB621"/>
  <c r="AB622"/>
  <c r="AB623"/>
  <c r="AB624"/>
  <c r="AB625"/>
  <c r="AB626"/>
  <c r="AB627"/>
  <c r="AB628"/>
  <c r="AB629"/>
  <c r="AB630"/>
  <c r="AB631"/>
  <c r="AB632"/>
  <c r="AB633"/>
  <c r="AB634"/>
  <c r="AB635"/>
  <c r="AB636"/>
  <c r="AB637"/>
  <c r="AB638"/>
  <c r="AB639"/>
  <c r="AB640"/>
  <c r="AB641"/>
  <c r="AB642"/>
  <c r="AB643"/>
  <c r="AB644"/>
  <c r="AB645"/>
  <c r="AB646"/>
  <c r="AB647"/>
  <c r="AB648"/>
  <c r="AB649"/>
  <c r="AB650"/>
  <c r="AB651"/>
  <c r="AB652"/>
  <c r="AB653"/>
  <c r="AB654"/>
  <c r="AB655"/>
  <c r="AB656"/>
  <c r="AB657"/>
  <c r="AB658"/>
  <c r="AB659"/>
  <c r="AB660"/>
  <c r="AB661"/>
  <c r="AB662"/>
  <c r="AB663"/>
  <c r="AB664"/>
  <c r="AB665"/>
  <c r="AB666"/>
  <c r="AB667"/>
  <c r="AB668"/>
  <c r="AB669"/>
  <c r="AB670"/>
  <c r="AB671"/>
  <c r="AB672"/>
  <c r="AB673"/>
  <c r="AB674"/>
  <c r="AB675"/>
  <c r="AB676"/>
  <c r="AB677"/>
  <c r="AB678"/>
  <c r="AB679"/>
  <c r="AB680"/>
  <c r="AB681"/>
  <c r="AB682"/>
  <c r="AB683"/>
  <c r="AB684"/>
  <c r="AB685"/>
  <c r="AB686"/>
  <c r="AB687"/>
  <c r="AB688"/>
  <c r="AB689"/>
  <c r="AB690"/>
  <c r="AB691"/>
  <c r="AB692"/>
  <c r="AB693"/>
  <c r="AB694"/>
  <c r="AB695"/>
  <c r="AB696"/>
  <c r="AB697"/>
  <c r="AB698"/>
  <c r="AB699"/>
  <c r="AB700"/>
  <c r="AB701"/>
  <c r="AB702"/>
  <c r="AB703"/>
  <c r="AB704"/>
  <c r="AB705"/>
  <c r="AB706"/>
  <c r="AB707"/>
  <c r="AB708"/>
  <c r="AB709"/>
  <c r="AB710"/>
  <c r="AB711"/>
  <c r="AB712"/>
  <c r="AB713"/>
  <c r="AB714"/>
  <c r="AB715"/>
  <c r="AB716"/>
  <c r="AB717"/>
  <c r="AB718"/>
  <c r="AB719"/>
  <c r="AB720"/>
  <c r="AB721"/>
  <c r="AB722"/>
  <c r="AB723"/>
  <c r="AB724"/>
  <c r="AB725"/>
  <c r="AB726"/>
  <c r="AB727"/>
  <c r="AB728"/>
  <c r="AB729"/>
  <c r="AB730"/>
  <c r="AB731"/>
  <c r="AB732"/>
  <c r="AB733"/>
  <c r="AB734"/>
  <c r="AB735"/>
  <c r="AB736"/>
  <c r="AB737"/>
  <c r="AB738"/>
  <c r="AB739"/>
  <c r="AB740"/>
  <c r="AB741"/>
  <c r="AB742"/>
  <c r="AB743"/>
  <c r="AB744"/>
  <c r="AB745"/>
  <c r="AB746"/>
  <c r="AB747"/>
  <c r="AB748"/>
  <c r="AB749"/>
  <c r="AB750"/>
  <c r="AB751"/>
  <c r="AB752"/>
  <c r="AB753"/>
  <c r="AB754"/>
  <c r="AB755"/>
  <c r="AB756"/>
  <c r="AB757"/>
  <c r="AB758"/>
  <c r="AB759"/>
  <c r="AB760"/>
  <c r="AB761"/>
  <c r="AB762"/>
  <c r="AB763"/>
  <c r="AB764"/>
  <c r="AB765"/>
  <c r="AB766"/>
  <c r="AB767"/>
  <c r="AB768"/>
  <c r="AB769"/>
  <c r="AB770"/>
  <c r="AB771"/>
  <c r="AB772"/>
  <c r="AB773"/>
  <c r="AB774"/>
  <c r="AB775"/>
  <c r="AB776"/>
  <c r="AB777"/>
  <c r="AB778"/>
  <c r="AB779"/>
  <c r="AB780"/>
  <c r="AB781"/>
  <c r="AB782"/>
  <c r="AB783"/>
  <c r="AB784"/>
  <c r="AB785"/>
  <c r="AB786"/>
  <c r="AB787"/>
  <c r="AB788"/>
  <c r="AB789"/>
  <c r="AB790"/>
  <c r="AB791"/>
  <c r="AB792"/>
  <c r="AB793"/>
  <c r="AB794"/>
  <c r="AB795"/>
  <c r="AB796"/>
  <c r="AB797"/>
  <c r="AB798"/>
  <c r="AB799"/>
  <c r="AB800"/>
  <c r="AB801"/>
  <c r="AB802"/>
  <c r="AB803"/>
  <c r="AB804"/>
  <c r="AB805"/>
  <c r="AB806"/>
  <c r="AB807"/>
  <c r="AB808"/>
  <c r="AB809"/>
  <c r="AB810"/>
  <c r="AB811"/>
  <c r="AB812"/>
  <c r="AB813"/>
  <c r="AB814"/>
  <c r="AB815"/>
  <c r="AB816"/>
  <c r="AB817"/>
  <c r="AB818"/>
  <c r="AB819"/>
  <c r="AB820"/>
  <c r="AB821"/>
  <c r="AB822"/>
  <c r="AB823"/>
  <c r="AB824"/>
  <c r="AB825"/>
  <c r="AB826"/>
  <c r="AB827"/>
  <c r="AB828"/>
  <c r="AB829"/>
  <c r="AB830"/>
  <c r="AB831"/>
  <c r="AB832"/>
  <c r="AB833"/>
  <c r="AB834"/>
  <c r="AB835"/>
  <c r="AB836"/>
  <c r="AB837"/>
  <c r="AB838"/>
  <c r="AB839"/>
  <c r="AB840"/>
  <c r="AB841"/>
  <c r="AB842"/>
  <c r="AB843"/>
  <c r="AB844"/>
  <c r="AB845"/>
  <c r="AB846"/>
  <c r="AB847"/>
  <c r="AB848"/>
  <c r="AB849"/>
  <c r="AB850"/>
  <c r="AB851"/>
  <c r="AB852"/>
  <c r="AB853"/>
  <c r="AB854"/>
  <c r="AB855"/>
  <c r="AB856"/>
  <c r="AB857"/>
  <c r="AB858"/>
  <c r="AB859"/>
  <c r="AB860"/>
  <c r="AB861"/>
  <c r="AB862"/>
  <c r="AB863"/>
  <c r="AB864"/>
  <c r="AB865"/>
  <c r="AB866"/>
  <c r="AB867"/>
  <c r="AB868"/>
  <c r="AB869"/>
  <c r="AB870"/>
  <c r="AB871"/>
  <c r="AB872"/>
  <c r="AB873"/>
  <c r="AB874"/>
  <c r="AB875"/>
  <c r="AB876"/>
  <c r="AB877"/>
  <c r="AB878"/>
  <c r="AB879"/>
  <c r="AB880"/>
  <c r="AB881"/>
  <c r="AB882"/>
  <c r="AB883"/>
  <c r="AB884"/>
  <c r="AB885"/>
  <c r="AB886"/>
  <c r="AB887"/>
  <c r="AB888"/>
  <c r="AB889"/>
  <c r="AB890"/>
  <c r="AB891"/>
  <c r="AB892"/>
  <c r="AB893"/>
  <c r="AB894"/>
  <c r="AB895"/>
  <c r="AB896"/>
  <c r="AB897"/>
  <c r="AB898"/>
  <c r="AB899"/>
  <c r="AB900"/>
  <c r="AB901"/>
  <c r="AB902"/>
  <c r="AB903"/>
  <c r="AB904"/>
  <c r="AB905"/>
  <c r="AB906"/>
  <c r="AB907"/>
  <c r="AB908"/>
  <c r="AB909"/>
  <c r="AB910"/>
  <c r="AB911"/>
  <c r="AB912"/>
  <c r="AB913"/>
  <c r="AB914"/>
  <c r="AB915"/>
  <c r="AB916"/>
  <c r="AB917"/>
  <c r="AB918"/>
  <c r="AB919"/>
  <c r="AB920"/>
  <c r="AB921"/>
  <c r="AB922"/>
  <c r="AB923"/>
  <c r="AB924"/>
  <c r="AB925"/>
  <c r="AB926"/>
  <c r="AB927"/>
  <c r="AB928"/>
  <c r="AB929"/>
  <c r="AB930"/>
  <c r="AB931"/>
  <c r="AB932"/>
  <c r="AB933"/>
  <c r="AB934"/>
  <c r="AB935"/>
  <c r="AB936"/>
  <c r="AB937"/>
  <c r="AB938"/>
  <c r="AB939"/>
  <c r="AB940"/>
  <c r="AB941"/>
  <c r="AB942"/>
  <c r="AB943"/>
  <c r="AB944"/>
  <c r="AB945"/>
  <c r="AB946"/>
  <c r="AB947"/>
  <c r="AB948"/>
  <c r="AB949"/>
  <c r="AB950"/>
  <c r="AB951"/>
  <c r="AB952"/>
  <c r="AB953"/>
  <c r="AB954"/>
  <c r="AB955"/>
  <c r="AB956"/>
  <c r="AB957"/>
  <c r="AB958"/>
  <c r="AB959"/>
  <c r="AB960"/>
  <c r="AB961"/>
  <c r="AB962"/>
  <c r="AB963"/>
  <c r="AB964"/>
  <c r="AB965"/>
  <c r="AB966"/>
  <c r="AB967"/>
  <c r="AB968"/>
  <c r="AB969"/>
  <c r="AB970"/>
  <c r="AB971"/>
  <c r="AB972"/>
  <c r="AB973"/>
  <c r="AB974"/>
  <c r="AB975"/>
  <c r="AB976"/>
  <c r="AB977"/>
  <c r="AB978"/>
  <c r="AB979"/>
  <c r="AB980"/>
  <c r="AB981"/>
  <c r="AB982"/>
  <c r="AB983"/>
  <c r="AB984"/>
  <c r="AB985"/>
  <c r="AB986"/>
  <c r="AB987"/>
  <c r="AB988"/>
  <c r="AB989"/>
  <c r="AB990"/>
  <c r="AB991"/>
  <c r="AB992"/>
  <c r="AB993"/>
  <c r="AB994"/>
  <c r="AB995"/>
  <c r="AB996"/>
  <c r="AB997"/>
  <c r="AB998"/>
  <c r="AB999"/>
  <c r="AB1000"/>
  <c r="AB1001"/>
  <c r="AB1002"/>
  <c r="AB1003"/>
  <c r="AB1004"/>
  <c r="AB1005"/>
  <c r="AB1006"/>
  <c r="AB1007"/>
  <c r="AB1008"/>
  <c r="AB1009"/>
  <c r="AB1010"/>
  <c r="AB1011"/>
  <c r="AB1012"/>
  <c r="AB1013"/>
  <c r="AB1014"/>
  <c r="AB1015"/>
  <c r="AB1016"/>
  <c r="AB1017"/>
  <c r="AB1018"/>
  <c r="AB1019"/>
  <c r="AB1020"/>
  <c r="AB1021"/>
  <c r="AB1022"/>
  <c r="AB1023"/>
  <c r="AB1024"/>
  <c r="AB1025"/>
  <c r="AB1026"/>
  <c r="AB1027"/>
  <c r="AB1028"/>
  <c r="AB1029"/>
  <c r="AB1030"/>
  <c r="AB1031"/>
  <c r="AB1032"/>
  <c r="AB1033"/>
  <c r="AB1035"/>
  <c r="AB1036"/>
  <c r="AB1037"/>
  <c r="AB1038"/>
  <c r="AB1039"/>
  <c r="AB1040"/>
  <c r="AB1041"/>
  <c r="AB1042"/>
  <c r="AB1043"/>
  <c r="AB1044"/>
  <c r="AB1045"/>
  <c r="AB1046"/>
  <c r="AB1047"/>
  <c r="AB1048"/>
  <c r="AB1049"/>
  <c r="AB1050"/>
  <c r="AB1051"/>
  <c r="AB1052"/>
  <c r="AB1053"/>
  <c r="AB1054"/>
  <c r="AB1055"/>
  <c r="AB1056"/>
  <c r="AB1057"/>
  <c r="AB1058"/>
  <c r="AB1059"/>
  <c r="AB1060"/>
  <c r="AB1061"/>
  <c r="AB1062"/>
  <c r="AB1063"/>
  <c r="AB1064"/>
  <c r="AB1065"/>
  <c r="AB1066"/>
  <c r="AB1067"/>
  <c r="AB1068"/>
  <c r="AB1069"/>
  <c r="AB1070"/>
  <c r="AB1071"/>
  <c r="AB1072"/>
  <c r="AB1073"/>
  <c r="AB1074"/>
  <c r="AB1075"/>
  <c r="AB1076"/>
  <c r="AB1077"/>
  <c r="AB1078"/>
  <c r="AB1079"/>
  <c r="AB1080"/>
  <c r="AB1081"/>
  <c r="AB1082"/>
  <c r="AB1083"/>
  <c r="AB1084"/>
  <c r="AB1085"/>
  <c r="AB1086"/>
  <c r="AB1087"/>
  <c r="AB1088"/>
  <c r="AB1089"/>
  <c r="AB1090"/>
  <c r="AB1091"/>
  <c r="AB1092"/>
  <c r="AB1093"/>
  <c r="AB1094"/>
  <c r="AB1095"/>
  <c r="AB1096"/>
  <c r="AB1097"/>
  <c r="AB1098"/>
  <c r="AB1099"/>
  <c r="AB1100"/>
  <c r="AB1101"/>
  <c r="AB1102"/>
  <c r="AB1103"/>
  <c r="AB1104"/>
  <c r="AB1105"/>
  <c r="AB1106"/>
  <c r="AB1107"/>
  <c r="AB1108"/>
  <c r="AB1109"/>
  <c r="AB1110"/>
  <c r="AB1111"/>
  <c r="AB1112"/>
  <c r="AB1113"/>
  <c r="AB1114"/>
  <c r="AB1115"/>
  <c r="AB1116"/>
  <c r="AB1117"/>
  <c r="AB1118"/>
  <c r="AB1119"/>
  <c r="AB1120"/>
  <c r="AB1121"/>
  <c r="AB1122"/>
  <c r="AB1123"/>
  <c r="AB1124"/>
  <c r="AB1125"/>
  <c r="AB1126"/>
  <c r="AB1127"/>
  <c r="AB1128"/>
  <c r="AB1129"/>
  <c r="AB1130"/>
  <c r="AB1131"/>
  <c r="AB1132"/>
  <c r="AB1133"/>
  <c r="AB1134"/>
  <c r="AB1135"/>
  <c r="AB1136"/>
  <c r="AB1137"/>
  <c r="AB1138"/>
  <c r="AB1139"/>
  <c r="AB1140"/>
  <c r="AB1141"/>
  <c r="AB1142"/>
  <c r="AB1143"/>
  <c r="AB1144"/>
  <c r="AB1145"/>
  <c r="AB1146"/>
  <c r="AB1147"/>
  <c r="AB1148"/>
  <c r="AB1149"/>
  <c r="AB1150"/>
  <c r="AB1151"/>
  <c r="AB1152"/>
  <c r="AB1153"/>
  <c r="AB1154"/>
  <c r="AB1155"/>
  <c r="AB1156"/>
  <c r="AB1157"/>
  <c r="AB1158"/>
  <c r="AB1159"/>
  <c r="AB1160"/>
  <c r="AB1161"/>
  <c r="AB1162"/>
  <c r="AB1163"/>
  <c r="AB1164"/>
  <c r="AB1165"/>
  <c r="AB1166"/>
  <c r="AB1167"/>
  <c r="AB1168"/>
  <c r="AB1169"/>
  <c r="AB1170"/>
  <c r="AB1171"/>
  <c r="AB1172"/>
  <c r="AB1173"/>
  <c r="AB1174"/>
  <c r="AB1175"/>
  <c r="AB1176"/>
  <c r="AB1177"/>
  <c r="AB1178"/>
  <c r="AB1179"/>
  <c r="AB1180"/>
  <c r="AB1181"/>
  <c r="AB1182"/>
  <c r="AB1183"/>
  <c r="AB1184"/>
  <c r="AB1185"/>
  <c r="AB1186"/>
  <c r="AB1187"/>
  <c r="AB1188"/>
  <c r="AB1189"/>
  <c r="AB1190"/>
  <c r="AB1191"/>
  <c r="AB1192"/>
  <c r="AB1193"/>
  <c r="AB1194"/>
  <c r="AB1195"/>
  <c r="AB1196"/>
  <c r="AB1197"/>
  <c r="AB1198"/>
  <c r="AB1199"/>
  <c r="AB1200"/>
  <c r="AB1201"/>
  <c r="AB1202"/>
  <c r="AB1203"/>
  <c r="AB1204"/>
  <c r="AB1205"/>
  <c r="AB1206"/>
  <c r="AB1207"/>
  <c r="AB1208"/>
  <c r="AB1209"/>
  <c r="AB1210"/>
  <c r="AB1211"/>
  <c r="AB1212"/>
  <c r="AB1213"/>
  <c r="AB1214"/>
  <c r="AB1215"/>
  <c r="AB1216"/>
  <c r="AB1217"/>
  <c r="AB1218"/>
  <c r="AB1219"/>
  <c r="AB1220"/>
  <c r="AB1221"/>
  <c r="AB1222"/>
  <c r="AB1223"/>
  <c r="AB1224"/>
  <c r="AB1225"/>
  <c r="AB1226"/>
  <c r="AB1227"/>
  <c r="AB1228"/>
  <c r="AB1229"/>
  <c r="AB1230"/>
  <c r="AB1231"/>
  <c r="AB1232"/>
  <c r="AB1233"/>
  <c r="AB1234"/>
  <c r="AB1235"/>
  <c r="AB1236"/>
  <c r="AB1237"/>
  <c r="AB1238"/>
  <c r="AB1239"/>
  <c r="AB1240"/>
  <c r="AB1241"/>
  <c r="AB1242"/>
  <c r="AB1243"/>
  <c r="AB1244"/>
  <c r="AB1245"/>
  <c r="AB1246"/>
  <c r="AB1247"/>
  <c r="AB1248"/>
  <c r="AB1249"/>
  <c r="AB1250"/>
  <c r="AB1251"/>
  <c r="AB1252"/>
  <c r="AB1253"/>
  <c r="AB1254"/>
  <c r="AB1255"/>
  <c r="AB1256"/>
  <c r="AB1257"/>
  <c r="AB1258"/>
  <c r="AB1259"/>
  <c r="AB1260"/>
  <c r="AB1261"/>
  <c r="AB1262"/>
  <c r="AB1263"/>
  <c r="AB1264"/>
  <c r="AB1265"/>
  <c r="AB1266"/>
  <c r="AB1267"/>
  <c r="AB1268"/>
  <c r="AB1269"/>
  <c r="AB1270"/>
  <c r="AB1271"/>
  <c r="AB1272"/>
  <c r="AB1273"/>
  <c r="AB1274"/>
  <c r="AB1275"/>
  <c r="AB1276"/>
  <c r="AB1277"/>
  <c r="AB1278"/>
  <c r="AB1279"/>
  <c r="AB1280"/>
  <c r="AB1281"/>
  <c r="AB1282"/>
  <c r="AB1283"/>
  <c r="AB1284"/>
  <c r="AB1285"/>
  <c r="AB1286"/>
  <c r="AB1287"/>
  <c r="AB1288"/>
  <c r="AB1289"/>
  <c r="AB1290"/>
  <c r="AB1291"/>
  <c r="AB1292"/>
  <c r="AB1293"/>
  <c r="AB1294"/>
  <c r="AB1295"/>
  <c r="AB1296"/>
  <c r="AB1297"/>
  <c r="AB1298"/>
  <c r="AB1299"/>
  <c r="AB1300"/>
  <c r="AB1301"/>
  <c r="AB1302"/>
  <c r="AB1303"/>
  <c r="AB1304"/>
  <c r="AB1305"/>
  <c r="AB1306"/>
  <c r="AB1307"/>
  <c r="AB1308"/>
  <c r="AB1309"/>
  <c r="AB1310"/>
  <c r="AB1311"/>
  <c r="AB1312"/>
  <c r="AB1313"/>
  <c r="AB1314"/>
  <c r="AB1315"/>
  <c r="AB1316"/>
  <c r="AB1317"/>
  <c r="AB1318"/>
  <c r="AB1319"/>
  <c r="AB1320"/>
  <c r="AB1321"/>
  <c r="AB1322"/>
  <c r="AB1323"/>
  <c r="AB1324"/>
  <c r="AB1325"/>
  <c r="AB1326"/>
  <c r="AB1327"/>
  <c r="AB1328"/>
  <c r="AB1329"/>
  <c r="AB1330"/>
  <c r="AB1331"/>
  <c r="AB1332"/>
  <c r="AB1333"/>
  <c r="AB1334"/>
  <c r="AB1335"/>
  <c r="AB1336"/>
  <c r="AB1337"/>
  <c r="AB1338"/>
  <c r="AB1339"/>
  <c r="AB1340"/>
  <c r="AB1341"/>
  <c r="AB1342"/>
  <c r="AB1343"/>
  <c r="AB1344"/>
  <c r="AB1345"/>
  <c r="AB1346"/>
  <c r="AB1347"/>
  <c r="AB1348"/>
  <c r="AB1349"/>
  <c r="AB1350"/>
  <c r="AB1351"/>
  <c r="AB1352"/>
  <c r="AB1353"/>
  <c r="AB1354"/>
  <c r="AB1355"/>
  <c r="AB1356"/>
  <c r="AB1357"/>
  <c r="AB1358"/>
  <c r="AB1359"/>
  <c r="AB1360"/>
  <c r="AB1361"/>
  <c r="AB1362"/>
  <c r="AB1363"/>
  <c r="AB1364"/>
  <c r="AB1365"/>
  <c r="AB1366"/>
  <c r="AB1367"/>
  <c r="AB1368"/>
  <c r="AB1369"/>
  <c r="AB1370"/>
  <c r="AB1371"/>
  <c r="AB1372"/>
  <c r="AB1373"/>
  <c r="AB1374"/>
  <c r="AB1375"/>
  <c r="AB1376"/>
  <c r="AB1377"/>
  <c r="AB1378"/>
  <c r="AB1379"/>
  <c r="AB1380"/>
  <c r="AB1381"/>
  <c r="AB1382"/>
  <c r="AB1383"/>
  <c r="AB1384"/>
  <c r="AB1385"/>
  <c r="AB1386"/>
  <c r="AB1387"/>
  <c r="AB1388"/>
  <c r="AB1389"/>
  <c r="AB1390"/>
  <c r="AB1391"/>
  <c r="AB1392"/>
  <c r="AB1393"/>
  <c r="AB1394"/>
  <c r="AB1395"/>
  <c r="AB1396"/>
  <c r="AB1397"/>
  <c r="AB1398"/>
  <c r="AB1399"/>
  <c r="AB1400"/>
  <c r="AB1401"/>
  <c r="AB1402"/>
  <c r="AB1403"/>
  <c r="AB1404"/>
  <c r="AB1405"/>
  <c r="AB1406"/>
  <c r="AB1407"/>
  <c r="AB1408"/>
  <c r="AB1409"/>
  <c r="AB1410"/>
  <c r="AB1411"/>
  <c r="AB1412"/>
  <c r="AB1413"/>
  <c r="AB1414"/>
  <c r="AB1415"/>
  <c r="AB1416"/>
  <c r="AB1417"/>
  <c r="AB1418"/>
  <c r="AB1419"/>
  <c r="AB1420"/>
  <c r="AB1421"/>
  <c r="AB1422"/>
  <c r="AB1423"/>
  <c r="AB1424"/>
  <c r="AB1425"/>
  <c r="AB1426"/>
  <c r="AB1427"/>
  <c r="AB1428"/>
  <c r="AB1429"/>
  <c r="AB1430"/>
  <c r="AB1431"/>
  <c r="AB1432"/>
  <c r="AB1433"/>
  <c r="AB1434"/>
  <c r="AB1435"/>
  <c r="AB1436"/>
  <c r="AB1437"/>
  <c r="AB1438"/>
  <c r="AB1439"/>
  <c r="AB1440"/>
  <c r="AB1441"/>
  <c r="AB1442"/>
  <c r="AB1443"/>
  <c r="AB1444"/>
  <c r="AB1445"/>
  <c r="AB1446"/>
  <c r="AB1447"/>
  <c r="AB1448"/>
  <c r="AB1449"/>
  <c r="AB1450"/>
  <c r="AB1451"/>
  <c r="AB1452"/>
  <c r="AB1453"/>
  <c r="AB1454"/>
  <c r="AB1455"/>
  <c r="AB1456"/>
  <c r="AB1457"/>
  <c r="AB1458"/>
  <c r="AB1459"/>
  <c r="AB1460"/>
  <c r="AB1461"/>
  <c r="AB1462"/>
  <c r="AB1463"/>
  <c r="AB1464"/>
  <c r="AB1465"/>
  <c r="AB1466"/>
  <c r="AB1467"/>
  <c r="AB1468"/>
  <c r="AB1469"/>
  <c r="AB1470"/>
  <c r="AB1471"/>
  <c r="AB1472"/>
  <c r="AB1473"/>
  <c r="AB1474"/>
  <c r="AB1475"/>
  <c r="AB1476"/>
  <c r="AB1477"/>
  <c r="AB1478"/>
  <c r="AB1479"/>
  <c r="AB1480"/>
  <c r="AB1481"/>
  <c r="AB1482"/>
  <c r="AB1483"/>
  <c r="AB1484"/>
  <c r="AB1485"/>
  <c r="AB1486"/>
  <c r="AB1487"/>
  <c r="AB1488"/>
  <c r="AB1489"/>
  <c r="AB1490"/>
  <c r="AB1491"/>
  <c r="AB1492"/>
  <c r="AB1493"/>
  <c r="AB1494"/>
  <c r="AB1495"/>
  <c r="AB1496"/>
  <c r="AB1497"/>
  <c r="AB1498"/>
  <c r="AB1499"/>
  <c r="AB1500"/>
  <c r="AB1501"/>
  <c r="AB1502"/>
  <c r="AB1503"/>
  <c r="AB1504"/>
  <c r="AB1505"/>
  <c r="AB1506"/>
  <c r="AB1507"/>
  <c r="AB1508"/>
  <c r="AB1509"/>
  <c r="AB1510"/>
  <c r="AB1511"/>
  <c r="AB1512"/>
  <c r="AB1513"/>
  <c r="AB1514"/>
  <c r="AB1515"/>
  <c r="AB1516"/>
  <c r="AB1517"/>
  <c r="AB1518"/>
  <c r="AB1519"/>
  <c r="AB1520"/>
  <c r="AB1521"/>
  <c r="AB1522"/>
  <c r="AB1523"/>
  <c r="AB1524"/>
  <c r="AB1525"/>
  <c r="AB1526"/>
  <c r="AB1527"/>
  <c r="AB1528"/>
  <c r="AB1529"/>
  <c r="AB1530"/>
  <c r="AB1531"/>
  <c r="AB1532"/>
  <c r="AB1533"/>
  <c r="AB1534"/>
  <c r="AB1535"/>
  <c r="AB1536"/>
  <c r="AB1537"/>
  <c r="AB1538"/>
  <c r="AB1539"/>
  <c r="AB1540"/>
  <c r="AB1541"/>
  <c r="AB1542"/>
  <c r="AB1543"/>
  <c r="AB1544"/>
  <c r="AB1545"/>
  <c r="AB1546"/>
  <c r="AB1547"/>
  <c r="AB1548"/>
  <c r="AB1549"/>
  <c r="AB1550"/>
  <c r="AB1551"/>
  <c r="AB1552"/>
  <c r="AB1553"/>
  <c r="AB1554"/>
  <c r="AB1555"/>
  <c r="AB1556"/>
  <c r="AB1557"/>
  <c r="AB1558"/>
  <c r="AB1559"/>
  <c r="AB1560"/>
  <c r="AB1561"/>
  <c r="AB1562"/>
  <c r="AB1563"/>
  <c r="AB1564"/>
  <c r="AB1565"/>
  <c r="AB1566"/>
  <c r="AB1567"/>
  <c r="AB1568"/>
  <c r="AB1569"/>
  <c r="AB1570"/>
  <c r="AB1571"/>
  <c r="AB1572"/>
  <c r="AB1573"/>
  <c r="AB1574"/>
  <c r="AB1575"/>
  <c r="AB1576"/>
  <c r="AB1577"/>
  <c r="AB1578"/>
  <c r="AB1579"/>
  <c r="AB1580"/>
  <c r="AB1581"/>
  <c r="AB1582"/>
  <c r="AB1583"/>
  <c r="AB1584"/>
  <c r="AB1585"/>
  <c r="AB1586"/>
  <c r="AB1587"/>
  <c r="AB1588"/>
  <c r="AB1589"/>
  <c r="AB1590"/>
  <c r="AB1591"/>
  <c r="AB1592"/>
  <c r="AB1593"/>
  <c r="AB1594"/>
  <c r="AB1595"/>
  <c r="AB1596"/>
  <c r="AB1597"/>
  <c r="AB1598"/>
  <c r="AB1599"/>
  <c r="AB1600"/>
  <c r="AB1601"/>
  <c r="AB1602"/>
  <c r="AB1603"/>
  <c r="AB1604"/>
  <c r="AB1605"/>
  <c r="AB1606"/>
  <c r="AB1607"/>
  <c r="AB1608"/>
  <c r="AB1609"/>
  <c r="AB1610"/>
  <c r="AB1611"/>
  <c r="AB1612"/>
  <c r="AB1613"/>
  <c r="AB1614"/>
  <c r="AB1615"/>
  <c r="AB1616"/>
  <c r="AB1617"/>
  <c r="AB1618"/>
  <c r="AB1619"/>
  <c r="AB1620"/>
  <c r="AB1621"/>
  <c r="AB1622"/>
  <c r="AB1623"/>
  <c r="AB1624"/>
  <c r="AB1625"/>
  <c r="AB1626"/>
  <c r="AB1627"/>
  <c r="AB1628"/>
  <c r="AB1629"/>
  <c r="AB1630"/>
  <c r="AB1631"/>
  <c r="AB1632"/>
  <c r="AB1633"/>
  <c r="AB1634"/>
  <c r="AB1635"/>
  <c r="AB1636"/>
  <c r="AB1637"/>
  <c r="AB1638"/>
  <c r="AB1639"/>
  <c r="AB1640"/>
  <c r="AB1641"/>
  <c r="AB1642"/>
  <c r="AB1643"/>
  <c r="AB1644"/>
  <c r="AB1645"/>
  <c r="AB1646"/>
  <c r="AB1647"/>
  <c r="AB1648"/>
  <c r="AB1649"/>
  <c r="AB1650"/>
  <c r="AB1651"/>
  <c r="AB1652"/>
  <c r="AB1653"/>
  <c r="AB1654"/>
  <c r="AB1655"/>
  <c r="AB1656"/>
  <c r="AB1657"/>
  <c r="AB1658"/>
  <c r="AB1659"/>
  <c r="AB1660"/>
  <c r="AB1661"/>
  <c r="AB1662"/>
  <c r="AB1663"/>
  <c r="AB1664"/>
  <c r="AB1665"/>
  <c r="AB1666"/>
  <c r="AB1667"/>
  <c r="AB1668"/>
  <c r="AB1669"/>
  <c r="AB1670"/>
  <c r="AB1671"/>
  <c r="AB1672"/>
  <c r="AB1673"/>
  <c r="AB1674"/>
  <c r="AB1675"/>
  <c r="AB1676"/>
  <c r="AB1677"/>
  <c r="AB1678"/>
  <c r="AB1679"/>
  <c r="AB1680"/>
  <c r="AB1681"/>
  <c r="AB1682"/>
  <c r="AB1683"/>
  <c r="AB1684"/>
  <c r="AB1685"/>
  <c r="AB1686"/>
  <c r="AB1687"/>
  <c r="AB1688"/>
  <c r="AB1689"/>
  <c r="AB1690"/>
  <c r="AB1691"/>
  <c r="AB1692"/>
  <c r="AB1693"/>
  <c r="AB1694"/>
  <c r="AB1695"/>
  <c r="AB1696"/>
  <c r="AB1697"/>
  <c r="AB1698"/>
  <c r="AB1699"/>
  <c r="AB1700"/>
  <c r="AB1701"/>
  <c r="AB1702"/>
  <c r="AB1703"/>
  <c r="AB1704"/>
  <c r="AB1705"/>
  <c r="AB1706"/>
  <c r="AB1707"/>
  <c r="AB1708"/>
  <c r="AB1709"/>
  <c r="AB1710"/>
  <c r="AB1711"/>
  <c r="AB1712"/>
  <c r="AB1713"/>
  <c r="AB1714"/>
  <c r="AB1715"/>
  <c r="AB1716"/>
  <c r="AB1717"/>
  <c r="AB1718"/>
  <c r="AB1719"/>
  <c r="AB1720"/>
  <c r="AB1721"/>
  <c r="AB1722"/>
  <c r="AB1723"/>
  <c r="AB1724"/>
  <c r="AB1725"/>
  <c r="AB1726"/>
  <c r="AB1727"/>
  <c r="AB1728"/>
  <c r="AB1729"/>
  <c r="AB2"/>
  <c r="I1034"/>
  <c r="I1610"/>
  <c r="I1490"/>
  <c r="I1634"/>
  <c r="J1154"/>
  <c r="K1154"/>
  <c r="L1154"/>
  <c r="M1154"/>
  <c r="J1442"/>
  <c r="K1442"/>
  <c r="L1442"/>
  <c r="M1442"/>
  <c r="J867"/>
  <c r="K867"/>
  <c r="L867"/>
  <c r="M867"/>
  <c r="J1155"/>
  <c r="K1155"/>
  <c r="L1155"/>
  <c r="M1155"/>
  <c r="J1443"/>
  <c r="K1443"/>
  <c r="L1443"/>
  <c r="M1443"/>
  <c r="J868"/>
  <c r="K868"/>
  <c r="L868"/>
  <c r="M868"/>
  <c r="J1156"/>
  <c r="K1156"/>
  <c r="L1156"/>
  <c r="M1156"/>
  <c r="J1444"/>
  <c r="K1444"/>
  <c r="L1444"/>
  <c r="M1444"/>
  <c r="J869"/>
  <c r="K869"/>
  <c r="L869"/>
  <c r="M869"/>
  <c r="J1157"/>
  <c r="K1157"/>
  <c r="L1157"/>
  <c r="M1157"/>
  <c r="J1445"/>
  <c r="K1445"/>
  <c r="L1445"/>
  <c r="M1445"/>
  <c r="J870"/>
  <c r="K870"/>
  <c r="L870"/>
  <c r="M870"/>
  <c r="J1158"/>
  <c r="K1158"/>
  <c r="L1158"/>
  <c r="M1158"/>
  <c r="J1446"/>
  <c r="K1446"/>
  <c r="L1446"/>
  <c r="M1446"/>
  <c r="J871"/>
  <c r="K871"/>
  <c r="L871"/>
  <c r="M871"/>
  <c r="J1159"/>
  <c r="K1159"/>
  <c r="L1159"/>
  <c r="M1159"/>
  <c r="J1447"/>
  <c r="K1447"/>
  <c r="L1447"/>
  <c r="M1447"/>
  <c r="J872"/>
  <c r="K872"/>
  <c r="L872"/>
  <c r="M872"/>
  <c r="J1160"/>
  <c r="K1160"/>
  <c r="L1160"/>
  <c r="M1160"/>
  <c r="J1448"/>
  <c r="K1448"/>
  <c r="L1448"/>
  <c r="M1448"/>
  <c r="J873"/>
  <c r="K873"/>
  <c r="L873"/>
  <c r="M873"/>
  <c r="J1161"/>
  <c r="K1161"/>
  <c r="L1161"/>
  <c r="M1161"/>
  <c r="J1449"/>
  <c r="K1449"/>
  <c r="L1449"/>
  <c r="M1449"/>
  <c r="J874"/>
  <c r="K874"/>
  <c r="L874"/>
  <c r="M874"/>
  <c r="J1162"/>
  <c r="K1162"/>
  <c r="L1162"/>
  <c r="M1162"/>
  <c r="J1450"/>
  <c r="K1450"/>
  <c r="L1450"/>
  <c r="M1450"/>
  <c r="J875"/>
  <c r="K875"/>
  <c r="L875"/>
  <c r="M875"/>
  <c r="J1163"/>
  <c r="K1163"/>
  <c r="L1163"/>
  <c r="M1163"/>
  <c r="J1451"/>
  <c r="K1451"/>
  <c r="L1451"/>
  <c r="M1451"/>
  <c r="J876"/>
  <c r="K876"/>
  <c r="L876"/>
  <c r="M876"/>
  <c r="J1164"/>
  <c r="K1164"/>
  <c r="L1164"/>
  <c r="M1164"/>
  <c r="J1452"/>
  <c r="K1452"/>
  <c r="L1452"/>
  <c r="M1452"/>
  <c r="J877"/>
  <c r="K877"/>
  <c r="L877"/>
  <c r="M877"/>
  <c r="J1165"/>
  <c r="K1165"/>
  <c r="L1165"/>
  <c r="M1165"/>
  <c r="J1453"/>
  <c r="K1453"/>
  <c r="L1453"/>
  <c r="M1453"/>
  <c r="J878"/>
  <c r="K878"/>
  <c r="L878"/>
  <c r="M878"/>
  <c r="J1166"/>
  <c r="K1166"/>
  <c r="L1166"/>
  <c r="M1166"/>
  <c r="J1454"/>
  <c r="K1454"/>
  <c r="L1454"/>
  <c r="M1454"/>
  <c r="J879"/>
  <c r="K879"/>
  <c r="L879"/>
  <c r="M879"/>
  <c r="J1167"/>
  <c r="K1167"/>
  <c r="L1167"/>
  <c r="M1167"/>
  <c r="J1455"/>
  <c r="K1455"/>
  <c r="L1455"/>
  <c r="M1455"/>
  <c r="J880"/>
  <c r="K880"/>
  <c r="L880"/>
  <c r="M880"/>
  <c r="J1168"/>
  <c r="K1168"/>
  <c r="L1168"/>
  <c r="M1168"/>
  <c r="J1456"/>
  <c r="K1456"/>
  <c r="L1456"/>
  <c r="M1456"/>
  <c r="J881"/>
  <c r="K881"/>
  <c r="L881"/>
  <c r="M881"/>
  <c r="J1169"/>
  <c r="K1169"/>
  <c r="L1169"/>
  <c r="M1169"/>
  <c r="J1457"/>
  <c r="K1457"/>
  <c r="L1457"/>
  <c r="M1457"/>
  <c r="J882"/>
  <c r="K882"/>
  <c r="L882"/>
  <c r="M882"/>
  <c r="J1170"/>
  <c r="K1170"/>
  <c r="L1170"/>
  <c r="M1170"/>
  <c r="J1458"/>
  <c r="K1458"/>
  <c r="L1458"/>
  <c r="M1458"/>
  <c r="J883"/>
  <c r="K883"/>
  <c r="L883"/>
  <c r="M883"/>
  <c r="J1171"/>
  <c r="K1171"/>
  <c r="L1171"/>
  <c r="M1171"/>
  <c r="J1459"/>
  <c r="K1459"/>
  <c r="L1459"/>
  <c r="M1459"/>
  <c r="J884"/>
  <c r="K884"/>
  <c r="L884"/>
  <c r="M884"/>
  <c r="J1172"/>
  <c r="K1172"/>
  <c r="L1172"/>
  <c r="M1172"/>
  <c r="J1460"/>
  <c r="K1460"/>
  <c r="L1460"/>
  <c r="M1460"/>
  <c r="J885"/>
  <c r="K885"/>
  <c r="L885"/>
  <c r="M885"/>
  <c r="J1173"/>
  <c r="K1173"/>
  <c r="L1173"/>
  <c r="M1173"/>
  <c r="J1461"/>
  <c r="K1461"/>
  <c r="L1461"/>
  <c r="M1461"/>
  <c r="J886"/>
  <c r="K886"/>
  <c r="L886"/>
  <c r="M886"/>
  <c r="J1174"/>
  <c r="K1174"/>
  <c r="L1174"/>
  <c r="M1174"/>
  <c r="J1462"/>
  <c r="K1462"/>
  <c r="L1462"/>
  <c r="M1462"/>
  <c r="J887"/>
  <c r="K887"/>
  <c r="L887"/>
  <c r="M887"/>
  <c r="J1175"/>
  <c r="K1175"/>
  <c r="L1175"/>
  <c r="M1175"/>
  <c r="J1463"/>
  <c r="K1463"/>
  <c r="L1463"/>
  <c r="M1463"/>
  <c r="J888"/>
  <c r="K888"/>
  <c r="L888"/>
  <c r="M888"/>
  <c r="J1176"/>
  <c r="K1176"/>
  <c r="L1176"/>
  <c r="M1176"/>
  <c r="J1464"/>
  <c r="K1464"/>
  <c r="L1464"/>
  <c r="M1464"/>
  <c r="J889"/>
  <c r="K889"/>
  <c r="L889"/>
  <c r="M889"/>
  <c r="J1177"/>
  <c r="K1177"/>
  <c r="L1177"/>
  <c r="M1177"/>
  <c r="J1465"/>
  <c r="K1465"/>
  <c r="L1465"/>
  <c r="M1465"/>
  <c r="J890"/>
  <c r="K890"/>
  <c r="L890"/>
  <c r="M890"/>
  <c r="J1178"/>
  <c r="K1178"/>
  <c r="L1178"/>
  <c r="M1178"/>
  <c r="J1466"/>
  <c r="K1466"/>
  <c r="L1466"/>
  <c r="M1466"/>
  <c r="J891"/>
  <c r="K891"/>
  <c r="L891"/>
  <c r="M891"/>
  <c r="J1179"/>
  <c r="K1179"/>
  <c r="L1179"/>
  <c r="M1179"/>
  <c r="J1467"/>
  <c r="K1467"/>
  <c r="L1467"/>
  <c r="M1467"/>
  <c r="J892"/>
  <c r="K892"/>
  <c r="L892"/>
  <c r="M892"/>
  <c r="J1180"/>
  <c r="K1180"/>
  <c r="L1180"/>
  <c r="M1180"/>
  <c r="J1468"/>
  <c r="K1468"/>
  <c r="L1468"/>
  <c r="M1468"/>
  <c r="J893"/>
  <c r="K893"/>
  <c r="L893"/>
  <c r="M893"/>
  <c r="J1181"/>
  <c r="K1181"/>
  <c r="L1181"/>
  <c r="M1181"/>
  <c r="J1469"/>
  <c r="K1469"/>
  <c r="L1469"/>
  <c r="M1469"/>
  <c r="J894"/>
  <c r="K894"/>
  <c r="L894"/>
  <c r="M894"/>
  <c r="J1182"/>
  <c r="K1182"/>
  <c r="L1182"/>
  <c r="M1182"/>
  <c r="J1470"/>
  <c r="K1470"/>
  <c r="L1470"/>
  <c r="M1470"/>
  <c r="J895"/>
  <c r="K895"/>
  <c r="L895"/>
  <c r="M895"/>
  <c r="J1183"/>
  <c r="K1183"/>
  <c r="L1183"/>
  <c r="M1183"/>
  <c r="J1471"/>
  <c r="K1471"/>
  <c r="L1471"/>
  <c r="M1471"/>
  <c r="J896"/>
  <c r="K896"/>
  <c r="L896"/>
  <c r="M896"/>
  <c r="J1184"/>
  <c r="K1184"/>
  <c r="L1184"/>
  <c r="M1184"/>
  <c r="J1472"/>
  <c r="K1472"/>
  <c r="L1472"/>
  <c r="M1472"/>
  <c r="J897"/>
  <c r="K897"/>
  <c r="L897"/>
  <c r="M897"/>
  <c r="J1185"/>
  <c r="K1185"/>
  <c r="L1185"/>
  <c r="M1185"/>
  <c r="J1473"/>
  <c r="K1473"/>
  <c r="L1473"/>
  <c r="M1473"/>
  <c r="J898"/>
  <c r="K898"/>
  <c r="L898"/>
  <c r="M898"/>
  <c r="J1186"/>
  <c r="K1186"/>
  <c r="L1186"/>
  <c r="M1186"/>
  <c r="J1474"/>
  <c r="K1474"/>
  <c r="L1474"/>
  <c r="M1474"/>
  <c r="J899"/>
  <c r="K899"/>
  <c r="L899"/>
  <c r="M899"/>
  <c r="J1187"/>
  <c r="K1187"/>
  <c r="L1187"/>
  <c r="M1187"/>
  <c r="J1475"/>
  <c r="K1475"/>
  <c r="L1475"/>
  <c r="M1475"/>
  <c r="J900"/>
  <c r="K900"/>
  <c r="L900"/>
  <c r="M900"/>
  <c r="J1188"/>
  <c r="K1188"/>
  <c r="L1188"/>
  <c r="M1188"/>
  <c r="J1476"/>
  <c r="K1476"/>
  <c r="L1476"/>
  <c r="M1476"/>
  <c r="J901"/>
  <c r="K901"/>
  <c r="L901"/>
  <c r="M901"/>
  <c r="J1189"/>
  <c r="K1189"/>
  <c r="L1189"/>
  <c r="M1189"/>
  <c r="J1477"/>
  <c r="K1477"/>
  <c r="L1477"/>
  <c r="M1477"/>
  <c r="J902"/>
  <c r="K902"/>
  <c r="L902"/>
  <c r="M902"/>
  <c r="J1190"/>
  <c r="K1190"/>
  <c r="L1190"/>
  <c r="M1190"/>
  <c r="J1478"/>
  <c r="K1478"/>
  <c r="L1478"/>
  <c r="M1478"/>
  <c r="J903"/>
  <c r="K903"/>
  <c r="L903"/>
  <c r="M903"/>
  <c r="J1191"/>
  <c r="K1191"/>
  <c r="L1191"/>
  <c r="M1191"/>
  <c r="J1479"/>
  <c r="K1479"/>
  <c r="L1479"/>
  <c r="M1479"/>
  <c r="J904"/>
  <c r="K904"/>
  <c r="L904"/>
  <c r="M904"/>
  <c r="J1192"/>
  <c r="K1192"/>
  <c r="L1192"/>
  <c r="M1192"/>
  <c r="J1480"/>
  <c r="K1480"/>
  <c r="L1480"/>
  <c r="M1480"/>
  <c r="J905"/>
  <c r="K905"/>
  <c r="L905"/>
  <c r="M905"/>
  <c r="J1193"/>
  <c r="K1193"/>
  <c r="L1193"/>
  <c r="M1193"/>
  <c r="J1481"/>
  <c r="K1481"/>
  <c r="L1481"/>
  <c r="M1481"/>
  <c r="J906"/>
  <c r="K906"/>
  <c r="L906"/>
  <c r="M906"/>
  <c r="J1194"/>
  <c r="K1194"/>
  <c r="L1194"/>
  <c r="M1194"/>
  <c r="J1482"/>
  <c r="K1482"/>
  <c r="L1482"/>
  <c r="M1482"/>
  <c r="J907"/>
  <c r="K907"/>
  <c r="L907"/>
  <c r="M907"/>
  <c r="J1195"/>
  <c r="K1195"/>
  <c r="L1195"/>
  <c r="M1195"/>
  <c r="J1483"/>
  <c r="K1483"/>
  <c r="L1483"/>
  <c r="M1483"/>
  <c r="J908"/>
  <c r="K908"/>
  <c r="L908"/>
  <c r="M908"/>
  <c r="J1196"/>
  <c r="K1196"/>
  <c r="L1196"/>
  <c r="M1196"/>
  <c r="J1484"/>
  <c r="K1484"/>
  <c r="L1484"/>
  <c r="M1484"/>
  <c r="J909"/>
  <c r="K909"/>
  <c r="L909"/>
  <c r="M909"/>
  <c r="J1197"/>
  <c r="K1197"/>
  <c r="L1197"/>
  <c r="M1197"/>
  <c r="J1485"/>
  <c r="K1485"/>
  <c r="L1485"/>
  <c r="M1485"/>
  <c r="J910"/>
  <c r="K910"/>
  <c r="L910"/>
  <c r="M910"/>
  <c r="J1198"/>
  <c r="K1198"/>
  <c r="L1198"/>
  <c r="M1198"/>
  <c r="J1486"/>
  <c r="K1486"/>
  <c r="L1486"/>
  <c r="M1486"/>
  <c r="J911"/>
  <c r="K911"/>
  <c r="L911"/>
  <c r="M911"/>
  <c r="J1199"/>
  <c r="K1199"/>
  <c r="L1199"/>
  <c r="M1199"/>
  <c r="J1487"/>
  <c r="K1487"/>
  <c r="L1487"/>
  <c r="M1487"/>
  <c r="J912"/>
  <c r="K912"/>
  <c r="L912"/>
  <c r="M912"/>
  <c r="J1200"/>
  <c r="K1200"/>
  <c r="L1200"/>
  <c r="M1200"/>
  <c r="J1488"/>
  <c r="K1488"/>
  <c r="L1488"/>
  <c r="M1488"/>
  <c r="J913"/>
  <c r="K913"/>
  <c r="L913"/>
  <c r="M913"/>
  <c r="J1201"/>
  <c r="K1201"/>
  <c r="L1201"/>
  <c r="M1201"/>
  <c r="J1489"/>
  <c r="K1489"/>
  <c r="L1489"/>
  <c r="M1489"/>
  <c r="J914"/>
  <c r="K914"/>
  <c r="L914"/>
  <c r="M914"/>
  <c r="J1202"/>
  <c r="K1202"/>
  <c r="L1202"/>
  <c r="M1202"/>
  <c r="J1490"/>
  <c r="K1490"/>
  <c r="L1490"/>
  <c r="M1490"/>
  <c r="J915"/>
  <c r="K915"/>
  <c r="L915"/>
  <c r="M915"/>
  <c r="J1203"/>
  <c r="K1203"/>
  <c r="L1203"/>
  <c r="M1203"/>
  <c r="J1491"/>
  <c r="K1491"/>
  <c r="L1491"/>
  <c r="M1491"/>
  <c r="J916"/>
  <c r="K916"/>
  <c r="L916"/>
  <c r="M916"/>
  <c r="J1204"/>
  <c r="K1204"/>
  <c r="L1204"/>
  <c r="M1204"/>
  <c r="J1492"/>
  <c r="K1492"/>
  <c r="L1492"/>
  <c r="M1492"/>
  <c r="J917"/>
  <c r="K917"/>
  <c r="L917"/>
  <c r="M917"/>
  <c r="J1205"/>
  <c r="K1205"/>
  <c r="L1205"/>
  <c r="M1205"/>
  <c r="J1493"/>
  <c r="K1493"/>
  <c r="L1493"/>
  <c r="M1493"/>
  <c r="J918"/>
  <c r="K918"/>
  <c r="L918"/>
  <c r="M918"/>
  <c r="J1206"/>
  <c r="K1206"/>
  <c r="L1206"/>
  <c r="M1206"/>
  <c r="J1494"/>
  <c r="K1494"/>
  <c r="L1494"/>
  <c r="M1494"/>
  <c r="J919"/>
  <c r="K919"/>
  <c r="L919"/>
  <c r="M919"/>
  <c r="J1207"/>
  <c r="K1207"/>
  <c r="L1207"/>
  <c r="M1207"/>
  <c r="J1495"/>
  <c r="K1495"/>
  <c r="L1495"/>
  <c r="M1495"/>
  <c r="J920"/>
  <c r="K920"/>
  <c r="L920"/>
  <c r="M920"/>
  <c r="J1208"/>
  <c r="K1208"/>
  <c r="L1208"/>
  <c r="M1208"/>
  <c r="J1496"/>
  <c r="K1496"/>
  <c r="L1496"/>
  <c r="M1496"/>
  <c r="J921"/>
  <c r="K921"/>
  <c r="L921"/>
  <c r="M921"/>
  <c r="J1209"/>
  <c r="K1209"/>
  <c r="L1209"/>
  <c r="M1209"/>
  <c r="J1497"/>
  <c r="K1497"/>
  <c r="L1497"/>
  <c r="M1497"/>
  <c r="J922"/>
  <c r="K922"/>
  <c r="L922"/>
  <c r="M922"/>
  <c r="J1210"/>
  <c r="K1210"/>
  <c r="L1210"/>
  <c r="M1210"/>
  <c r="J1498"/>
  <c r="K1498"/>
  <c r="L1498"/>
  <c r="M1498"/>
  <c r="J923"/>
  <c r="K923"/>
  <c r="L923"/>
  <c r="M923"/>
  <c r="J1211"/>
  <c r="K1211"/>
  <c r="L1211"/>
  <c r="M1211"/>
  <c r="J1499"/>
  <c r="K1499"/>
  <c r="L1499"/>
  <c r="M1499"/>
  <c r="J924"/>
  <c r="K924"/>
  <c r="L924"/>
  <c r="M924"/>
  <c r="J1212"/>
  <c r="K1212"/>
  <c r="L1212"/>
  <c r="M1212"/>
  <c r="J1500"/>
  <c r="K1500"/>
  <c r="L1500"/>
  <c r="M1500"/>
  <c r="J925"/>
  <c r="K925"/>
  <c r="L925"/>
  <c r="M925"/>
  <c r="J1213"/>
  <c r="K1213"/>
  <c r="L1213"/>
  <c r="M1213"/>
  <c r="J1501"/>
  <c r="K1501"/>
  <c r="L1501"/>
  <c r="M1501"/>
  <c r="J926"/>
  <c r="K926"/>
  <c r="L926"/>
  <c r="M926"/>
  <c r="J1214"/>
  <c r="K1214"/>
  <c r="L1214"/>
  <c r="M1214"/>
  <c r="J1502"/>
  <c r="K1502"/>
  <c r="L1502"/>
  <c r="M1502"/>
  <c r="J927"/>
  <c r="K927"/>
  <c r="L927"/>
  <c r="M927"/>
  <c r="J1215"/>
  <c r="K1215"/>
  <c r="L1215"/>
  <c r="M1215"/>
  <c r="J1503"/>
  <c r="K1503"/>
  <c r="L1503"/>
  <c r="M1503"/>
  <c r="J928"/>
  <c r="K928"/>
  <c r="L928"/>
  <c r="M928"/>
  <c r="J1216"/>
  <c r="K1216"/>
  <c r="L1216"/>
  <c r="M1216"/>
  <c r="J1504"/>
  <c r="K1504"/>
  <c r="L1504"/>
  <c r="M1504"/>
  <c r="J929"/>
  <c r="K929"/>
  <c r="L929"/>
  <c r="M929"/>
  <c r="J1217"/>
  <c r="K1217"/>
  <c r="L1217"/>
  <c r="M1217"/>
  <c r="J1505"/>
  <c r="K1505"/>
  <c r="L1505"/>
  <c r="M1505"/>
  <c r="J930"/>
  <c r="K930"/>
  <c r="L930"/>
  <c r="M930"/>
  <c r="J1218"/>
  <c r="K1218"/>
  <c r="L1218"/>
  <c r="M1218"/>
  <c r="J1506"/>
  <c r="K1506"/>
  <c r="L1506"/>
  <c r="M1506"/>
  <c r="J931"/>
  <c r="K931"/>
  <c r="L931"/>
  <c r="M931"/>
  <c r="J1219"/>
  <c r="K1219"/>
  <c r="L1219"/>
  <c r="M1219"/>
  <c r="J1507"/>
  <c r="K1507"/>
  <c r="L1507"/>
  <c r="M1507"/>
  <c r="J932"/>
  <c r="K932"/>
  <c r="L932"/>
  <c r="M932"/>
  <c r="J1220"/>
  <c r="K1220"/>
  <c r="L1220"/>
  <c r="M1220"/>
  <c r="J1508"/>
  <c r="K1508"/>
  <c r="L1508"/>
  <c r="M1508"/>
  <c r="J933"/>
  <c r="K933"/>
  <c r="L933"/>
  <c r="M933"/>
  <c r="J1221"/>
  <c r="K1221"/>
  <c r="L1221"/>
  <c r="M1221"/>
  <c r="J1509"/>
  <c r="K1509"/>
  <c r="L1509"/>
  <c r="M1509"/>
  <c r="J934"/>
  <c r="K934"/>
  <c r="L934"/>
  <c r="M934"/>
  <c r="J1222"/>
  <c r="K1222"/>
  <c r="L1222"/>
  <c r="M1222"/>
  <c r="J1510"/>
  <c r="K1510"/>
  <c r="L1510"/>
  <c r="M1510"/>
  <c r="J935"/>
  <c r="K935"/>
  <c r="L935"/>
  <c r="M935"/>
  <c r="J1223"/>
  <c r="K1223"/>
  <c r="L1223"/>
  <c r="M1223"/>
  <c r="J1511"/>
  <c r="K1511"/>
  <c r="L1511"/>
  <c r="M1511"/>
  <c r="J936"/>
  <c r="K936"/>
  <c r="L936"/>
  <c r="M936"/>
  <c r="J1224"/>
  <c r="K1224"/>
  <c r="L1224"/>
  <c r="M1224"/>
  <c r="J1512"/>
  <c r="K1512"/>
  <c r="L1512"/>
  <c r="M1512"/>
  <c r="J937"/>
  <c r="K937"/>
  <c r="L937"/>
  <c r="M937"/>
  <c r="J1225"/>
  <c r="K1225"/>
  <c r="L1225"/>
  <c r="M1225"/>
  <c r="J1513"/>
  <c r="K1513"/>
  <c r="L1513"/>
  <c r="M1513"/>
  <c r="J938"/>
  <c r="K938"/>
  <c r="L938"/>
  <c r="M938"/>
  <c r="J1226"/>
  <c r="K1226"/>
  <c r="L1226"/>
  <c r="M1226"/>
  <c r="J1514"/>
  <c r="K1514"/>
  <c r="L1514"/>
  <c r="M1514"/>
  <c r="J939"/>
  <c r="K939"/>
  <c r="L939"/>
  <c r="M939"/>
  <c r="J1227"/>
  <c r="K1227"/>
  <c r="L1227"/>
  <c r="M1227"/>
  <c r="J1515"/>
  <c r="K1515"/>
  <c r="L1515"/>
  <c r="M1515"/>
  <c r="J940"/>
  <c r="K940"/>
  <c r="L940"/>
  <c r="M940"/>
  <c r="J1228"/>
  <c r="K1228"/>
  <c r="L1228"/>
  <c r="M1228"/>
  <c r="J1516"/>
  <c r="K1516"/>
  <c r="L1516"/>
  <c r="M1516"/>
  <c r="J941"/>
  <c r="K941"/>
  <c r="L941"/>
  <c r="M941"/>
  <c r="J1229"/>
  <c r="K1229"/>
  <c r="L1229"/>
  <c r="M1229"/>
  <c r="J1517"/>
  <c r="K1517"/>
  <c r="L1517"/>
  <c r="M1517"/>
  <c r="J942"/>
  <c r="K942"/>
  <c r="L942"/>
  <c r="M942"/>
  <c r="J1230"/>
  <c r="K1230"/>
  <c r="L1230"/>
  <c r="M1230"/>
  <c r="J1518"/>
  <c r="K1518"/>
  <c r="L1518"/>
  <c r="M1518"/>
  <c r="J943"/>
  <c r="K943"/>
  <c r="L943"/>
  <c r="M943"/>
  <c r="J1231"/>
  <c r="K1231"/>
  <c r="L1231"/>
  <c r="M1231"/>
  <c r="J1519"/>
  <c r="K1519"/>
  <c r="L1519"/>
  <c r="M1519"/>
  <c r="J944"/>
  <c r="K944"/>
  <c r="L944"/>
  <c r="M944"/>
  <c r="J1232"/>
  <c r="K1232"/>
  <c r="L1232"/>
  <c r="M1232"/>
  <c r="J1520"/>
  <c r="K1520"/>
  <c r="L1520"/>
  <c r="M1520"/>
  <c r="J945"/>
  <c r="K945"/>
  <c r="L945"/>
  <c r="M945"/>
  <c r="J1233"/>
  <c r="K1233"/>
  <c r="L1233"/>
  <c r="M1233"/>
  <c r="J1521"/>
  <c r="K1521"/>
  <c r="L1521"/>
  <c r="M1521"/>
  <c r="J946"/>
  <c r="K946"/>
  <c r="L946"/>
  <c r="M946"/>
  <c r="J1234"/>
  <c r="K1234"/>
  <c r="L1234"/>
  <c r="M1234"/>
  <c r="J1522"/>
  <c r="K1522"/>
  <c r="L1522"/>
  <c r="M1522"/>
  <c r="J947"/>
  <c r="K947"/>
  <c r="L947"/>
  <c r="M947"/>
  <c r="J1235"/>
  <c r="K1235"/>
  <c r="L1235"/>
  <c r="M1235"/>
  <c r="J1523"/>
  <c r="K1523"/>
  <c r="L1523"/>
  <c r="M1523"/>
  <c r="J948"/>
  <c r="K948"/>
  <c r="L948"/>
  <c r="M948"/>
  <c r="J1236"/>
  <c r="K1236"/>
  <c r="L1236"/>
  <c r="M1236"/>
  <c r="J1524"/>
  <c r="K1524"/>
  <c r="L1524"/>
  <c r="M1524"/>
  <c r="J949"/>
  <c r="K949"/>
  <c r="L949"/>
  <c r="M949"/>
  <c r="J1237"/>
  <c r="K1237"/>
  <c r="L1237"/>
  <c r="M1237"/>
  <c r="J1525"/>
  <c r="K1525"/>
  <c r="L1525"/>
  <c r="M1525"/>
  <c r="J950"/>
  <c r="K950"/>
  <c r="L950"/>
  <c r="M950"/>
  <c r="J1238"/>
  <c r="K1238"/>
  <c r="L1238"/>
  <c r="M1238"/>
  <c r="J1526"/>
  <c r="K1526"/>
  <c r="L1526"/>
  <c r="M1526"/>
  <c r="J951"/>
  <c r="K951"/>
  <c r="L951"/>
  <c r="M951"/>
  <c r="J1239"/>
  <c r="K1239"/>
  <c r="L1239"/>
  <c r="M1239"/>
  <c r="J1527"/>
  <c r="K1527"/>
  <c r="L1527"/>
  <c r="M1527"/>
  <c r="J952"/>
  <c r="K952"/>
  <c r="L952"/>
  <c r="M952"/>
  <c r="J1240"/>
  <c r="K1240"/>
  <c r="L1240"/>
  <c r="M1240"/>
  <c r="J1528"/>
  <c r="K1528"/>
  <c r="L1528"/>
  <c r="M1528"/>
  <c r="J953"/>
  <c r="K953"/>
  <c r="L953"/>
  <c r="M953"/>
  <c r="J1241"/>
  <c r="K1241"/>
  <c r="L1241"/>
  <c r="M1241"/>
  <c r="J1529"/>
  <c r="K1529"/>
  <c r="L1529"/>
  <c r="M1529"/>
  <c r="J954"/>
  <c r="K954"/>
  <c r="L954"/>
  <c r="M954"/>
  <c r="J1242"/>
  <c r="K1242"/>
  <c r="L1242"/>
  <c r="M1242"/>
  <c r="J1530"/>
  <c r="K1530"/>
  <c r="L1530"/>
  <c r="M1530"/>
  <c r="J955"/>
  <c r="K955"/>
  <c r="L955"/>
  <c r="M955"/>
  <c r="J1243"/>
  <c r="K1243"/>
  <c r="L1243"/>
  <c r="M1243"/>
  <c r="J1531"/>
  <c r="K1531"/>
  <c r="L1531"/>
  <c r="M1531"/>
  <c r="J956"/>
  <c r="K956"/>
  <c r="L956"/>
  <c r="M956"/>
  <c r="J1244"/>
  <c r="K1244"/>
  <c r="L1244"/>
  <c r="M1244"/>
  <c r="J1532"/>
  <c r="K1532"/>
  <c r="L1532"/>
  <c r="M1532"/>
  <c r="J957"/>
  <c r="K957"/>
  <c r="L957"/>
  <c r="M957"/>
  <c r="J1245"/>
  <c r="K1245"/>
  <c r="L1245"/>
  <c r="M1245"/>
  <c r="J1533"/>
  <c r="K1533"/>
  <c r="L1533"/>
  <c r="M1533"/>
  <c r="J958"/>
  <c r="K958"/>
  <c r="L958"/>
  <c r="M958"/>
  <c r="J1246"/>
  <c r="K1246"/>
  <c r="L1246"/>
  <c r="M1246"/>
  <c r="J1534"/>
  <c r="K1534"/>
  <c r="L1534"/>
  <c r="M1534"/>
  <c r="J959"/>
  <c r="K959"/>
  <c r="L959"/>
  <c r="M959"/>
  <c r="J1247"/>
  <c r="K1247"/>
  <c r="L1247"/>
  <c r="M1247"/>
  <c r="J1535"/>
  <c r="K1535"/>
  <c r="L1535"/>
  <c r="M1535"/>
  <c r="J960"/>
  <c r="K960"/>
  <c r="L960"/>
  <c r="M960"/>
  <c r="J1248"/>
  <c r="K1248"/>
  <c r="L1248"/>
  <c r="M1248"/>
  <c r="J1536"/>
  <c r="K1536"/>
  <c r="L1536"/>
  <c r="M1536"/>
  <c r="J961"/>
  <c r="K961"/>
  <c r="L961"/>
  <c r="M961"/>
  <c r="J1249"/>
  <c r="K1249"/>
  <c r="L1249"/>
  <c r="M1249"/>
  <c r="J1537"/>
  <c r="K1537"/>
  <c r="L1537"/>
  <c r="M1537"/>
  <c r="J962"/>
  <c r="K962"/>
  <c r="L962"/>
  <c r="M962"/>
  <c r="J1250"/>
  <c r="K1250"/>
  <c r="L1250"/>
  <c r="M1250"/>
  <c r="J1538"/>
  <c r="K1538"/>
  <c r="L1538"/>
  <c r="M1538"/>
  <c r="J963"/>
  <c r="K963"/>
  <c r="L963"/>
  <c r="M963"/>
  <c r="J1251"/>
  <c r="K1251"/>
  <c r="L1251"/>
  <c r="M1251"/>
  <c r="J1539"/>
  <c r="K1539"/>
  <c r="L1539"/>
  <c r="M1539"/>
  <c r="J964"/>
  <c r="K964"/>
  <c r="L964"/>
  <c r="M964"/>
  <c r="J1252"/>
  <c r="K1252"/>
  <c r="L1252"/>
  <c r="M1252"/>
  <c r="J1540"/>
  <c r="K1540"/>
  <c r="L1540"/>
  <c r="M1540"/>
  <c r="J965"/>
  <c r="K965"/>
  <c r="L965"/>
  <c r="M965"/>
  <c r="J1253"/>
  <c r="K1253"/>
  <c r="L1253"/>
  <c r="M1253"/>
  <c r="J1541"/>
  <c r="K1541"/>
  <c r="L1541"/>
  <c r="M1541"/>
  <c r="J966"/>
  <c r="K966"/>
  <c r="L966"/>
  <c r="M966"/>
  <c r="J1254"/>
  <c r="K1254"/>
  <c r="L1254"/>
  <c r="M1254"/>
  <c r="J1542"/>
  <c r="K1542"/>
  <c r="L1542"/>
  <c r="M1542"/>
  <c r="J967"/>
  <c r="K967"/>
  <c r="L967"/>
  <c r="M967"/>
  <c r="J1255"/>
  <c r="K1255"/>
  <c r="L1255"/>
  <c r="M1255"/>
  <c r="J1543"/>
  <c r="K1543"/>
  <c r="L1543"/>
  <c r="M1543"/>
  <c r="J968"/>
  <c r="K968"/>
  <c r="L968"/>
  <c r="M968"/>
  <c r="J1256"/>
  <c r="K1256"/>
  <c r="L1256"/>
  <c r="M1256"/>
  <c r="J1544"/>
  <c r="K1544"/>
  <c r="L1544"/>
  <c r="M1544"/>
  <c r="J969"/>
  <c r="K969"/>
  <c r="L969"/>
  <c r="M969"/>
  <c r="J1257"/>
  <c r="K1257"/>
  <c r="L1257"/>
  <c r="M1257"/>
  <c r="J1545"/>
  <c r="K1545"/>
  <c r="L1545"/>
  <c r="M1545"/>
  <c r="J970"/>
  <c r="K970"/>
  <c r="L970"/>
  <c r="M970"/>
  <c r="J1258"/>
  <c r="K1258"/>
  <c r="L1258"/>
  <c r="M1258"/>
  <c r="J1546"/>
  <c r="K1546"/>
  <c r="L1546"/>
  <c r="M1546"/>
  <c r="J971"/>
  <c r="K971"/>
  <c r="L971"/>
  <c r="M971"/>
  <c r="J1259"/>
  <c r="K1259"/>
  <c r="L1259"/>
  <c r="M1259"/>
  <c r="J1547"/>
  <c r="K1547"/>
  <c r="L1547"/>
  <c r="M1547"/>
  <c r="J972"/>
  <c r="K972"/>
  <c r="L972"/>
  <c r="M972"/>
  <c r="J1260"/>
  <c r="K1260"/>
  <c r="L1260"/>
  <c r="M1260"/>
  <c r="J1548"/>
  <c r="K1548"/>
  <c r="L1548"/>
  <c r="M1548"/>
  <c r="J973"/>
  <c r="K973"/>
  <c r="L973"/>
  <c r="M973"/>
  <c r="J1261"/>
  <c r="K1261"/>
  <c r="L1261"/>
  <c r="M1261"/>
  <c r="J1549"/>
  <c r="K1549"/>
  <c r="L1549"/>
  <c r="M1549"/>
  <c r="J974"/>
  <c r="K974"/>
  <c r="L974"/>
  <c r="M974"/>
  <c r="J1262"/>
  <c r="K1262"/>
  <c r="L1262"/>
  <c r="M1262"/>
  <c r="J1550"/>
  <c r="K1550"/>
  <c r="L1550"/>
  <c r="M1550"/>
  <c r="J975"/>
  <c r="K975"/>
  <c r="L975"/>
  <c r="M975"/>
  <c r="J1263"/>
  <c r="K1263"/>
  <c r="L1263"/>
  <c r="M1263"/>
  <c r="J1551"/>
  <c r="K1551"/>
  <c r="L1551"/>
  <c r="M1551"/>
  <c r="J976"/>
  <c r="K976"/>
  <c r="L976"/>
  <c r="M976"/>
  <c r="J1264"/>
  <c r="K1264"/>
  <c r="L1264"/>
  <c r="M1264"/>
  <c r="J1552"/>
  <c r="K1552"/>
  <c r="L1552"/>
  <c r="M1552"/>
  <c r="J977"/>
  <c r="K977"/>
  <c r="L977"/>
  <c r="M977"/>
  <c r="J1265"/>
  <c r="K1265"/>
  <c r="L1265"/>
  <c r="M1265"/>
  <c r="J1553"/>
  <c r="K1553"/>
  <c r="L1553"/>
  <c r="M1553"/>
  <c r="J978"/>
  <c r="K978"/>
  <c r="L978"/>
  <c r="M978"/>
  <c r="J1266"/>
  <c r="K1266"/>
  <c r="L1266"/>
  <c r="M1266"/>
  <c r="J1554"/>
  <c r="K1554"/>
  <c r="L1554"/>
  <c r="M1554"/>
  <c r="J979"/>
  <c r="K979"/>
  <c r="L979"/>
  <c r="M979"/>
  <c r="J1267"/>
  <c r="K1267"/>
  <c r="L1267"/>
  <c r="M1267"/>
  <c r="J1555"/>
  <c r="K1555"/>
  <c r="L1555"/>
  <c r="M1555"/>
  <c r="J980"/>
  <c r="K980"/>
  <c r="L980"/>
  <c r="M980"/>
  <c r="J1268"/>
  <c r="K1268"/>
  <c r="L1268"/>
  <c r="M1268"/>
  <c r="J1556"/>
  <c r="K1556"/>
  <c r="L1556"/>
  <c r="M1556"/>
  <c r="J981"/>
  <c r="K981"/>
  <c r="L981"/>
  <c r="M981"/>
  <c r="J1269"/>
  <c r="K1269"/>
  <c r="L1269"/>
  <c r="M1269"/>
  <c r="J1557"/>
  <c r="K1557"/>
  <c r="L1557"/>
  <c r="M1557"/>
  <c r="J982"/>
  <c r="K982"/>
  <c r="L982"/>
  <c r="M982"/>
  <c r="J1270"/>
  <c r="K1270"/>
  <c r="L1270"/>
  <c r="M1270"/>
  <c r="J1558"/>
  <c r="K1558"/>
  <c r="L1558"/>
  <c r="M1558"/>
  <c r="J983"/>
  <c r="K983"/>
  <c r="L983"/>
  <c r="M983"/>
  <c r="J1271"/>
  <c r="K1271"/>
  <c r="L1271"/>
  <c r="M1271"/>
  <c r="J1559"/>
  <c r="K1559"/>
  <c r="L1559"/>
  <c r="M1559"/>
  <c r="J984"/>
  <c r="K984"/>
  <c r="L984"/>
  <c r="M984"/>
  <c r="J1272"/>
  <c r="K1272"/>
  <c r="L1272"/>
  <c r="M1272"/>
  <c r="J1560"/>
  <c r="K1560"/>
  <c r="L1560"/>
  <c r="M1560"/>
  <c r="J985"/>
  <c r="K985"/>
  <c r="L985"/>
  <c r="M985"/>
  <c r="J1273"/>
  <c r="K1273"/>
  <c r="L1273"/>
  <c r="M1273"/>
  <c r="J1561"/>
  <c r="K1561"/>
  <c r="L1561"/>
  <c r="M1561"/>
  <c r="J986"/>
  <c r="K986"/>
  <c r="L986"/>
  <c r="M986"/>
  <c r="J1274"/>
  <c r="K1274"/>
  <c r="L1274"/>
  <c r="M1274"/>
  <c r="J1562"/>
  <c r="K1562"/>
  <c r="L1562"/>
  <c r="M1562"/>
  <c r="J987"/>
  <c r="K987"/>
  <c r="L987"/>
  <c r="M987"/>
  <c r="J1275"/>
  <c r="K1275"/>
  <c r="L1275"/>
  <c r="M1275"/>
  <c r="J1563"/>
  <c r="K1563"/>
  <c r="L1563"/>
  <c r="M1563"/>
  <c r="J988"/>
  <c r="K988"/>
  <c r="L988"/>
  <c r="M988"/>
  <c r="J1276"/>
  <c r="K1276"/>
  <c r="L1276"/>
  <c r="M1276"/>
  <c r="J1564"/>
  <c r="K1564"/>
  <c r="L1564"/>
  <c r="M1564"/>
  <c r="J989"/>
  <c r="K989"/>
  <c r="L989"/>
  <c r="M989"/>
  <c r="J1277"/>
  <c r="K1277"/>
  <c r="L1277"/>
  <c r="M1277"/>
  <c r="J1565"/>
  <c r="K1565"/>
  <c r="L1565"/>
  <c r="M1565"/>
  <c r="J990"/>
  <c r="K990"/>
  <c r="L990"/>
  <c r="M990"/>
  <c r="J1278"/>
  <c r="K1278"/>
  <c r="L1278"/>
  <c r="M1278"/>
  <c r="J1566"/>
  <c r="K1566"/>
  <c r="L1566"/>
  <c r="M1566"/>
  <c r="J991"/>
  <c r="K991"/>
  <c r="L991"/>
  <c r="M991"/>
  <c r="J1279"/>
  <c r="K1279"/>
  <c r="L1279"/>
  <c r="M1279"/>
  <c r="J1567"/>
  <c r="K1567"/>
  <c r="L1567"/>
  <c r="M1567"/>
  <c r="J992"/>
  <c r="K992"/>
  <c r="L992"/>
  <c r="M992"/>
  <c r="J1280"/>
  <c r="K1280"/>
  <c r="L1280"/>
  <c r="M1280"/>
  <c r="J1568"/>
  <c r="K1568"/>
  <c r="L1568"/>
  <c r="M1568"/>
  <c r="J993"/>
  <c r="K993"/>
  <c r="L993"/>
  <c r="M993"/>
  <c r="J1281"/>
  <c r="K1281"/>
  <c r="L1281"/>
  <c r="M1281"/>
  <c r="J1569"/>
  <c r="K1569"/>
  <c r="L1569"/>
  <c r="M1569"/>
  <c r="J994"/>
  <c r="K994"/>
  <c r="L994"/>
  <c r="M994"/>
  <c r="J1282"/>
  <c r="K1282"/>
  <c r="L1282"/>
  <c r="M1282"/>
  <c r="J1570"/>
  <c r="K1570"/>
  <c r="L1570"/>
  <c r="M1570"/>
  <c r="J995"/>
  <c r="K995"/>
  <c r="L995"/>
  <c r="M995"/>
  <c r="J1283"/>
  <c r="K1283"/>
  <c r="L1283"/>
  <c r="M1283"/>
  <c r="J1571"/>
  <c r="K1571"/>
  <c r="L1571"/>
  <c r="M1571"/>
  <c r="J996"/>
  <c r="K996"/>
  <c r="L996"/>
  <c r="M996"/>
  <c r="J1284"/>
  <c r="K1284"/>
  <c r="L1284"/>
  <c r="M1284"/>
  <c r="J1572"/>
  <c r="K1572"/>
  <c r="L1572"/>
  <c r="M1572"/>
  <c r="J997"/>
  <c r="K997"/>
  <c r="L997"/>
  <c r="M997"/>
  <c r="J1285"/>
  <c r="K1285"/>
  <c r="L1285"/>
  <c r="M1285"/>
  <c r="J1573"/>
  <c r="K1573"/>
  <c r="L1573"/>
  <c r="M1573"/>
  <c r="J998"/>
  <c r="K998"/>
  <c r="L998"/>
  <c r="M998"/>
  <c r="J1286"/>
  <c r="K1286"/>
  <c r="L1286"/>
  <c r="M1286"/>
  <c r="J1574"/>
  <c r="K1574"/>
  <c r="L1574"/>
  <c r="M1574"/>
  <c r="J999"/>
  <c r="K999"/>
  <c r="L999"/>
  <c r="M999"/>
  <c r="J1287"/>
  <c r="K1287"/>
  <c r="L1287"/>
  <c r="M1287"/>
  <c r="J1575"/>
  <c r="K1575"/>
  <c r="L1575"/>
  <c r="M1575"/>
  <c r="J1000"/>
  <c r="K1000"/>
  <c r="L1000"/>
  <c r="M1000"/>
  <c r="J1288"/>
  <c r="K1288"/>
  <c r="L1288"/>
  <c r="M1288"/>
  <c r="J1576"/>
  <c r="K1576"/>
  <c r="L1576"/>
  <c r="M1576"/>
  <c r="J1001"/>
  <c r="K1001"/>
  <c r="L1001"/>
  <c r="M1001"/>
  <c r="J1289"/>
  <c r="K1289"/>
  <c r="L1289"/>
  <c r="M1289"/>
  <c r="J1577"/>
  <c r="K1577"/>
  <c r="L1577"/>
  <c r="M1577"/>
  <c r="J1002"/>
  <c r="K1002"/>
  <c r="L1002"/>
  <c r="M1002"/>
  <c r="J1290"/>
  <c r="K1290"/>
  <c r="L1290"/>
  <c r="M1290"/>
  <c r="J1578"/>
  <c r="K1578"/>
  <c r="L1578"/>
  <c r="M1578"/>
  <c r="J1003"/>
  <c r="K1003"/>
  <c r="L1003"/>
  <c r="M1003"/>
  <c r="J1291"/>
  <c r="K1291"/>
  <c r="L1291"/>
  <c r="M1291"/>
  <c r="J1579"/>
  <c r="K1579"/>
  <c r="L1579"/>
  <c r="M1579"/>
  <c r="J1004"/>
  <c r="K1004"/>
  <c r="L1004"/>
  <c r="M1004"/>
  <c r="J1292"/>
  <c r="K1292"/>
  <c r="L1292"/>
  <c r="M1292"/>
  <c r="J1580"/>
  <c r="K1580"/>
  <c r="L1580"/>
  <c r="M1580"/>
  <c r="J1005"/>
  <c r="K1005"/>
  <c r="L1005"/>
  <c r="M1005"/>
  <c r="J1293"/>
  <c r="K1293"/>
  <c r="L1293"/>
  <c r="M1293"/>
  <c r="J1581"/>
  <c r="K1581"/>
  <c r="L1581"/>
  <c r="M1581"/>
  <c r="J1006"/>
  <c r="K1006"/>
  <c r="L1006"/>
  <c r="M1006"/>
  <c r="J1294"/>
  <c r="K1294"/>
  <c r="L1294"/>
  <c r="M1294"/>
  <c r="J1582"/>
  <c r="K1582"/>
  <c r="L1582"/>
  <c r="M1582"/>
  <c r="J1007"/>
  <c r="K1007"/>
  <c r="L1007"/>
  <c r="M1007"/>
  <c r="J1295"/>
  <c r="K1295"/>
  <c r="L1295"/>
  <c r="M1295"/>
  <c r="J1583"/>
  <c r="K1583"/>
  <c r="L1583"/>
  <c r="M1583"/>
  <c r="J1008"/>
  <c r="K1008"/>
  <c r="L1008"/>
  <c r="M1008"/>
  <c r="J1296"/>
  <c r="K1296"/>
  <c r="L1296"/>
  <c r="M1296"/>
  <c r="J1584"/>
  <c r="K1584"/>
  <c r="L1584"/>
  <c r="M1584"/>
  <c r="J1009"/>
  <c r="K1009"/>
  <c r="L1009"/>
  <c r="M1009"/>
  <c r="J1297"/>
  <c r="K1297"/>
  <c r="L1297"/>
  <c r="M1297"/>
  <c r="J1585"/>
  <c r="K1585"/>
  <c r="L1585"/>
  <c r="M1585"/>
  <c r="J1010"/>
  <c r="K1010"/>
  <c r="L1010"/>
  <c r="M1010"/>
  <c r="J1298"/>
  <c r="K1298"/>
  <c r="L1298"/>
  <c r="M1298"/>
  <c r="J1586"/>
  <c r="K1586"/>
  <c r="L1586"/>
  <c r="M1586"/>
  <c r="J1011"/>
  <c r="K1011"/>
  <c r="L1011"/>
  <c r="M1011"/>
  <c r="J1299"/>
  <c r="K1299"/>
  <c r="L1299"/>
  <c r="M1299"/>
  <c r="J1587"/>
  <c r="K1587"/>
  <c r="L1587"/>
  <c r="M1587"/>
  <c r="J1012"/>
  <c r="K1012"/>
  <c r="L1012"/>
  <c r="M1012"/>
  <c r="J1300"/>
  <c r="K1300"/>
  <c r="L1300"/>
  <c r="M1300"/>
  <c r="J1588"/>
  <c r="K1588"/>
  <c r="L1588"/>
  <c r="M1588"/>
  <c r="J1013"/>
  <c r="K1013"/>
  <c r="L1013"/>
  <c r="M1013"/>
  <c r="J1301"/>
  <c r="K1301"/>
  <c r="L1301"/>
  <c r="M1301"/>
  <c r="J1589"/>
  <c r="K1589"/>
  <c r="L1589"/>
  <c r="M1589"/>
  <c r="J1014"/>
  <c r="K1014"/>
  <c r="L1014"/>
  <c r="M1014"/>
  <c r="J1302"/>
  <c r="K1302"/>
  <c r="L1302"/>
  <c r="M1302"/>
  <c r="J1590"/>
  <c r="K1590"/>
  <c r="L1590"/>
  <c r="M1590"/>
  <c r="J1015"/>
  <c r="K1015"/>
  <c r="L1015"/>
  <c r="M1015"/>
  <c r="J1303"/>
  <c r="K1303"/>
  <c r="L1303"/>
  <c r="M1303"/>
  <c r="J1591"/>
  <c r="K1591"/>
  <c r="L1591"/>
  <c r="M1591"/>
  <c r="J1016"/>
  <c r="K1016"/>
  <c r="L1016"/>
  <c r="M1016"/>
  <c r="J1304"/>
  <c r="K1304"/>
  <c r="L1304"/>
  <c r="M1304"/>
  <c r="J1592"/>
  <c r="K1592"/>
  <c r="L1592"/>
  <c r="M1592"/>
  <c r="J1017"/>
  <c r="K1017"/>
  <c r="L1017"/>
  <c r="M1017"/>
  <c r="J1305"/>
  <c r="K1305"/>
  <c r="L1305"/>
  <c r="M1305"/>
  <c r="J1593"/>
  <c r="K1593"/>
  <c r="L1593"/>
  <c r="M1593"/>
  <c r="J1018"/>
  <c r="K1018"/>
  <c r="L1018"/>
  <c r="M1018"/>
  <c r="J1306"/>
  <c r="K1306"/>
  <c r="L1306"/>
  <c r="M1306"/>
  <c r="J1594"/>
  <c r="K1594"/>
  <c r="L1594"/>
  <c r="M1594"/>
  <c r="J1019"/>
  <c r="K1019"/>
  <c r="L1019"/>
  <c r="M1019"/>
  <c r="J1307"/>
  <c r="K1307"/>
  <c r="L1307"/>
  <c r="M1307"/>
  <c r="J1595"/>
  <c r="K1595"/>
  <c r="L1595"/>
  <c r="M1595"/>
  <c r="J1020"/>
  <c r="K1020"/>
  <c r="L1020"/>
  <c r="M1020"/>
  <c r="J1308"/>
  <c r="K1308"/>
  <c r="L1308"/>
  <c r="M1308"/>
  <c r="J1596"/>
  <c r="K1596"/>
  <c r="L1596"/>
  <c r="M1596"/>
  <c r="J1021"/>
  <c r="K1021"/>
  <c r="L1021"/>
  <c r="M1021"/>
  <c r="J1309"/>
  <c r="K1309"/>
  <c r="L1309"/>
  <c r="M1309"/>
  <c r="J1597"/>
  <c r="K1597"/>
  <c r="L1597"/>
  <c r="M1597"/>
  <c r="J1022"/>
  <c r="K1022"/>
  <c r="L1022"/>
  <c r="M1022"/>
  <c r="J1310"/>
  <c r="K1310"/>
  <c r="L1310"/>
  <c r="M1310"/>
  <c r="J1598"/>
  <c r="K1598"/>
  <c r="L1598"/>
  <c r="M1598"/>
  <c r="J1023"/>
  <c r="K1023"/>
  <c r="L1023"/>
  <c r="M1023"/>
  <c r="J1311"/>
  <c r="K1311"/>
  <c r="L1311"/>
  <c r="M1311"/>
  <c r="J1599"/>
  <c r="K1599"/>
  <c r="L1599"/>
  <c r="M1599"/>
  <c r="J1024"/>
  <c r="K1024"/>
  <c r="L1024"/>
  <c r="M1024"/>
  <c r="J1312"/>
  <c r="K1312"/>
  <c r="L1312"/>
  <c r="M1312"/>
  <c r="J1600"/>
  <c r="K1600"/>
  <c r="L1600"/>
  <c r="M1600"/>
  <c r="J1025"/>
  <c r="K1025"/>
  <c r="L1025"/>
  <c r="M1025"/>
  <c r="J1313"/>
  <c r="K1313"/>
  <c r="L1313"/>
  <c r="M1313"/>
  <c r="J1601"/>
  <c r="K1601"/>
  <c r="L1601"/>
  <c r="M1601"/>
  <c r="J1026"/>
  <c r="K1026"/>
  <c r="L1026"/>
  <c r="M1026"/>
  <c r="J1314"/>
  <c r="K1314"/>
  <c r="L1314"/>
  <c r="M1314"/>
  <c r="J1602"/>
  <c r="K1602"/>
  <c r="L1602"/>
  <c r="M1602"/>
  <c r="J1027"/>
  <c r="K1027"/>
  <c r="L1027"/>
  <c r="M1027"/>
  <c r="J1315"/>
  <c r="K1315"/>
  <c r="L1315"/>
  <c r="M1315"/>
  <c r="J1603"/>
  <c r="K1603"/>
  <c r="L1603"/>
  <c r="M1603"/>
  <c r="J1028"/>
  <c r="K1028"/>
  <c r="L1028"/>
  <c r="M1028"/>
  <c r="J1316"/>
  <c r="K1316"/>
  <c r="L1316"/>
  <c r="M1316"/>
  <c r="J1604"/>
  <c r="K1604"/>
  <c r="L1604"/>
  <c r="M1604"/>
  <c r="J1029"/>
  <c r="K1029"/>
  <c r="L1029"/>
  <c r="M1029"/>
  <c r="J1317"/>
  <c r="K1317"/>
  <c r="L1317"/>
  <c r="M1317"/>
  <c r="J1605"/>
  <c r="K1605"/>
  <c r="L1605"/>
  <c r="M1605"/>
  <c r="J1030"/>
  <c r="K1030"/>
  <c r="L1030"/>
  <c r="M1030"/>
  <c r="J1318"/>
  <c r="K1318"/>
  <c r="L1318"/>
  <c r="M1318"/>
  <c r="J1606"/>
  <c r="K1606"/>
  <c r="L1606"/>
  <c r="M1606"/>
  <c r="J1031"/>
  <c r="K1031"/>
  <c r="L1031"/>
  <c r="M1031"/>
  <c r="J1319"/>
  <c r="K1319"/>
  <c r="L1319"/>
  <c r="M1319"/>
  <c r="J1607"/>
  <c r="K1607"/>
  <c r="L1607"/>
  <c r="M1607"/>
  <c r="J1032"/>
  <c r="K1032"/>
  <c r="L1032"/>
  <c r="M1032"/>
  <c r="J1320"/>
  <c r="K1320"/>
  <c r="L1320"/>
  <c r="M1320"/>
  <c r="J1608"/>
  <c r="K1608"/>
  <c r="L1608"/>
  <c r="M1608"/>
  <c r="J1033"/>
  <c r="K1033"/>
  <c r="L1033"/>
  <c r="M1033"/>
  <c r="J1321"/>
  <c r="K1321"/>
  <c r="L1321"/>
  <c r="M1321"/>
  <c r="J1609"/>
  <c r="K1609"/>
  <c r="L1609"/>
  <c r="M1609"/>
  <c r="J1034"/>
  <c r="K1034"/>
  <c r="L1034"/>
  <c r="M1034"/>
  <c r="J1322"/>
  <c r="K1322"/>
  <c r="L1322"/>
  <c r="M1322"/>
  <c r="J1610"/>
  <c r="K1610"/>
  <c r="L1610"/>
  <c r="M1610"/>
  <c r="J1035"/>
  <c r="K1035"/>
  <c r="L1035"/>
  <c r="M1035"/>
  <c r="J1323"/>
  <c r="K1323"/>
  <c r="L1323"/>
  <c r="M1323"/>
  <c r="J1611"/>
  <c r="K1611"/>
  <c r="L1611"/>
  <c r="M1611"/>
  <c r="J1036"/>
  <c r="K1036"/>
  <c r="L1036"/>
  <c r="M1036"/>
  <c r="J1324"/>
  <c r="K1324"/>
  <c r="L1324"/>
  <c r="M1324"/>
  <c r="J1612"/>
  <c r="K1612"/>
  <c r="L1612"/>
  <c r="M1612"/>
  <c r="J1037"/>
  <c r="K1037"/>
  <c r="L1037"/>
  <c r="M1037"/>
  <c r="J1325"/>
  <c r="K1325"/>
  <c r="L1325"/>
  <c r="M1325"/>
  <c r="J1613"/>
  <c r="K1613"/>
  <c r="L1613"/>
  <c r="M1613"/>
  <c r="J1038"/>
  <c r="K1038"/>
  <c r="L1038"/>
  <c r="M1038"/>
  <c r="J1326"/>
  <c r="K1326"/>
  <c r="L1326"/>
  <c r="M1326"/>
  <c r="J1614"/>
  <c r="K1614"/>
  <c r="L1614"/>
  <c r="M1614"/>
  <c r="J1039"/>
  <c r="K1039"/>
  <c r="L1039"/>
  <c r="M1039"/>
  <c r="J1327"/>
  <c r="K1327"/>
  <c r="L1327"/>
  <c r="M1327"/>
  <c r="J1615"/>
  <c r="K1615"/>
  <c r="L1615"/>
  <c r="M1615"/>
  <c r="J1040"/>
  <c r="K1040"/>
  <c r="L1040"/>
  <c r="M1040"/>
  <c r="J1328"/>
  <c r="K1328"/>
  <c r="L1328"/>
  <c r="M1328"/>
  <c r="J1616"/>
  <c r="K1616"/>
  <c r="L1616"/>
  <c r="M1616"/>
  <c r="J1041"/>
  <c r="K1041"/>
  <c r="L1041"/>
  <c r="M1041"/>
  <c r="J1329"/>
  <c r="K1329"/>
  <c r="L1329"/>
  <c r="M1329"/>
  <c r="J1617"/>
  <c r="K1617"/>
  <c r="L1617"/>
  <c r="M1617"/>
  <c r="J1042"/>
  <c r="K1042"/>
  <c r="L1042"/>
  <c r="M1042"/>
  <c r="J1330"/>
  <c r="K1330"/>
  <c r="L1330"/>
  <c r="M1330"/>
  <c r="J1618"/>
  <c r="K1618"/>
  <c r="L1618"/>
  <c r="M1618"/>
  <c r="J1043"/>
  <c r="K1043"/>
  <c r="L1043"/>
  <c r="M1043"/>
  <c r="J1331"/>
  <c r="K1331"/>
  <c r="L1331"/>
  <c r="M1331"/>
  <c r="J1619"/>
  <c r="K1619"/>
  <c r="L1619"/>
  <c r="M1619"/>
  <c r="J1044"/>
  <c r="K1044"/>
  <c r="L1044"/>
  <c r="M1044"/>
  <c r="J1332"/>
  <c r="K1332"/>
  <c r="L1332"/>
  <c r="M1332"/>
  <c r="J1620"/>
  <c r="K1620"/>
  <c r="L1620"/>
  <c r="M1620"/>
  <c r="J1045"/>
  <c r="K1045"/>
  <c r="L1045"/>
  <c r="M1045"/>
  <c r="J1333"/>
  <c r="K1333"/>
  <c r="L1333"/>
  <c r="M1333"/>
  <c r="J1621"/>
  <c r="K1621"/>
  <c r="L1621"/>
  <c r="M1621"/>
  <c r="J1046"/>
  <c r="K1046"/>
  <c r="L1046"/>
  <c r="M1046"/>
  <c r="J1334"/>
  <c r="K1334"/>
  <c r="L1334"/>
  <c r="M1334"/>
  <c r="J1622"/>
  <c r="K1622"/>
  <c r="L1622"/>
  <c r="M1622"/>
  <c r="J1047"/>
  <c r="K1047"/>
  <c r="L1047"/>
  <c r="M1047"/>
  <c r="J1335"/>
  <c r="K1335"/>
  <c r="L1335"/>
  <c r="M1335"/>
  <c r="J1623"/>
  <c r="K1623"/>
  <c r="L1623"/>
  <c r="M1623"/>
  <c r="J1048"/>
  <c r="K1048"/>
  <c r="L1048"/>
  <c r="M1048"/>
  <c r="J1336"/>
  <c r="K1336"/>
  <c r="L1336"/>
  <c r="M1336"/>
  <c r="J1624"/>
  <c r="K1624"/>
  <c r="L1624"/>
  <c r="M1624"/>
  <c r="J1049"/>
  <c r="K1049"/>
  <c r="L1049"/>
  <c r="M1049"/>
  <c r="J1337"/>
  <c r="K1337"/>
  <c r="L1337"/>
  <c r="M1337"/>
  <c r="J1625"/>
  <c r="K1625"/>
  <c r="L1625"/>
  <c r="M1625"/>
  <c r="J1050"/>
  <c r="K1050"/>
  <c r="L1050"/>
  <c r="M1050"/>
  <c r="J1338"/>
  <c r="K1338"/>
  <c r="L1338"/>
  <c r="M1338"/>
  <c r="J1626"/>
  <c r="K1626"/>
  <c r="L1626"/>
  <c r="M1626"/>
  <c r="J1051"/>
  <c r="K1051"/>
  <c r="L1051"/>
  <c r="M1051"/>
  <c r="J1339"/>
  <c r="K1339"/>
  <c r="L1339"/>
  <c r="M1339"/>
  <c r="J1627"/>
  <c r="K1627"/>
  <c r="L1627"/>
  <c r="M1627"/>
  <c r="J1052"/>
  <c r="K1052"/>
  <c r="L1052"/>
  <c r="M1052"/>
  <c r="J1340"/>
  <c r="K1340"/>
  <c r="L1340"/>
  <c r="M1340"/>
  <c r="J1628"/>
  <c r="K1628"/>
  <c r="L1628"/>
  <c r="M1628"/>
  <c r="J1053"/>
  <c r="K1053"/>
  <c r="L1053"/>
  <c r="M1053"/>
  <c r="J1341"/>
  <c r="K1341"/>
  <c r="L1341"/>
  <c r="M1341"/>
  <c r="J1629"/>
  <c r="K1629"/>
  <c r="L1629"/>
  <c r="M1629"/>
  <c r="J1054"/>
  <c r="K1054"/>
  <c r="L1054"/>
  <c r="M1054"/>
  <c r="J1342"/>
  <c r="K1342"/>
  <c r="L1342"/>
  <c r="M1342"/>
  <c r="J1630"/>
  <c r="K1630"/>
  <c r="L1630"/>
  <c r="M1630"/>
  <c r="J1055"/>
  <c r="K1055"/>
  <c r="L1055"/>
  <c r="M1055"/>
  <c r="J1343"/>
  <c r="K1343"/>
  <c r="L1343"/>
  <c r="M1343"/>
  <c r="J1631"/>
  <c r="K1631"/>
  <c r="L1631"/>
  <c r="M1631"/>
  <c r="J1056"/>
  <c r="K1056"/>
  <c r="L1056"/>
  <c r="M1056"/>
  <c r="J1344"/>
  <c r="K1344"/>
  <c r="L1344"/>
  <c r="M1344"/>
  <c r="J1632"/>
  <c r="K1632"/>
  <c r="L1632"/>
  <c r="M1632"/>
  <c r="J1057"/>
  <c r="K1057"/>
  <c r="L1057"/>
  <c r="M1057"/>
  <c r="J1345"/>
  <c r="K1345"/>
  <c r="L1345"/>
  <c r="M1345"/>
  <c r="J1633"/>
  <c r="K1633"/>
  <c r="L1633"/>
  <c r="M1633"/>
  <c r="J1058"/>
  <c r="K1058"/>
  <c r="L1058"/>
  <c r="M1058"/>
  <c r="J1346"/>
  <c r="K1346"/>
  <c r="L1346"/>
  <c r="M1346"/>
  <c r="J1634"/>
  <c r="K1634"/>
  <c r="L1634"/>
  <c r="M1634"/>
  <c r="J1059"/>
  <c r="K1059"/>
  <c r="L1059"/>
  <c r="M1059"/>
  <c r="J1347"/>
  <c r="K1347"/>
  <c r="L1347"/>
  <c r="M1347"/>
  <c r="J1635"/>
  <c r="K1635"/>
  <c r="L1635"/>
  <c r="M1635"/>
  <c r="J1060"/>
  <c r="K1060"/>
  <c r="L1060"/>
  <c r="M1060"/>
  <c r="J1348"/>
  <c r="K1348"/>
  <c r="L1348"/>
  <c r="M1348"/>
  <c r="J1636"/>
  <c r="K1636"/>
  <c r="L1636"/>
  <c r="M1636"/>
  <c r="J1061"/>
  <c r="K1061"/>
  <c r="L1061"/>
  <c r="M1061"/>
  <c r="J1349"/>
  <c r="K1349"/>
  <c r="L1349"/>
  <c r="M1349"/>
  <c r="J1637"/>
  <c r="K1637"/>
  <c r="L1637"/>
  <c r="M1637"/>
  <c r="J1062"/>
  <c r="K1062"/>
  <c r="L1062"/>
  <c r="M1062"/>
  <c r="J1350"/>
  <c r="K1350"/>
  <c r="L1350"/>
  <c r="M1350"/>
  <c r="J1638"/>
  <c r="K1638"/>
  <c r="L1638"/>
  <c r="M1638"/>
  <c r="J1063"/>
  <c r="K1063"/>
  <c r="L1063"/>
  <c r="M1063"/>
  <c r="J1351"/>
  <c r="K1351"/>
  <c r="L1351"/>
  <c r="M1351"/>
  <c r="J1639"/>
  <c r="K1639"/>
  <c r="L1639"/>
  <c r="M1639"/>
  <c r="J1064"/>
  <c r="K1064"/>
  <c r="L1064"/>
  <c r="M1064"/>
  <c r="J1352"/>
  <c r="K1352"/>
  <c r="L1352"/>
  <c r="M1352"/>
  <c r="J1640"/>
  <c r="K1640"/>
  <c r="L1640"/>
  <c r="M1640"/>
  <c r="J1065"/>
  <c r="K1065"/>
  <c r="L1065"/>
  <c r="M1065"/>
  <c r="J1353"/>
  <c r="K1353"/>
  <c r="L1353"/>
  <c r="M1353"/>
  <c r="J1641"/>
  <c r="K1641"/>
  <c r="L1641"/>
  <c r="M1641"/>
  <c r="J1066"/>
  <c r="K1066"/>
  <c r="L1066"/>
  <c r="M1066"/>
  <c r="J1354"/>
  <c r="K1354"/>
  <c r="L1354"/>
  <c r="M1354"/>
  <c r="J1642"/>
  <c r="K1642"/>
  <c r="L1642"/>
  <c r="M1642"/>
  <c r="J1067"/>
  <c r="K1067"/>
  <c r="L1067"/>
  <c r="M1067"/>
  <c r="J1355"/>
  <c r="K1355"/>
  <c r="L1355"/>
  <c r="M1355"/>
  <c r="J1643"/>
  <c r="K1643"/>
  <c r="L1643"/>
  <c r="M1643"/>
  <c r="J1068"/>
  <c r="K1068"/>
  <c r="L1068"/>
  <c r="M1068"/>
  <c r="J1356"/>
  <c r="K1356"/>
  <c r="L1356"/>
  <c r="M1356"/>
  <c r="J1644"/>
  <c r="K1644"/>
  <c r="L1644"/>
  <c r="M1644"/>
  <c r="J1069"/>
  <c r="K1069"/>
  <c r="L1069"/>
  <c r="M1069"/>
  <c r="J1357"/>
  <c r="K1357"/>
  <c r="L1357"/>
  <c r="M1357"/>
  <c r="J1645"/>
  <c r="K1645"/>
  <c r="L1645"/>
  <c r="M1645"/>
  <c r="J1070"/>
  <c r="K1070"/>
  <c r="L1070"/>
  <c r="M1070"/>
  <c r="J1358"/>
  <c r="K1358"/>
  <c r="L1358"/>
  <c r="M1358"/>
  <c r="J1646"/>
  <c r="K1646"/>
  <c r="L1646"/>
  <c r="M1646"/>
  <c r="J1071"/>
  <c r="K1071"/>
  <c r="L1071"/>
  <c r="M1071"/>
  <c r="J1359"/>
  <c r="K1359"/>
  <c r="L1359"/>
  <c r="M1359"/>
  <c r="J1647"/>
  <c r="K1647"/>
  <c r="L1647"/>
  <c r="M1647"/>
  <c r="J1072"/>
  <c r="K1072"/>
  <c r="L1072"/>
  <c r="M1072"/>
  <c r="J1360"/>
  <c r="K1360"/>
  <c r="L1360"/>
  <c r="M1360"/>
  <c r="J1648"/>
  <c r="K1648"/>
  <c r="L1648"/>
  <c r="M1648"/>
  <c r="J1073"/>
  <c r="K1073"/>
  <c r="L1073"/>
  <c r="M1073"/>
  <c r="J1361"/>
  <c r="K1361"/>
  <c r="L1361"/>
  <c r="M1361"/>
  <c r="J1649"/>
  <c r="K1649"/>
  <c r="L1649"/>
  <c r="M1649"/>
  <c r="J1074"/>
  <c r="K1074"/>
  <c r="L1074"/>
  <c r="M1074"/>
  <c r="J1362"/>
  <c r="K1362"/>
  <c r="L1362"/>
  <c r="M1362"/>
  <c r="J1650"/>
  <c r="K1650"/>
  <c r="L1650"/>
  <c r="M1650"/>
  <c r="J1075"/>
  <c r="K1075"/>
  <c r="L1075"/>
  <c r="M1075"/>
  <c r="J1363"/>
  <c r="K1363"/>
  <c r="L1363"/>
  <c r="M1363"/>
  <c r="J1651"/>
  <c r="K1651"/>
  <c r="L1651"/>
  <c r="M1651"/>
  <c r="J1076"/>
  <c r="K1076"/>
  <c r="L1076"/>
  <c r="M1076"/>
  <c r="J1364"/>
  <c r="K1364"/>
  <c r="L1364"/>
  <c r="M1364"/>
  <c r="J1652"/>
  <c r="K1652"/>
  <c r="L1652"/>
  <c r="M1652"/>
  <c r="J1077"/>
  <c r="K1077"/>
  <c r="L1077"/>
  <c r="M1077"/>
  <c r="J1365"/>
  <c r="K1365"/>
  <c r="L1365"/>
  <c r="M1365"/>
  <c r="J1653"/>
  <c r="K1653"/>
  <c r="L1653"/>
  <c r="M1653"/>
  <c r="J1078"/>
  <c r="K1078"/>
  <c r="L1078"/>
  <c r="M1078"/>
  <c r="J1366"/>
  <c r="K1366"/>
  <c r="L1366"/>
  <c r="M1366"/>
  <c r="J1654"/>
  <c r="K1654"/>
  <c r="L1654"/>
  <c r="M1654"/>
  <c r="J1079"/>
  <c r="K1079"/>
  <c r="L1079"/>
  <c r="M1079"/>
  <c r="J1367"/>
  <c r="K1367"/>
  <c r="L1367"/>
  <c r="M1367"/>
  <c r="J1655"/>
  <c r="K1655"/>
  <c r="L1655"/>
  <c r="M1655"/>
  <c r="J1080"/>
  <c r="K1080"/>
  <c r="L1080"/>
  <c r="M1080"/>
  <c r="J1368"/>
  <c r="K1368"/>
  <c r="L1368"/>
  <c r="M1368"/>
  <c r="J1656"/>
  <c r="K1656"/>
  <c r="L1656"/>
  <c r="M1656"/>
  <c r="J1081"/>
  <c r="K1081"/>
  <c r="L1081"/>
  <c r="M1081"/>
  <c r="J1369"/>
  <c r="K1369"/>
  <c r="L1369"/>
  <c r="M1369"/>
  <c r="J1657"/>
  <c r="K1657"/>
  <c r="L1657"/>
  <c r="M1657"/>
  <c r="J1082"/>
  <c r="K1082"/>
  <c r="L1082"/>
  <c r="M1082"/>
  <c r="J1370"/>
  <c r="K1370"/>
  <c r="L1370"/>
  <c r="M1370"/>
  <c r="J1658"/>
  <c r="K1658"/>
  <c r="L1658"/>
  <c r="M1658"/>
  <c r="J1083"/>
  <c r="K1083"/>
  <c r="L1083"/>
  <c r="M1083"/>
  <c r="J1371"/>
  <c r="K1371"/>
  <c r="L1371"/>
  <c r="M1371"/>
  <c r="J1659"/>
  <c r="K1659"/>
  <c r="L1659"/>
  <c r="M1659"/>
  <c r="J1084"/>
  <c r="K1084"/>
  <c r="L1084"/>
  <c r="M1084"/>
  <c r="J1372"/>
  <c r="K1372"/>
  <c r="L1372"/>
  <c r="M1372"/>
  <c r="J1660"/>
  <c r="K1660"/>
  <c r="L1660"/>
  <c r="M1660"/>
  <c r="J1085"/>
  <c r="K1085"/>
  <c r="L1085"/>
  <c r="M1085"/>
  <c r="J1373"/>
  <c r="K1373"/>
  <c r="L1373"/>
  <c r="M1373"/>
  <c r="J1661"/>
  <c r="K1661"/>
  <c r="L1661"/>
  <c r="M1661"/>
  <c r="J1086"/>
  <c r="K1086"/>
  <c r="L1086"/>
  <c r="M1086"/>
  <c r="J1374"/>
  <c r="K1374"/>
  <c r="L1374"/>
  <c r="M1374"/>
  <c r="J1662"/>
  <c r="K1662"/>
  <c r="L1662"/>
  <c r="M1662"/>
  <c r="J1087"/>
  <c r="K1087"/>
  <c r="L1087"/>
  <c r="M1087"/>
  <c r="J1375"/>
  <c r="K1375"/>
  <c r="L1375"/>
  <c r="M1375"/>
  <c r="J1663"/>
  <c r="K1663"/>
  <c r="L1663"/>
  <c r="M1663"/>
  <c r="J1088"/>
  <c r="K1088"/>
  <c r="L1088"/>
  <c r="M1088"/>
  <c r="J1376"/>
  <c r="K1376"/>
  <c r="L1376"/>
  <c r="M1376"/>
  <c r="J1664"/>
  <c r="K1664"/>
  <c r="L1664"/>
  <c r="M1664"/>
  <c r="J1089"/>
  <c r="K1089"/>
  <c r="L1089"/>
  <c r="M1089"/>
  <c r="J1377"/>
  <c r="K1377"/>
  <c r="L1377"/>
  <c r="M1377"/>
  <c r="J1665"/>
  <c r="K1665"/>
  <c r="L1665"/>
  <c r="M1665"/>
  <c r="J1090"/>
  <c r="K1090"/>
  <c r="L1090"/>
  <c r="M1090"/>
  <c r="J1378"/>
  <c r="K1378"/>
  <c r="L1378"/>
  <c r="M1378"/>
  <c r="J1666"/>
  <c r="K1666"/>
  <c r="L1666"/>
  <c r="M1666"/>
  <c r="J1091"/>
  <c r="K1091"/>
  <c r="L1091"/>
  <c r="M1091"/>
  <c r="J1379"/>
  <c r="K1379"/>
  <c r="L1379"/>
  <c r="M1379"/>
  <c r="J1667"/>
  <c r="K1667"/>
  <c r="L1667"/>
  <c r="M1667"/>
  <c r="J1092"/>
  <c r="K1092"/>
  <c r="L1092"/>
  <c r="M1092"/>
  <c r="J1380"/>
  <c r="K1380"/>
  <c r="L1380"/>
  <c r="M1380"/>
  <c r="J1668"/>
  <c r="K1668"/>
  <c r="L1668"/>
  <c r="M1668"/>
  <c r="J1093"/>
  <c r="K1093"/>
  <c r="L1093"/>
  <c r="M1093"/>
  <c r="J1381"/>
  <c r="K1381"/>
  <c r="L1381"/>
  <c r="M1381"/>
  <c r="J1669"/>
  <c r="K1669"/>
  <c r="L1669"/>
  <c r="M1669"/>
  <c r="J1094"/>
  <c r="K1094"/>
  <c r="L1094"/>
  <c r="M1094"/>
  <c r="J1382"/>
  <c r="K1382"/>
  <c r="L1382"/>
  <c r="M1382"/>
  <c r="J1670"/>
  <c r="K1670"/>
  <c r="L1670"/>
  <c r="M1670"/>
  <c r="J1095"/>
  <c r="K1095"/>
  <c r="L1095"/>
  <c r="M1095"/>
  <c r="J1383"/>
  <c r="K1383"/>
  <c r="L1383"/>
  <c r="M1383"/>
  <c r="J1671"/>
  <c r="K1671"/>
  <c r="L1671"/>
  <c r="M1671"/>
  <c r="J1096"/>
  <c r="K1096"/>
  <c r="L1096"/>
  <c r="M1096"/>
  <c r="J1384"/>
  <c r="K1384"/>
  <c r="L1384"/>
  <c r="M1384"/>
  <c r="J1672"/>
  <c r="K1672"/>
  <c r="L1672"/>
  <c r="M1672"/>
  <c r="J1097"/>
  <c r="K1097"/>
  <c r="L1097"/>
  <c r="M1097"/>
  <c r="J1385"/>
  <c r="K1385"/>
  <c r="L1385"/>
  <c r="M1385"/>
  <c r="J1673"/>
  <c r="K1673"/>
  <c r="L1673"/>
  <c r="M1673"/>
  <c r="J1098"/>
  <c r="K1098"/>
  <c r="L1098"/>
  <c r="M1098"/>
  <c r="J1386"/>
  <c r="K1386"/>
  <c r="L1386"/>
  <c r="M1386"/>
  <c r="J1674"/>
  <c r="K1674"/>
  <c r="L1674"/>
  <c r="M1674"/>
  <c r="J1099"/>
  <c r="K1099"/>
  <c r="L1099"/>
  <c r="M1099"/>
  <c r="J1387"/>
  <c r="K1387"/>
  <c r="L1387"/>
  <c r="M1387"/>
  <c r="J1675"/>
  <c r="K1675"/>
  <c r="L1675"/>
  <c r="M1675"/>
  <c r="J1100"/>
  <c r="K1100"/>
  <c r="L1100"/>
  <c r="M1100"/>
  <c r="J1388"/>
  <c r="K1388"/>
  <c r="L1388"/>
  <c r="M1388"/>
  <c r="J1676"/>
  <c r="K1676"/>
  <c r="L1676"/>
  <c r="M1676"/>
  <c r="J1101"/>
  <c r="K1101"/>
  <c r="L1101"/>
  <c r="M1101"/>
  <c r="J1389"/>
  <c r="K1389"/>
  <c r="L1389"/>
  <c r="M1389"/>
  <c r="J1677"/>
  <c r="K1677"/>
  <c r="L1677"/>
  <c r="M1677"/>
  <c r="J1102"/>
  <c r="K1102"/>
  <c r="L1102"/>
  <c r="M1102"/>
  <c r="J1390"/>
  <c r="K1390"/>
  <c r="L1390"/>
  <c r="M1390"/>
  <c r="J1678"/>
  <c r="K1678"/>
  <c r="L1678"/>
  <c r="M1678"/>
  <c r="J1103"/>
  <c r="K1103"/>
  <c r="L1103"/>
  <c r="M1103"/>
  <c r="J1391"/>
  <c r="K1391"/>
  <c r="L1391"/>
  <c r="M1391"/>
  <c r="J1679"/>
  <c r="K1679"/>
  <c r="L1679"/>
  <c r="M1679"/>
  <c r="J1104"/>
  <c r="K1104"/>
  <c r="L1104"/>
  <c r="M1104"/>
  <c r="J1392"/>
  <c r="K1392"/>
  <c r="L1392"/>
  <c r="M1392"/>
  <c r="J1680"/>
  <c r="K1680"/>
  <c r="L1680"/>
  <c r="M1680"/>
  <c r="J1105"/>
  <c r="K1105"/>
  <c r="L1105"/>
  <c r="M1105"/>
  <c r="J1393"/>
  <c r="K1393"/>
  <c r="L1393"/>
  <c r="M1393"/>
  <c r="J1681"/>
  <c r="K1681"/>
  <c r="L1681"/>
  <c r="M1681"/>
  <c r="J1106"/>
  <c r="K1106"/>
  <c r="L1106"/>
  <c r="M1106"/>
  <c r="J1394"/>
  <c r="K1394"/>
  <c r="L1394"/>
  <c r="M1394"/>
  <c r="J1682"/>
  <c r="K1682"/>
  <c r="L1682"/>
  <c r="M1682"/>
  <c r="J1107"/>
  <c r="K1107"/>
  <c r="L1107"/>
  <c r="M1107"/>
  <c r="J1395"/>
  <c r="K1395"/>
  <c r="L1395"/>
  <c r="M1395"/>
  <c r="J1683"/>
  <c r="K1683"/>
  <c r="L1683"/>
  <c r="M1683"/>
  <c r="J1108"/>
  <c r="K1108"/>
  <c r="L1108"/>
  <c r="M1108"/>
  <c r="J1396"/>
  <c r="K1396"/>
  <c r="L1396"/>
  <c r="M1396"/>
  <c r="J1684"/>
  <c r="K1684"/>
  <c r="L1684"/>
  <c r="M1684"/>
  <c r="J1109"/>
  <c r="K1109"/>
  <c r="L1109"/>
  <c r="M1109"/>
  <c r="J1397"/>
  <c r="K1397"/>
  <c r="L1397"/>
  <c r="M1397"/>
  <c r="J1685"/>
  <c r="K1685"/>
  <c r="L1685"/>
  <c r="M1685"/>
  <c r="J1110"/>
  <c r="K1110"/>
  <c r="L1110"/>
  <c r="M1110"/>
  <c r="J1398"/>
  <c r="K1398"/>
  <c r="L1398"/>
  <c r="M1398"/>
  <c r="J1686"/>
  <c r="K1686"/>
  <c r="L1686"/>
  <c r="M1686"/>
  <c r="J1111"/>
  <c r="K1111"/>
  <c r="L1111"/>
  <c r="M1111"/>
  <c r="J1399"/>
  <c r="K1399"/>
  <c r="L1399"/>
  <c r="M1399"/>
  <c r="J1687"/>
  <c r="K1687"/>
  <c r="L1687"/>
  <c r="M1687"/>
  <c r="J1112"/>
  <c r="K1112"/>
  <c r="L1112"/>
  <c r="M1112"/>
  <c r="J1400"/>
  <c r="K1400"/>
  <c r="L1400"/>
  <c r="M1400"/>
  <c r="J1688"/>
  <c r="K1688"/>
  <c r="L1688"/>
  <c r="M1688"/>
  <c r="J1113"/>
  <c r="K1113"/>
  <c r="L1113"/>
  <c r="M1113"/>
  <c r="J1401"/>
  <c r="K1401"/>
  <c r="L1401"/>
  <c r="M1401"/>
  <c r="J1689"/>
  <c r="K1689"/>
  <c r="L1689"/>
  <c r="M1689"/>
  <c r="J1114"/>
  <c r="K1114"/>
  <c r="L1114"/>
  <c r="M1114"/>
  <c r="J1402"/>
  <c r="K1402"/>
  <c r="L1402"/>
  <c r="M1402"/>
  <c r="J1690"/>
  <c r="K1690"/>
  <c r="L1690"/>
  <c r="M1690"/>
  <c r="J1115"/>
  <c r="K1115"/>
  <c r="L1115"/>
  <c r="M1115"/>
  <c r="J1403"/>
  <c r="K1403"/>
  <c r="L1403"/>
  <c r="M1403"/>
  <c r="J1691"/>
  <c r="K1691"/>
  <c r="L1691"/>
  <c r="M1691"/>
  <c r="J1116"/>
  <c r="K1116"/>
  <c r="L1116"/>
  <c r="M1116"/>
  <c r="J1404"/>
  <c r="K1404"/>
  <c r="L1404"/>
  <c r="M1404"/>
  <c r="J1692"/>
  <c r="K1692"/>
  <c r="L1692"/>
  <c r="M1692"/>
  <c r="J1117"/>
  <c r="K1117"/>
  <c r="L1117"/>
  <c r="M1117"/>
  <c r="J1405"/>
  <c r="K1405"/>
  <c r="L1405"/>
  <c r="M1405"/>
  <c r="J1693"/>
  <c r="K1693"/>
  <c r="L1693"/>
  <c r="M1693"/>
  <c r="J1118"/>
  <c r="K1118"/>
  <c r="L1118"/>
  <c r="M1118"/>
  <c r="J1406"/>
  <c r="K1406"/>
  <c r="L1406"/>
  <c r="M1406"/>
  <c r="J1694"/>
  <c r="K1694"/>
  <c r="L1694"/>
  <c r="M1694"/>
  <c r="J1119"/>
  <c r="K1119"/>
  <c r="L1119"/>
  <c r="M1119"/>
  <c r="J1407"/>
  <c r="K1407"/>
  <c r="L1407"/>
  <c r="M1407"/>
  <c r="J1695"/>
  <c r="K1695"/>
  <c r="L1695"/>
  <c r="M1695"/>
  <c r="J1120"/>
  <c r="K1120"/>
  <c r="L1120"/>
  <c r="M1120"/>
  <c r="J1408"/>
  <c r="K1408"/>
  <c r="L1408"/>
  <c r="M1408"/>
  <c r="J1696"/>
  <c r="K1696"/>
  <c r="L1696"/>
  <c r="M1696"/>
  <c r="J1121"/>
  <c r="K1121"/>
  <c r="L1121"/>
  <c r="M1121"/>
  <c r="J1409"/>
  <c r="K1409"/>
  <c r="L1409"/>
  <c r="M1409"/>
  <c r="J1697"/>
  <c r="K1697"/>
  <c r="L1697"/>
  <c r="M1697"/>
  <c r="J1122"/>
  <c r="K1122"/>
  <c r="L1122"/>
  <c r="M1122"/>
  <c r="J1410"/>
  <c r="K1410"/>
  <c r="L1410"/>
  <c r="M1410"/>
  <c r="J1698"/>
  <c r="K1698"/>
  <c r="L1698"/>
  <c r="M1698"/>
  <c r="J1123"/>
  <c r="K1123"/>
  <c r="L1123"/>
  <c r="M1123"/>
  <c r="J1411"/>
  <c r="K1411"/>
  <c r="L1411"/>
  <c r="M1411"/>
  <c r="J1699"/>
  <c r="K1699"/>
  <c r="L1699"/>
  <c r="M1699"/>
  <c r="J1124"/>
  <c r="K1124"/>
  <c r="L1124"/>
  <c r="M1124"/>
  <c r="J1412"/>
  <c r="K1412"/>
  <c r="L1412"/>
  <c r="M1412"/>
  <c r="J1700"/>
  <c r="K1700"/>
  <c r="L1700"/>
  <c r="M1700"/>
  <c r="J1125"/>
  <c r="K1125"/>
  <c r="L1125"/>
  <c r="M1125"/>
  <c r="J1413"/>
  <c r="K1413"/>
  <c r="L1413"/>
  <c r="M1413"/>
  <c r="J1701"/>
  <c r="K1701"/>
  <c r="L1701"/>
  <c r="M1701"/>
  <c r="J1126"/>
  <c r="K1126"/>
  <c r="L1126"/>
  <c r="M1126"/>
  <c r="J1414"/>
  <c r="K1414"/>
  <c r="L1414"/>
  <c r="M1414"/>
  <c r="J1702"/>
  <c r="K1702"/>
  <c r="L1702"/>
  <c r="M1702"/>
  <c r="J1127"/>
  <c r="K1127"/>
  <c r="L1127"/>
  <c r="M1127"/>
  <c r="J1415"/>
  <c r="K1415"/>
  <c r="L1415"/>
  <c r="M1415"/>
  <c r="J1703"/>
  <c r="K1703"/>
  <c r="L1703"/>
  <c r="M1703"/>
  <c r="J1128"/>
  <c r="K1128"/>
  <c r="L1128"/>
  <c r="M1128"/>
  <c r="J1416"/>
  <c r="K1416"/>
  <c r="L1416"/>
  <c r="M1416"/>
  <c r="J1704"/>
  <c r="K1704"/>
  <c r="L1704"/>
  <c r="M1704"/>
  <c r="J1129"/>
  <c r="K1129"/>
  <c r="L1129"/>
  <c r="M1129"/>
  <c r="J1417"/>
  <c r="K1417"/>
  <c r="L1417"/>
  <c r="M1417"/>
  <c r="J1705"/>
  <c r="K1705"/>
  <c r="L1705"/>
  <c r="M1705"/>
  <c r="J1130"/>
  <c r="K1130"/>
  <c r="L1130"/>
  <c r="M1130"/>
  <c r="J1418"/>
  <c r="K1418"/>
  <c r="L1418"/>
  <c r="M1418"/>
  <c r="J1706"/>
  <c r="K1706"/>
  <c r="L1706"/>
  <c r="M1706"/>
  <c r="J1131"/>
  <c r="K1131"/>
  <c r="L1131"/>
  <c r="M1131"/>
  <c r="J1419"/>
  <c r="K1419"/>
  <c r="L1419"/>
  <c r="M1419"/>
  <c r="J1707"/>
  <c r="K1707"/>
  <c r="L1707"/>
  <c r="M1707"/>
  <c r="J1132"/>
  <c r="K1132"/>
  <c r="L1132"/>
  <c r="M1132"/>
  <c r="J1420"/>
  <c r="K1420"/>
  <c r="L1420"/>
  <c r="M1420"/>
  <c r="J1708"/>
  <c r="K1708"/>
  <c r="L1708"/>
  <c r="M1708"/>
  <c r="J1133"/>
  <c r="K1133"/>
  <c r="L1133"/>
  <c r="M1133"/>
  <c r="J1421"/>
  <c r="K1421"/>
  <c r="L1421"/>
  <c r="M1421"/>
  <c r="J1709"/>
  <c r="K1709"/>
  <c r="L1709"/>
  <c r="M1709"/>
  <c r="J1134"/>
  <c r="K1134"/>
  <c r="L1134"/>
  <c r="M1134"/>
  <c r="J1422"/>
  <c r="K1422"/>
  <c r="L1422"/>
  <c r="M1422"/>
  <c r="J1710"/>
  <c r="K1710"/>
  <c r="L1710"/>
  <c r="M1710"/>
  <c r="J1135"/>
  <c r="K1135"/>
  <c r="L1135"/>
  <c r="M1135"/>
  <c r="J1423"/>
  <c r="K1423"/>
  <c r="L1423"/>
  <c r="M1423"/>
  <c r="J1711"/>
  <c r="K1711"/>
  <c r="L1711"/>
  <c r="M1711"/>
  <c r="J1136"/>
  <c r="K1136"/>
  <c r="L1136"/>
  <c r="M1136"/>
  <c r="J1424"/>
  <c r="K1424"/>
  <c r="L1424"/>
  <c r="M1424"/>
  <c r="J1712"/>
  <c r="K1712"/>
  <c r="L1712"/>
  <c r="M1712"/>
  <c r="J1137"/>
  <c r="K1137"/>
  <c r="L1137"/>
  <c r="M1137"/>
  <c r="J1425"/>
  <c r="K1425"/>
  <c r="L1425"/>
  <c r="M1425"/>
  <c r="J1713"/>
  <c r="K1713"/>
  <c r="L1713"/>
  <c r="M1713"/>
  <c r="J1138"/>
  <c r="K1138"/>
  <c r="L1138"/>
  <c r="M1138"/>
  <c r="J1426"/>
  <c r="K1426"/>
  <c r="L1426"/>
  <c r="M1426"/>
  <c r="J1714"/>
  <c r="K1714"/>
  <c r="L1714"/>
  <c r="M1714"/>
  <c r="J1139"/>
  <c r="K1139"/>
  <c r="L1139"/>
  <c r="M1139"/>
  <c r="J1427"/>
  <c r="K1427"/>
  <c r="L1427"/>
  <c r="M1427"/>
  <c r="J1715"/>
  <c r="K1715"/>
  <c r="L1715"/>
  <c r="M1715"/>
  <c r="J1140"/>
  <c r="K1140"/>
  <c r="L1140"/>
  <c r="M1140"/>
  <c r="J1428"/>
  <c r="K1428"/>
  <c r="L1428"/>
  <c r="M1428"/>
  <c r="J1716"/>
  <c r="K1716"/>
  <c r="L1716"/>
  <c r="M1716"/>
  <c r="J1141"/>
  <c r="K1141"/>
  <c r="L1141"/>
  <c r="M1141"/>
  <c r="J1429"/>
  <c r="K1429"/>
  <c r="L1429"/>
  <c r="M1429"/>
  <c r="J1717"/>
  <c r="K1717"/>
  <c r="L1717"/>
  <c r="M1717"/>
  <c r="J1142"/>
  <c r="K1142"/>
  <c r="L1142"/>
  <c r="M1142"/>
  <c r="J1430"/>
  <c r="K1430"/>
  <c r="L1430"/>
  <c r="M1430"/>
  <c r="J1718"/>
  <c r="K1718"/>
  <c r="L1718"/>
  <c r="M1718"/>
  <c r="J1143"/>
  <c r="K1143"/>
  <c r="L1143"/>
  <c r="M1143"/>
  <c r="J1431"/>
  <c r="K1431"/>
  <c r="L1431"/>
  <c r="M1431"/>
  <c r="J1719"/>
  <c r="K1719"/>
  <c r="L1719"/>
  <c r="M1719"/>
  <c r="J1144"/>
  <c r="K1144"/>
  <c r="L1144"/>
  <c r="M1144"/>
  <c r="J1432"/>
  <c r="K1432"/>
  <c r="L1432"/>
  <c r="M1432"/>
  <c r="J1720"/>
  <c r="K1720"/>
  <c r="L1720"/>
  <c r="M1720"/>
  <c r="J1145"/>
  <c r="K1145"/>
  <c r="L1145"/>
  <c r="M1145"/>
  <c r="J1433"/>
  <c r="K1433"/>
  <c r="L1433"/>
  <c r="M1433"/>
  <c r="J1721"/>
  <c r="K1721"/>
  <c r="L1721"/>
  <c r="M1721"/>
  <c r="J1146"/>
  <c r="K1146"/>
  <c r="L1146"/>
  <c r="M1146"/>
  <c r="J1434"/>
  <c r="K1434"/>
  <c r="L1434"/>
  <c r="M1434"/>
  <c r="J1722"/>
  <c r="K1722"/>
  <c r="L1722"/>
  <c r="M1722"/>
  <c r="J1147"/>
  <c r="K1147"/>
  <c r="L1147"/>
  <c r="M1147"/>
  <c r="J1435"/>
  <c r="K1435"/>
  <c r="L1435"/>
  <c r="M1435"/>
  <c r="J1723"/>
  <c r="K1723"/>
  <c r="L1723"/>
  <c r="M1723"/>
  <c r="J1148"/>
  <c r="K1148"/>
  <c r="L1148"/>
  <c r="M1148"/>
  <c r="J1436"/>
  <c r="K1436"/>
  <c r="L1436"/>
  <c r="M1436"/>
  <c r="J1724"/>
  <c r="K1724"/>
  <c r="L1724"/>
  <c r="M1724"/>
  <c r="J1149"/>
  <c r="K1149"/>
  <c r="L1149"/>
  <c r="M1149"/>
  <c r="J1437"/>
  <c r="K1437"/>
  <c r="L1437"/>
  <c r="M1437"/>
  <c r="J1725"/>
  <c r="K1725"/>
  <c r="L1725"/>
  <c r="M1725"/>
  <c r="J1150"/>
  <c r="K1150"/>
  <c r="L1150"/>
  <c r="M1150"/>
  <c r="J1438"/>
  <c r="K1438"/>
  <c r="L1438"/>
  <c r="M1438"/>
  <c r="J1726"/>
  <c r="K1726"/>
  <c r="L1726"/>
  <c r="M1726"/>
  <c r="J1151"/>
  <c r="K1151"/>
  <c r="L1151"/>
  <c r="M1151"/>
  <c r="J1439"/>
  <c r="K1439"/>
  <c r="L1439"/>
  <c r="M1439"/>
  <c r="J1727"/>
  <c r="K1727"/>
  <c r="L1727"/>
  <c r="M1727"/>
  <c r="J1152"/>
  <c r="K1152"/>
  <c r="L1152"/>
  <c r="M1152"/>
  <c r="J1440"/>
  <c r="K1440"/>
  <c r="L1440"/>
  <c r="M1440"/>
  <c r="J1728"/>
  <c r="K1728"/>
  <c r="L1728"/>
  <c r="M1728"/>
  <c r="J1153"/>
  <c r="K1153"/>
  <c r="L1153"/>
  <c r="M1153"/>
  <c r="J1441"/>
  <c r="K1441"/>
  <c r="L1441"/>
  <c r="M1441"/>
  <c r="J1729"/>
  <c r="K1729"/>
  <c r="L1729"/>
  <c r="M1729"/>
  <c r="J2"/>
  <c r="K2"/>
  <c r="L2"/>
  <c r="M2"/>
  <c r="J290"/>
  <c r="K290"/>
  <c r="L290"/>
  <c r="M290"/>
  <c r="J578"/>
  <c r="K578"/>
  <c r="L578"/>
  <c r="M578"/>
  <c r="J3"/>
  <c r="K3"/>
  <c r="L3"/>
  <c r="M3"/>
  <c r="J291"/>
  <c r="K291"/>
  <c r="L291"/>
  <c r="M291"/>
  <c r="J579"/>
  <c r="K579"/>
  <c r="L579"/>
  <c r="M579"/>
  <c r="J4"/>
  <c r="K4"/>
  <c r="L4"/>
  <c r="M4"/>
  <c r="J292"/>
  <c r="K292"/>
  <c r="L292"/>
  <c r="M292"/>
  <c r="J580"/>
  <c r="K580"/>
  <c r="L580"/>
  <c r="M580"/>
  <c r="J5"/>
  <c r="K5"/>
  <c r="L5"/>
  <c r="M5"/>
  <c r="J293"/>
  <c r="K293"/>
  <c r="L293"/>
  <c r="M293"/>
  <c r="J581"/>
  <c r="K581"/>
  <c r="L581"/>
  <c r="M581"/>
  <c r="J6"/>
  <c r="K6"/>
  <c r="L6"/>
  <c r="M6"/>
  <c r="J294"/>
  <c r="K294"/>
  <c r="L294"/>
  <c r="M294"/>
  <c r="J582"/>
  <c r="K582"/>
  <c r="L582"/>
  <c r="M582"/>
  <c r="J7"/>
  <c r="K7"/>
  <c r="L7"/>
  <c r="M7"/>
  <c r="J295"/>
  <c r="K295"/>
  <c r="L295"/>
  <c r="M295"/>
  <c r="J583"/>
  <c r="K583"/>
  <c r="L583"/>
  <c r="M583"/>
  <c r="J8"/>
  <c r="K8"/>
  <c r="L8"/>
  <c r="M8"/>
  <c r="J296"/>
  <c r="K296"/>
  <c r="L296"/>
  <c r="M296"/>
  <c r="J584"/>
  <c r="K584"/>
  <c r="L584"/>
  <c r="M584"/>
  <c r="J9"/>
  <c r="K9"/>
  <c r="L9"/>
  <c r="M9"/>
  <c r="J297"/>
  <c r="K297"/>
  <c r="L297"/>
  <c r="M297"/>
  <c r="J585"/>
  <c r="K585"/>
  <c r="L585"/>
  <c r="M585"/>
  <c r="J10"/>
  <c r="K10"/>
  <c r="L10"/>
  <c r="M10"/>
  <c r="J298"/>
  <c r="K298"/>
  <c r="L298"/>
  <c r="M298"/>
  <c r="J586"/>
  <c r="K586"/>
  <c r="L586"/>
  <c r="M586"/>
  <c r="J11"/>
  <c r="K11"/>
  <c r="L11"/>
  <c r="M11"/>
  <c r="J299"/>
  <c r="K299"/>
  <c r="L299"/>
  <c r="M299"/>
  <c r="J587"/>
  <c r="K587"/>
  <c r="L587"/>
  <c r="M587"/>
  <c r="J12"/>
  <c r="K12"/>
  <c r="L12"/>
  <c r="M12"/>
  <c r="J300"/>
  <c r="K300"/>
  <c r="L300"/>
  <c r="M300"/>
  <c r="J588"/>
  <c r="K588"/>
  <c r="L588"/>
  <c r="M588"/>
  <c r="J13"/>
  <c r="K13"/>
  <c r="L13"/>
  <c r="M13"/>
  <c r="J301"/>
  <c r="K301"/>
  <c r="L301"/>
  <c r="M301"/>
  <c r="J589"/>
  <c r="K589"/>
  <c r="L589"/>
  <c r="M589"/>
  <c r="J14"/>
  <c r="K14"/>
  <c r="L14"/>
  <c r="M14"/>
  <c r="J302"/>
  <c r="K302"/>
  <c r="L302"/>
  <c r="M302"/>
  <c r="J590"/>
  <c r="K590"/>
  <c r="L590"/>
  <c r="M590"/>
  <c r="J15"/>
  <c r="K15"/>
  <c r="L15"/>
  <c r="M15"/>
  <c r="J303"/>
  <c r="K303"/>
  <c r="L303"/>
  <c r="M303"/>
  <c r="J591"/>
  <c r="K591"/>
  <c r="L591"/>
  <c r="M591"/>
  <c r="J16"/>
  <c r="K16"/>
  <c r="L16"/>
  <c r="M16"/>
  <c r="J304"/>
  <c r="K304"/>
  <c r="L304"/>
  <c r="M304"/>
  <c r="J592"/>
  <c r="K592"/>
  <c r="L592"/>
  <c r="M592"/>
  <c r="J17"/>
  <c r="K17"/>
  <c r="L17"/>
  <c r="M17"/>
  <c r="J305"/>
  <c r="K305"/>
  <c r="L305"/>
  <c r="M305"/>
  <c r="J593"/>
  <c r="K593"/>
  <c r="L593"/>
  <c r="M593"/>
  <c r="J18"/>
  <c r="K18"/>
  <c r="L18"/>
  <c r="M18"/>
  <c r="J306"/>
  <c r="K306"/>
  <c r="L306"/>
  <c r="M306"/>
  <c r="J594"/>
  <c r="K594"/>
  <c r="L594"/>
  <c r="M594"/>
  <c r="J19"/>
  <c r="K19"/>
  <c r="L19"/>
  <c r="M19"/>
  <c r="J307"/>
  <c r="K307"/>
  <c r="L307"/>
  <c r="M307"/>
  <c r="J595"/>
  <c r="K595"/>
  <c r="L595"/>
  <c r="M595"/>
  <c r="J20"/>
  <c r="K20"/>
  <c r="L20"/>
  <c r="M20"/>
  <c r="J308"/>
  <c r="K308"/>
  <c r="L308"/>
  <c r="M308"/>
  <c r="J596"/>
  <c r="K596"/>
  <c r="L596"/>
  <c r="M596"/>
  <c r="J21"/>
  <c r="K21"/>
  <c r="L21"/>
  <c r="M21"/>
  <c r="J309"/>
  <c r="K309"/>
  <c r="L309"/>
  <c r="M309"/>
  <c r="J597"/>
  <c r="K597"/>
  <c r="L597"/>
  <c r="M597"/>
  <c r="J22"/>
  <c r="K22"/>
  <c r="L22"/>
  <c r="M22"/>
  <c r="J310"/>
  <c r="K310"/>
  <c r="L310"/>
  <c r="M310"/>
  <c r="J598"/>
  <c r="K598"/>
  <c r="L598"/>
  <c r="M598"/>
  <c r="J23"/>
  <c r="K23"/>
  <c r="L23"/>
  <c r="M23"/>
  <c r="J311"/>
  <c r="K311"/>
  <c r="L311"/>
  <c r="M311"/>
  <c r="J599"/>
  <c r="K599"/>
  <c r="L599"/>
  <c r="M599"/>
  <c r="J24"/>
  <c r="K24"/>
  <c r="L24"/>
  <c r="M24"/>
  <c r="J312"/>
  <c r="K312"/>
  <c r="L312"/>
  <c r="M312"/>
  <c r="J600"/>
  <c r="K600"/>
  <c r="L600"/>
  <c r="M600"/>
  <c r="J25"/>
  <c r="K25"/>
  <c r="L25"/>
  <c r="M25"/>
  <c r="J313"/>
  <c r="K313"/>
  <c r="L313"/>
  <c r="M313"/>
  <c r="J601"/>
  <c r="K601"/>
  <c r="L601"/>
  <c r="M601"/>
  <c r="J26"/>
  <c r="K26"/>
  <c r="L26"/>
  <c r="M26"/>
  <c r="J314"/>
  <c r="K314"/>
  <c r="L314"/>
  <c r="M314"/>
  <c r="J602"/>
  <c r="K602"/>
  <c r="L602"/>
  <c r="M602"/>
  <c r="J27"/>
  <c r="K27"/>
  <c r="L27"/>
  <c r="M27"/>
  <c r="J315"/>
  <c r="K315"/>
  <c r="L315"/>
  <c r="M315"/>
  <c r="J603"/>
  <c r="K603"/>
  <c r="L603"/>
  <c r="M603"/>
  <c r="J28"/>
  <c r="K28"/>
  <c r="L28"/>
  <c r="M28"/>
  <c r="J316"/>
  <c r="K316"/>
  <c r="L316"/>
  <c r="M316"/>
  <c r="J604"/>
  <c r="K604"/>
  <c r="L604"/>
  <c r="M604"/>
  <c r="J29"/>
  <c r="K29"/>
  <c r="L29"/>
  <c r="M29"/>
  <c r="J317"/>
  <c r="K317"/>
  <c r="L317"/>
  <c r="M317"/>
  <c r="J605"/>
  <c r="K605"/>
  <c r="L605"/>
  <c r="M605"/>
  <c r="J30"/>
  <c r="K30"/>
  <c r="L30"/>
  <c r="M30"/>
  <c r="J318"/>
  <c r="K318"/>
  <c r="L318"/>
  <c r="M318"/>
  <c r="J606"/>
  <c r="K606"/>
  <c r="L606"/>
  <c r="M606"/>
  <c r="J31"/>
  <c r="K31"/>
  <c r="L31"/>
  <c r="M31"/>
  <c r="J319"/>
  <c r="K319"/>
  <c r="L319"/>
  <c r="M319"/>
  <c r="J607"/>
  <c r="K607"/>
  <c r="L607"/>
  <c r="M607"/>
  <c r="J32"/>
  <c r="K32"/>
  <c r="L32"/>
  <c r="M32"/>
  <c r="J320"/>
  <c r="K320"/>
  <c r="L320"/>
  <c r="M320"/>
  <c r="J608"/>
  <c r="K608"/>
  <c r="L608"/>
  <c r="M608"/>
  <c r="J33"/>
  <c r="K33"/>
  <c r="L33"/>
  <c r="M33"/>
  <c r="J321"/>
  <c r="K321"/>
  <c r="L321"/>
  <c r="M321"/>
  <c r="J609"/>
  <c r="K609"/>
  <c r="L609"/>
  <c r="M609"/>
  <c r="J34"/>
  <c r="K34"/>
  <c r="L34"/>
  <c r="M34"/>
  <c r="J322"/>
  <c r="K322"/>
  <c r="L322"/>
  <c r="M322"/>
  <c r="J610"/>
  <c r="K610"/>
  <c r="L610"/>
  <c r="M610"/>
  <c r="J35"/>
  <c r="K35"/>
  <c r="L35"/>
  <c r="M35"/>
  <c r="J323"/>
  <c r="K323"/>
  <c r="L323"/>
  <c r="M323"/>
  <c r="J611"/>
  <c r="K611"/>
  <c r="L611"/>
  <c r="M611"/>
  <c r="J36"/>
  <c r="K36"/>
  <c r="L36"/>
  <c r="M36"/>
  <c r="J324"/>
  <c r="K324"/>
  <c r="L324"/>
  <c r="M324"/>
  <c r="J612"/>
  <c r="K612"/>
  <c r="L612"/>
  <c r="M612"/>
  <c r="J37"/>
  <c r="K37"/>
  <c r="L37"/>
  <c r="M37"/>
  <c r="J325"/>
  <c r="K325"/>
  <c r="L325"/>
  <c r="M325"/>
  <c r="J613"/>
  <c r="K613"/>
  <c r="L613"/>
  <c r="M613"/>
  <c r="J38"/>
  <c r="K38"/>
  <c r="L38"/>
  <c r="M38"/>
  <c r="J326"/>
  <c r="K326"/>
  <c r="L326"/>
  <c r="M326"/>
  <c r="J614"/>
  <c r="K614"/>
  <c r="L614"/>
  <c r="M614"/>
  <c r="J39"/>
  <c r="K39"/>
  <c r="L39"/>
  <c r="M39"/>
  <c r="J327"/>
  <c r="K327"/>
  <c r="L327"/>
  <c r="M327"/>
  <c r="J615"/>
  <c r="K615"/>
  <c r="L615"/>
  <c r="M615"/>
  <c r="J40"/>
  <c r="K40"/>
  <c r="L40"/>
  <c r="M40"/>
  <c r="J328"/>
  <c r="K328"/>
  <c r="L328"/>
  <c r="M328"/>
  <c r="J616"/>
  <c r="K616"/>
  <c r="L616"/>
  <c r="M616"/>
  <c r="J41"/>
  <c r="K41"/>
  <c r="L41"/>
  <c r="M41"/>
  <c r="J329"/>
  <c r="K329"/>
  <c r="L329"/>
  <c r="M329"/>
  <c r="J617"/>
  <c r="K617"/>
  <c r="L617"/>
  <c r="M617"/>
  <c r="J42"/>
  <c r="K42"/>
  <c r="L42"/>
  <c r="M42"/>
  <c r="J330"/>
  <c r="K330"/>
  <c r="L330"/>
  <c r="M330"/>
  <c r="J618"/>
  <c r="K618"/>
  <c r="L618"/>
  <c r="M618"/>
  <c r="J43"/>
  <c r="K43"/>
  <c r="L43"/>
  <c r="M43"/>
  <c r="J331"/>
  <c r="K331"/>
  <c r="L331"/>
  <c r="M331"/>
  <c r="J619"/>
  <c r="K619"/>
  <c r="L619"/>
  <c r="M619"/>
  <c r="J44"/>
  <c r="K44"/>
  <c r="L44"/>
  <c r="M44"/>
  <c r="J332"/>
  <c r="K332"/>
  <c r="L332"/>
  <c r="M332"/>
  <c r="J620"/>
  <c r="K620"/>
  <c r="L620"/>
  <c r="M620"/>
  <c r="J45"/>
  <c r="K45"/>
  <c r="L45"/>
  <c r="M45"/>
  <c r="J333"/>
  <c r="K333"/>
  <c r="L333"/>
  <c r="M333"/>
  <c r="J621"/>
  <c r="K621"/>
  <c r="L621"/>
  <c r="M621"/>
  <c r="J46"/>
  <c r="K46"/>
  <c r="L46"/>
  <c r="M46"/>
  <c r="J334"/>
  <c r="K334"/>
  <c r="L334"/>
  <c r="M334"/>
  <c r="J622"/>
  <c r="K622"/>
  <c r="L622"/>
  <c r="M622"/>
  <c r="J47"/>
  <c r="K47"/>
  <c r="L47"/>
  <c r="M47"/>
  <c r="J335"/>
  <c r="K335"/>
  <c r="L335"/>
  <c r="M335"/>
  <c r="J623"/>
  <c r="K623"/>
  <c r="L623"/>
  <c r="M623"/>
  <c r="J48"/>
  <c r="K48"/>
  <c r="L48"/>
  <c r="M48"/>
  <c r="J336"/>
  <c r="K336"/>
  <c r="L336"/>
  <c r="M336"/>
  <c r="J624"/>
  <c r="K624"/>
  <c r="L624"/>
  <c r="M624"/>
  <c r="J49"/>
  <c r="K49"/>
  <c r="L49"/>
  <c r="M49"/>
  <c r="J337"/>
  <c r="K337"/>
  <c r="L337"/>
  <c r="M337"/>
  <c r="J625"/>
  <c r="K625"/>
  <c r="L625"/>
  <c r="M625"/>
  <c r="J50"/>
  <c r="K50"/>
  <c r="L50"/>
  <c r="M50"/>
  <c r="J338"/>
  <c r="K338"/>
  <c r="L338"/>
  <c r="M338"/>
  <c r="J626"/>
  <c r="K626"/>
  <c r="L626"/>
  <c r="M626"/>
  <c r="J51"/>
  <c r="K51"/>
  <c r="L51"/>
  <c r="M51"/>
  <c r="J339"/>
  <c r="K339"/>
  <c r="L339"/>
  <c r="M339"/>
  <c r="J627"/>
  <c r="K627"/>
  <c r="L627"/>
  <c r="M627"/>
  <c r="J52"/>
  <c r="K52"/>
  <c r="L52"/>
  <c r="M52"/>
  <c r="J340"/>
  <c r="K340"/>
  <c r="L340"/>
  <c r="M340"/>
  <c r="J628"/>
  <c r="K628"/>
  <c r="L628"/>
  <c r="M628"/>
  <c r="J53"/>
  <c r="K53"/>
  <c r="L53"/>
  <c r="M53"/>
  <c r="J341"/>
  <c r="K341"/>
  <c r="L341"/>
  <c r="M341"/>
  <c r="J629"/>
  <c r="K629"/>
  <c r="L629"/>
  <c r="M629"/>
  <c r="J54"/>
  <c r="K54"/>
  <c r="L54"/>
  <c r="M54"/>
  <c r="J342"/>
  <c r="K342"/>
  <c r="L342"/>
  <c r="M342"/>
  <c r="J630"/>
  <c r="K630"/>
  <c r="L630"/>
  <c r="M630"/>
  <c r="J55"/>
  <c r="K55"/>
  <c r="L55"/>
  <c r="M55"/>
  <c r="J343"/>
  <c r="K343"/>
  <c r="L343"/>
  <c r="M343"/>
  <c r="J631"/>
  <c r="K631"/>
  <c r="L631"/>
  <c r="M631"/>
  <c r="J56"/>
  <c r="K56"/>
  <c r="L56"/>
  <c r="M56"/>
  <c r="J344"/>
  <c r="K344"/>
  <c r="L344"/>
  <c r="M344"/>
  <c r="J632"/>
  <c r="K632"/>
  <c r="L632"/>
  <c r="M632"/>
  <c r="J57"/>
  <c r="K57"/>
  <c r="L57"/>
  <c r="M57"/>
  <c r="J345"/>
  <c r="K345"/>
  <c r="L345"/>
  <c r="M345"/>
  <c r="J633"/>
  <c r="K633"/>
  <c r="L633"/>
  <c r="M633"/>
  <c r="J58"/>
  <c r="K58"/>
  <c r="L58"/>
  <c r="M58"/>
  <c r="J346"/>
  <c r="K346"/>
  <c r="L346"/>
  <c r="M346"/>
  <c r="J634"/>
  <c r="K634"/>
  <c r="L634"/>
  <c r="M634"/>
  <c r="J59"/>
  <c r="K59"/>
  <c r="L59"/>
  <c r="M59"/>
  <c r="J347"/>
  <c r="K347"/>
  <c r="L347"/>
  <c r="M347"/>
  <c r="J635"/>
  <c r="K635"/>
  <c r="L635"/>
  <c r="M635"/>
  <c r="J60"/>
  <c r="K60"/>
  <c r="L60"/>
  <c r="M60"/>
  <c r="J348"/>
  <c r="K348"/>
  <c r="L348"/>
  <c r="M348"/>
  <c r="J636"/>
  <c r="K636"/>
  <c r="L636"/>
  <c r="M636"/>
  <c r="J61"/>
  <c r="K61"/>
  <c r="L61"/>
  <c r="M61"/>
  <c r="J349"/>
  <c r="K349"/>
  <c r="L349"/>
  <c r="M349"/>
  <c r="J637"/>
  <c r="K637"/>
  <c r="L637"/>
  <c r="M637"/>
  <c r="J62"/>
  <c r="K62"/>
  <c r="L62"/>
  <c r="M62"/>
  <c r="J350"/>
  <c r="K350"/>
  <c r="L350"/>
  <c r="M350"/>
  <c r="J638"/>
  <c r="K638"/>
  <c r="L638"/>
  <c r="M638"/>
  <c r="J63"/>
  <c r="K63"/>
  <c r="L63"/>
  <c r="M63"/>
  <c r="J351"/>
  <c r="K351"/>
  <c r="L351"/>
  <c r="M351"/>
  <c r="J639"/>
  <c r="K639"/>
  <c r="L639"/>
  <c r="M639"/>
  <c r="J64"/>
  <c r="K64"/>
  <c r="L64"/>
  <c r="M64"/>
  <c r="J352"/>
  <c r="K352"/>
  <c r="L352"/>
  <c r="M352"/>
  <c r="J640"/>
  <c r="K640"/>
  <c r="L640"/>
  <c r="M640"/>
  <c r="J65"/>
  <c r="K65"/>
  <c r="L65"/>
  <c r="M65"/>
  <c r="J353"/>
  <c r="K353"/>
  <c r="L353"/>
  <c r="M353"/>
  <c r="J641"/>
  <c r="K641"/>
  <c r="L641"/>
  <c r="M641"/>
  <c r="J66"/>
  <c r="K66"/>
  <c r="L66"/>
  <c r="M66"/>
  <c r="J354"/>
  <c r="K354"/>
  <c r="L354"/>
  <c r="M354"/>
  <c r="J642"/>
  <c r="K642"/>
  <c r="L642"/>
  <c r="M642"/>
  <c r="J67"/>
  <c r="K67"/>
  <c r="L67"/>
  <c r="M67"/>
  <c r="J355"/>
  <c r="K355"/>
  <c r="L355"/>
  <c r="M355"/>
  <c r="J643"/>
  <c r="K643"/>
  <c r="L643"/>
  <c r="M643"/>
  <c r="J68"/>
  <c r="K68"/>
  <c r="L68"/>
  <c r="M68"/>
  <c r="J356"/>
  <c r="K356"/>
  <c r="L356"/>
  <c r="M356"/>
  <c r="J644"/>
  <c r="K644"/>
  <c r="L644"/>
  <c r="M644"/>
  <c r="J69"/>
  <c r="K69"/>
  <c r="L69"/>
  <c r="M69"/>
  <c r="J357"/>
  <c r="K357"/>
  <c r="L357"/>
  <c r="M357"/>
  <c r="J645"/>
  <c r="K645"/>
  <c r="L645"/>
  <c r="M645"/>
  <c r="J70"/>
  <c r="K70"/>
  <c r="L70"/>
  <c r="M70"/>
  <c r="J358"/>
  <c r="K358"/>
  <c r="L358"/>
  <c r="M358"/>
  <c r="J646"/>
  <c r="K646"/>
  <c r="L646"/>
  <c r="M646"/>
  <c r="J71"/>
  <c r="K71"/>
  <c r="L71"/>
  <c r="M71"/>
  <c r="J359"/>
  <c r="K359"/>
  <c r="L359"/>
  <c r="M359"/>
  <c r="J647"/>
  <c r="K647"/>
  <c r="L647"/>
  <c r="M647"/>
  <c r="J72"/>
  <c r="K72"/>
  <c r="L72"/>
  <c r="M72"/>
  <c r="J360"/>
  <c r="K360"/>
  <c r="L360"/>
  <c r="M360"/>
  <c r="J648"/>
  <c r="K648"/>
  <c r="L648"/>
  <c r="M648"/>
  <c r="J73"/>
  <c r="K73"/>
  <c r="L73"/>
  <c r="M73"/>
  <c r="J361"/>
  <c r="K361"/>
  <c r="L361"/>
  <c r="M361"/>
  <c r="J649"/>
  <c r="K649"/>
  <c r="L649"/>
  <c r="M649"/>
  <c r="J74"/>
  <c r="K74"/>
  <c r="L74"/>
  <c r="M74"/>
  <c r="J362"/>
  <c r="K362"/>
  <c r="L362"/>
  <c r="M362"/>
  <c r="J650"/>
  <c r="K650"/>
  <c r="L650"/>
  <c r="M650"/>
  <c r="J75"/>
  <c r="K75"/>
  <c r="L75"/>
  <c r="M75"/>
  <c r="J363"/>
  <c r="K363"/>
  <c r="L363"/>
  <c r="M363"/>
  <c r="J651"/>
  <c r="K651"/>
  <c r="L651"/>
  <c r="M651"/>
  <c r="J76"/>
  <c r="K76"/>
  <c r="L76"/>
  <c r="M76"/>
  <c r="J364"/>
  <c r="K364"/>
  <c r="L364"/>
  <c r="M364"/>
  <c r="J652"/>
  <c r="K652"/>
  <c r="L652"/>
  <c r="M652"/>
  <c r="J77"/>
  <c r="K77"/>
  <c r="L77"/>
  <c r="M77"/>
  <c r="J365"/>
  <c r="K365"/>
  <c r="L365"/>
  <c r="M365"/>
  <c r="J653"/>
  <c r="K653"/>
  <c r="L653"/>
  <c r="M653"/>
  <c r="J78"/>
  <c r="K78"/>
  <c r="L78"/>
  <c r="M78"/>
  <c r="J366"/>
  <c r="K366"/>
  <c r="L366"/>
  <c r="M366"/>
  <c r="J654"/>
  <c r="K654"/>
  <c r="L654"/>
  <c r="M654"/>
  <c r="J79"/>
  <c r="K79"/>
  <c r="L79"/>
  <c r="M79"/>
  <c r="J367"/>
  <c r="K367"/>
  <c r="L367"/>
  <c r="M367"/>
  <c r="J655"/>
  <c r="K655"/>
  <c r="L655"/>
  <c r="M655"/>
  <c r="J80"/>
  <c r="K80"/>
  <c r="L80"/>
  <c r="M80"/>
  <c r="J368"/>
  <c r="K368"/>
  <c r="L368"/>
  <c r="M368"/>
  <c r="J656"/>
  <c r="K656"/>
  <c r="L656"/>
  <c r="M656"/>
  <c r="J81"/>
  <c r="K81"/>
  <c r="L81"/>
  <c r="M81"/>
  <c r="J369"/>
  <c r="K369"/>
  <c r="L369"/>
  <c r="M369"/>
  <c r="J657"/>
  <c r="K657"/>
  <c r="L657"/>
  <c r="M657"/>
  <c r="J82"/>
  <c r="K82"/>
  <c r="L82"/>
  <c r="M82"/>
  <c r="J370"/>
  <c r="K370"/>
  <c r="L370"/>
  <c r="M370"/>
  <c r="J658"/>
  <c r="K658"/>
  <c r="L658"/>
  <c r="M658"/>
  <c r="J83"/>
  <c r="K83"/>
  <c r="L83"/>
  <c r="M83"/>
  <c r="J371"/>
  <c r="K371"/>
  <c r="L371"/>
  <c r="M371"/>
  <c r="J659"/>
  <c r="K659"/>
  <c r="L659"/>
  <c r="M659"/>
  <c r="J84"/>
  <c r="K84"/>
  <c r="L84"/>
  <c r="M84"/>
  <c r="J372"/>
  <c r="K372"/>
  <c r="L372"/>
  <c r="M372"/>
  <c r="J660"/>
  <c r="K660"/>
  <c r="L660"/>
  <c r="M660"/>
  <c r="J85"/>
  <c r="K85"/>
  <c r="L85"/>
  <c r="M85"/>
  <c r="J373"/>
  <c r="K373"/>
  <c r="L373"/>
  <c r="M373"/>
  <c r="J661"/>
  <c r="K661"/>
  <c r="L661"/>
  <c r="M661"/>
  <c r="J86"/>
  <c r="K86"/>
  <c r="L86"/>
  <c r="M86"/>
  <c r="J374"/>
  <c r="K374"/>
  <c r="L374"/>
  <c r="M374"/>
  <c r="J662"/>
  <c r="K662"/>
  <c r="L662"/>
  <c r="M662"/>
  <c r="J87"/>
  <c r="K87"/>
  <c r="L87"/>
  <c r="M87"/>
  <c r="J375"/>
  <c r="K375"/>
  <c r="L375"/>
  <c r="M375"/>
  <c r="J663"/>
  <c r="K663"/>
  <c r="L663"/>
  <c r="M663"/>
  <c r="J88"/>
  <c r="K88"/>
  <c r="L88"/>
  <c r="M88"/>
  <c r="J376"/>
  <c r="K376"/>
  <c r="L376"/>
  <c r="M376"/>
  <c r="J664"/>
  <c r="K664"/>
  <c r="L664"/>
  <c r="M664"/>
  <c r="J89"/>
  <c r="K89"/>
  <c r="L89"/>
  <c r="M89"/>
  <c r="J377"/>
  <c r="K377"/>
  <c r="L377"/>
  <c r="M377"/>
  <c r="J665"/>
  <c r="K665"/>
  <c r="L665"/>
  <c r="M665"/>
  <c r="J90"/>
  <c r="K90"/>
  <c r="L90"/>
  <c r="M90"/>
  <c r="J378"/>
  <c r="K378"/>
  <c r="L378"/>
  <c r="M378"/>
  <c r="J666"/>
  <c r="K666"/>
  <c r="L666"/>
  <c r="M666"/>
  <c r="J91"/>
  <c r="K91"/>
  <c r="L91"/>
  <c r="M91"/>
  <c r="J379"/>
  <c r="K379"/>
  <c r="L379"/>
  <c r="M379"/>
  <c r="J667"/>
  <c r="K667"/>
  <c r="L667"/>
  <c r="M667"/>
  <c r="J92"/>
  <c r="K92"/>
  <c r="L92"/>
  <c r="M92"/>
  <c r="J380"/>
  <c r="K380"/>
  <c r="L380"/>
  <c r="M380"/>
  <c r="J668"/>
  <c r="K668"/>
  <c r="L668"/>
  <c r="M668"/>
  <c r="J93"/>
  <c r="K93"/>
  <c r="L93"/>
  <c r="M93"/>
  <c r="J381"/>
  <c r="K381"/>
  <c r="L381"/>
  <c r="M381"/>
  <c r="J669"/>
  <c r="K669"/>
  <c r="L669"/>
  <c r="M669"/>
  <c r="J94"/>
  <c r="K94"/>
  <c r="L94"/>
  <c r="M94"/>
  <c r="J382"/>
  <c r="K382"/>
  <c r="L382"/>
  <c r="M382"/>
  <c r="J670"/>
  <c r="K670"/>
  <c r="L670"/>
  <c r="M670"/>
  <c r="J95"/>
  <c r="K95"/>
  <c r="L95"/>
  <c r="M95"/>
  <c r="J383"/>
  <c r="K383"/>
  <c r="L383"/>
  <c r="M383"/>
  <c r="J671"/>
  <c r="K671"/>
  <c r="L671"/>
  <c r="M671"/>
  <c r="J96"/>
  <c r="K96"/>
  <c r="L96"/>
  <c r="M96"/>
  <c r="J384"/>
  <c r="K384"/>
  <c r="L384"/>
  <c r="M384"/>
  <c r="J672"/>
  <c r="K672"/>
  <c r="L672"/>
  <c r="M672"/>
  <c r="J97"/>
  <c r="K97"/>
  <c r="L97"/>
  <c r="M97"/>
  <c r="J385"/>
  <c r="K385"/>
  <c r="L385"/>
  <c r="M385"/>
  <c r="J673"/>
  <c r="K673"/>
  <c r="L673"/>
  <c r="M673"/>
  <c r="J98"/>
  <c r="K98"/>
  <c r="L98"/>
  <c r="M98"/>
  <c r="J386"/>
  <c r="K386"/>
  <c r="L386"/>
  <c r="M386"/>
  <c r="J674"/>
  <c r="K674"/>
  <c r="L674"/>
  <c r="M674"/>
  <c r="J99"/>
  <c r="K99"/>
  <c r="L99"/>
  <c r="M99"/>
  <c r="J387"/>
  <c r="K387"/>
  <c r="L387"/>
  <c r="M387"/>
  <c r="J675"/>
  <c r="K675"/>
  <c r="L675"/>
  <c r="M675"/>
  <c r="J100"/>
  <c r="K100"/>
  <c r="L100"/>
  <c r="M100"/>
  <c r="J388"/>
  <c r="K388"/>
  <c r="L388"/>
  <c r="M388"/>
  <c r="J676"/>
  <c r="K676"/>
  <c r="L676"/>
  <c r="M676"/>
  <c r="J101"/>
  <c r="K101"/>
  <c r="L101"/>
  <c r="M101"/>
  <c r="J389"/>
  <c r="K389"/>
  <c r="L389"/>
  <c r="M389"/>
  <c r="J677"/>
  <c r="K677"/>
  <c r="L677"/>
  <c r="M677"/>
  <c r="J102"/>
  <c r="K102"/>
  <c r="L102"/>
  <c r="M102"/>
  <c r="J390"/>
  <c r="K390"/>
  <c r="L390"/>
  <c r="M390"/>
  <c r="J678"/>
  <c r="K678"/>
  <c r="L678"/>
  <c r="M678"/>
  <c r="J103"/>
  <c r="K103"/>
  <c r="L103"/>
  <c r="M103"/>
  <c r="J391"/>
  <c r="K391"/>
  <c r="L391"/>
  <c r="M391"/>
  <c r="J679"/>
  <c r="K679"/>
  <c r="L679"/>
  <c r="M679"/>
  <c r="J104"/>
  <c r="K104"/>
  <c r="L104"/>
  <c r="M104"/>
  <c r="J392"/>
  <c r="K392"/>
  <c r="L392"/>
  <c r="M392"/>
  <c r="J680"/>
  <c r="K680"/>
  <c r="L680"/>
  <c r="M680"/>
  <c r="J105"/>
  <c r="K105"/>
  <c r="L105"/>
  <c r="M105"/>
  <c r="J393"/>
  <c r="K393"/>
  <c r="L393"/>
  <c r="M393"/>
  <c r="J681"/>
  <c r="K681"/>
  <c r="L681"/>
  <c r="M681"/>
  <c r="J106"/>
  <c r="K106"/>
  <c r="L106"/>
  <c r="M106"/>
  <c r="J394"/>
  <c r="K394"/>
  <c r="L394"/>
  <c r="M394"/>
  <c r="J682"/>
  <c r="K682"/>
  <c r="L682"/>
  <c r="M682"/>
  <c r="J107"/>
  <c r="K107"/>
  <c r="L107"/>
  <c r="M107"/>
  <c r="J395"/>
  <c r="K395"/>
  <c r="L395"/>
  <c r="M395"/>
  <c r="J683"/>
  <c r="K683"/>
  <c r="L683"/>
  <c r="M683"/>
  <c r="J108"/>
  <c r="K108"/>
  <c r="L108"/>
  <c r="M108"/>
  <c r="J396"/>
  <c r="K396"/>
  <c r="L396"/>
  <c r="M396"/>
  <c r="J684"/>
  <c r="K684"/>
  <c r="L684"/>
  <c r="M684"/>
  <c r="J109"/>
  <c r="K109"/>
  <c r="L109"/>
  <c r="M109"/>
  <c r="J397"/>
  <c r="K397"/>
  <c r="L397"/>
  <c r="M397"/>
  <c r="J685"/>
  <c r="K685"/>
  <c r="L685"/>
  <c r="M685"/>
  <c r="J110"/>
  <c r="K110"/>
  <c r="L110"/>
  <c r="M110"/>
  <c r="J398"/>
  <c r="K398"/>
  <c r="L398"/>
  <c r="M398"/>
  <c r="J686"/>
  <c r="K686"/>
  <c r="L686"/>
  <c r="M686"/>
  <c r="J111"/>
  <c r="K111"/>
  <c r="L111"/>
  <c r="M111"/>
  <c r="J399"/>
  <c r="K399"/>
  <c r="L399"/>
  <c r="M399"/>
  <c r="J687"/>
  <c r="K687"/>
  <c r="L687"/>
  <c r="M687"/>
  <c r="J112"/>
  <c r="K112"/>
  <c r="L112"/>
  <c r="M112"/>
  <c r="J400"/>
  <c r="K400"/>
  <c r="L400"/>
  <c r="M400"/>
  <c r="J688"/>
  <c r="K688"/>
  <c r="L688"/>
  <c r="M688"/>
  <c r="J113"/>
  <c r="K113"/>
  <c r="L113"/>
  <c r="M113"/>
  <c r="J401"/>
  <c r="K401"/>
  <c r="L401"/>
  <c r="M401"/>
  <c r="J689"/>
  <c r="K689"/>
  <c r="L689"/>
  <c r="M689"/>
  <c r="J114"/>
  <c r="K114"/>
  <c r="L114"/>
  <c r="M114"/>
  <c r="J402"/>
  <c r="K402"/>
  <c r="L402"/>
  <c r="M402"/>
  <c r="J690"/>
  <c r="K690"/>
  <c r="L690"/>
  <c r="M690"/>
  <c r="J115"/>
  <c r="K115"/>
  <c r="L115"/>
  <c r="M115"/>
  <c r="J403"/>
  <c r="K403"/>
  <c r="L403"/>
  <c r="M403"/>
  <c r="J691"/>
  <c r="K691"/>
  <c r="L691"/>
  <c r="M691"/>
  <c r="J116"/>
  <c r="K116"/>
  <c r="L116"/>
  <c r="M116"/>
  <c r="J404"/>
  <c r="K404"/>
  <c r="L404"/>
  <c r="M404"/>
  <c r="J692"/>
  <c r="K692"/>
  <c r="L692"/>
  <c r="M692"/>
  <c r="J117"/>
  <c r="K117"/>
  <c r="L117"/>
  <c r="M117"/>
  <c r="J405"/>
  <c r="K405"/>
  <c r="L405"/>
  <c r="M405"/>
  <c r="J693"/>
  <c r="K693"/>
  <c r="L693"/>
  <c r="M693"/>
  <c r="J118"/>
  <c r="K118"/>
  <c r="L118"/>
  <c r="M118"/>
  <c r="J406"/>
  <c r="K406"/>
  <c r="L406"/>
  <c r="M406"/>
  <c r="J694"/>
  <c r="K694"/>
  <c r="L694"/>
  <c r="M694"/>
  <c r="J119"/>
  <c r="K119"/>
  <c r="L119"/>
  <c r="M119"/>
  <c r="J407"/>
  <c r="K407"/>
  <c r="L407"/>
  <c r="M407"/>
  <c r="J695"/>
  <c r="K695"/>
  <c r="L695"/>
  <c r="M695"/>
  <c r="J120"/>
  <c r="K120"/>
  <c r="L120"/>
  <c r="M120"/>
  <c r="J408"/>
  <c r="K408"/>
  <c r="L408"/>
  <c r="M408"/>
  <c r="J696"/>
  <c r="K696"/>
  <c r="L696"/>
  <c r="M696"/>
  <c r="J121"/>
  <c r="K121"/>
  <c r="L121"/>
  <c r="M121"/>
  <c r="J409"/>
  <c r="K409"/>
  <c r="L409"/>
  <c r="M409"/>
  <c r="J697"/>
  <c r="K697"/>
  <c r="L697"/>
  <c r="M697"/>
  <c r="J122"/>
  <c r="K122"/>
  <c r="L122"/>
  <c r="M122"/>
  <c r="J410"/>
  <c r="K410"/>
  <c r="L410"/>
  <c r="M410"/>
  <c r="J698"/>
  <c r="K698"/>
  <c r="L698"/>
  <c r="M698"/>
  <c r="J123"/>
  <c r="K123"/>
  <c r="L123"/>
  <c r="M123"/>
  <c r="J411"/>
  <c r="K411"/>
  <c r="L411"/>
  <c r="M411"/>
  <c r="J699"/>
  <c r="K699"/>
  <c r="L699"/>
  <c r="M699"/>
  <c r="J124"/>
  <c r="K124"/>
  <c r="L124"/>
  <c r="M124"/>
  <c r="J412"/>
  <c r="K412"/>
  <c r="L412"/>
  <c r="M412"/>
  <c r="J700"/>
  <c r="K700"/>
  <c r="L700"/>
  <c r="M700"/>
  <c r="J125"/>
  <c r="K125"/>
  <c r="L125"/>
  <c r="M125"/>
  <c r="J413"/>
  <c r="K413"/>
  <c r="L413"/>
  <c r="M413"/>
  <c r="J701"/>
  <c r="K701"/>
  <c r="L701"/>
  <c r="M701"/>
  <c r="J126"/>
  <c r="K126"/>
  <c r="L126"/>
  <c r="M126"/>
  <c r="J414"/>
  <c r="K414"/>
  <c r="L414"/>
  <c r="M414"/>
  <c r="J702"/>
  <c r="K702"/>
  <c r="L702"/>
  <c r="M702"/>
  <c r="J127"/>
  <c r="K127"/>
  <c r="L127"/>
  <c r="M127"/>
  <c r="J415"/>
  <c r="K415"/>
  <c r="L415"/>
  <c r="M415"/>
  <c r="J703"/>
  <c r="K703"/>
  <c r="L703"/>
  <c r="M703"/>
  <c r="J128"/>
  <c r="K128"/>
  <c r="L128"/>
  <c r="M128"/>
  <c r="J416"/>
  <c r="K416"/>
  <c r="L416"/>
  <c r="M416"/>
  <c r="J704"/>
  <c r="K704"/>
  <c r="L704"/>
  <c r="M704"/>
  <c r="J129"/>
  <c r="K129"/>
  <c r="L129"/>
  <c r="M129"/>
  <c r="J417"/>
  <c r="K417"/>
  <c r="L417"/>
  <c r="M417"/>
  <c r="J705"/>
  <c r="K705"/>
  <c r="L705"/>
  <c r="M705"/>
  <c r="J130"/>
  <c r="K130"/>
  <c r="L130"/>
  <c r="M130"/>
  <c r="J418"/>
  <c r="K418"/>
  <c r="L418"/>
  <c r="M418"/>
  <c r="J706"/>
  <c r="K706"/>
  <c r="L706"/>
  <c r="M706"/>
  <c r="J131"/>
  <c r="K131"/>
  <c r="L131"/>
  <c r="M131"/>
  <c r="J419"/>
  <c r="K419"/>
  <c r="L419"/>
  <c r="M419"/>
  <c r="J707"/>
  <c r="K707"/>
  <c r="L707"/>
  <c r="M707"/>
  <c r="J132"/>
  <c r="K132"/>
  <c r="L132"/>
  <c r="M132"/>
  <c r="J420"/>
  <c r="K420"/>
  <c r="L420"/>
  <c r="M420"/>
  <c r="J708"/>
  <c r="K708"/>
  <c r="L708"/>
  <c r="M708"/>
  <c r="J133"/>
  <c r="K133"/>
  <c r="L133"/>
  <c r="M133"/>
  <c r="J421"/>
  <c r="K421"/>
  <c r="L421"/>
  <c r="M421"/>
  <c r="J709"/>
  <c r="K709"/>
  <c r="L709"/>
  <c r="M709"/>
  <c r="J134"/>
  <c r="K134"/>
  <c r="L134"/>
  <c r="M134"/>
  <c r="J422"/>
  <c r="K422"/>
  <c r="L422"/>
  <c r="M422"/>
  <c r="J710"/>
  <c r="K710"/>
  <c r="L710"/>
  <c r="M710"/>
  <c r="J135"/>
  <c r="K135"/>
  <c r="L135"/>
  <c r="M135"/>
  <c r="J423"/>
  <c r="K423"/>
  <c r="L423"/>
  <c r="M423"/>
  <c r="J711"/>
  <c r="K711"/>
  <c r="L711"/>
  <c r="M711"/>
  <c r="J136"/>
  <c r="K136"/>
  <c r="L136"/>
  <c r="M136"/>
  <c r="J424"/>
  <c r="K424"/>
  <c r="L424"/>
  <c r="M424"/>
  <c r="J712"/>
  <c r="K712"/>
  <c r="L712"/>
  <c r="M712"/>
  <c r="J137"/>
  <c r="K137"/>
  <c r="L137"/>
  <c r="M137"/>
  <c r="J425"/>
  <c r="K425"/>
  <c r="L425"/>
  <c r="M425"/>
  <c r="J713"/>
  <c r="K713"/>
  <c r="L713"/>
  <c r="M713"/>
  <c r="J138"/>
  <c r="K138"/>
  <c r="L138"/>
  <c r="M138"/>
  <c r="J426"/>
  <c r="K426"/>
  <c r="L426"/>
  <c r="M426"/>
  <c r="J714"/>
  <c r="K714"/>
  <c r="L714"/>
  <c r="M714"/>
  <c r="J139"/>
  <c r="K139"/>
  <c r="L139"/>
  <c r="M139"/>
  <c r="J427"/>
  <c r="K427"/>
  <c r="L427"/>
  <c r="M427"/>
  <c r="J715"/>
  <c r="K715"/>
  <c r="L715"/>
  <c r="M715"/>
  <c r="J140"/>
  <c r="K140"/>
  <c r="L140"/>
  <c r="M140"/>
  <c r="J428"/>
  <c r="K428"/>
  <c r="L428"/>
  <c r="M428"/>
  <c r="J716"/>
  <c r="K716"/>
  <c r="L716"/>
  <c r="M716"/>
  <c r="J141"/>
  <c r="K141"/>
  <c r="L141"/>
  <c r="M141"/>
  <c r="J429"/>
  <c r="K429"/>
  <c r="L429"/>
  <c r="M429"/>
  <c r="J717"/>
  <c r="K717"/>
  <c r="L717"/>
  <c r="M717"/>
  <c r="J142"/>
  <c r="K142"/>
  <c r="L142"/>
  <c r="M142"/>
  <c r="J430"/>
  <c r="K430"/>
  <c r="L430"/>
  <c r="M430"/>
  <c r="J718"/>
  <c r="K718"/>
  <c r="L718"/>
  <c r="M718"/>
  <c r="J143"/>
  <c r="K143"/>
  <c r="L143"/>
  <c r="M143"/>
  <c r="J431"/>
  <c r="K431"/>
  <c r="L431"/>
  <c r="M431"/>
  <c r="J719"/>
  <c r="K719"/>
  <c r="L719"/>
  <c r="M719"/>
  <c r="J144"/>
  <c r="K144"/>
  <c r="L144"/>
  <c r="M144"/>
  <c r="J432"/>
  <c r="K432"/>
  <c r="L432"/>
  <c r="M432"/>
  <c r="J720"/>
  <c r="K720"/>
  <c r="L720"/>
  <c r="M720"/>
  <c r="J145"/>
  <c r="K145"/>
  <c r="L145"/>
  <c r="M145"/>
  <c r="J433"/>
  <c r="K433"/>
  <c r="L433"/>
  <c r="M433"/>
  <c r="J721"/>
  <c r="K721"/>
  <c r="L721"/>
  <c r="M721"/>
  <c r="J146"/>
  <c r="K146"/>
  <c r="L146"/>
  <c r="M146"/>
  <c r="J434"/>
  <c r="K434"/>
  <c r="L434"/>
  <c r="M434"/>
  <c r="J722"/>
  <c r="K722"/>
  <c r="L722"/>
  <c r="M722"/>
  <c r="J147"/>
  <c r="K147"/>
  <c r="L147"/>
  <c r="M147"/>
  <c r="J435"/>
  <c r="K435"/>
  <c r="L435"/>
  <c r="M435"/>
  <c r="J723"/>
  <c r="K723"/>
  <c r="L723"/>
  <c r="M723"/>
  <c r="J148"/>
  <c r="K148"/>
  <c r="L148"/>
  <c r="M148"/>
  <c r="J436"/>
  <c r="K436"/>
  <c r="L436"/>
  <c r="M436"/>
  <c r="J724"/>
  <c r="K724"/>
  <c r="L724"/>
  <c r="M724"/>
  <c r="J149"/>
  <c r="K149"/>
  <c r="L149"/>
  <c r="M149"/>
  <c r="J437"/>
  <c r="K437"/>
  <c r="L437"/>
  <c r="M437"/>
  <c r="J725"/>
  <c r="K725"/>
  <c r="L725"/>
  <c r="M725"/>
  <c r="J150"/>
  <c r="K150"/>
  <c r="L150"/>
  <c r="M150"/>
  <c r="J438"/>
  <c r="K438"/>
  <c r="L438"/>
  <c r="M438"/>
  <c r="J726"/>
  <c r="K726"/>
  <c r="L726"/>
  <c r="M726"/>
  <c r="J151"/>
  <c r="K151"/>
  <c r="L151"/>
  <c r="M151"/>
  <c r="J439"/>
  <c r="K439"/>
  <c r="L439"/>
  <c r="M439"/>
  <c r="J727"/>
  <c r="K727"/>
  <c r="L727"/>
  <c r="M727"/>
  <c r="J152"/>
  <c r="K152"/>
  <c r="L152"/>
  <c r="M152"/>
  <c r="J440"/>
  <c r="K440"/>
  <c r="L440"/>
  <c r="M440"/>
  <c r="J728"/>
  <c r="K728"/>
  <c r="L728"/>
  <c r="M728"/>
  <c r="J153"/>
  <c r="K153"/>
  <c r="L153"/>
  <c r="M153"/>
  <c r="J441"/>
  <c r="K441"/>
  <c r="L441"/>
  <c r="M441"/>
  <c r="J729"/>
  <c r="K729"/>
  <c r="L729"/>
  <c r="M729"/>
  <c r="J154"/>
  <c r="K154"/>
  <c r="L154"/>
  <c r="M154"/>
  <c r="J442"/>
  <c r="K442"/>
  <c r="L442"/>
  <c r="M442"/>
  <c r="J730"/>
  <c r="K730"/>
  <c r="L730"/>
  <c r="M730"/>
  <c r="J155"/>
  <c r="K155"/>
  <c r="L155"/>
  <c r="M155"/>
  <c r="J443"/>
  <c r="K443"/>
  <c r="L443"/>
  <c r="M443"/>
  <c r="J731"/>
  <c r="K731"/>
  <c r="L731"/>
  <c r="M731"/>
  <c r="J156"/>
  <c r="K156"/>
  <c r="L156"/>
  <c r="M156"/>
  <c r="J444"/>
  <c r="K444"/>
  <c r="L444"/>
  <c r="M444"/>
  <c r="J732"/>
  <c r="K732"/>
  <c r="L732"/>
  <c r="M732"/>
  <c r="J157"/>
  <c r="K157"/>
  <c r="L157"/>
  <c r="M157"/>
  <c r="J445"/>
  <c r="K445"/>
  <c r="L445"/>
  <c r="M445"/>
  <c r="J733"/>
  <c r="K733"/>
  <c r="L733"/>
  <c r="M733"/>
  <c r="J158"/>
  <c r="K158"/>
  <c r="L158"/>
  <c r="M158"/>
  <c r="J446"/>
  <c r="K446"/>
  <c r="L446"/>
  <c r="M446"/>
  <c r="J734"/>
  <c r="K734"/>
  <c r="L734"/>
  <c r="M734"/>
  <c r="J159"/>
  <c r="K159"/>
  <c r="L159"/>
  <c r="M159"/>
  <c r="J447"/>
  <c r="K447"/>
  <c r="L447"/>
  <c r="M447"/>
  <c r="J735"/>
  <c r="K735"/>
  <c r="L735"/>
  <c r="M735"/>
  <c r="J160"/>
  <c r="K160"/>
  <c r="L160"/>
  <c r="M160"/>
  <c r="J448"/>
  <c r="K448"/>
  <c r="L448"/>
  <c r="M448"/>
  <c r="J736"/>
  <c r="K736"/>
  <c r="L736"/>
  <c r="M736"/>
  <c r="J161"/>
  <c r="K161"/>
  <c r="L161"/>
  <c r="M161"/>
  <c r="J449"/>
  <c r="K449"/>
  <c r="L449"/>
  <c r="M449"/>
  <c r="J737"/>
  <c r="K737"/>
  <c r="L737"/>
  <c r="M737"/>
  <c r="J162"/>
  <c r="K162"/>
  <c r="L162"/>
  <c r="M162"/>
  <c r="J450"/>
  <c r="K450"/>
  <c r="L450"/>
  <c r="M450"/>
  <c r="J738"/>
  <c r="K738"/>
  <c r="L738"/>
  <c r="M738"/>
  <c r="J163"/>
  <c r="K163"/>
  <c r="L163"/>
  <c r="M163"/>
  <c r="J451"/>
  <c r="K451"/>
  <c r="L451"/>
  <c r="M451"/>
  <c r="J739"/>
  <c r="K739"/>
  <c r="L739"/>
  <c r="M739"/>
  <c r="J164"/>
  <c r="K164"/>
  <c r="L164"/>
  <c r="M164"/>
  <c r="J452"/>
  <c r="K452"/>
  <c r="L452"/>
  <c r="M452"/>
  <c r="J740"/>
  <c r="K740"/>
  <c r="L740"/>
  <c r="M740"/>
  <c r="J165"/>
  <c r="K165"/>
  <c r="L165"/>
  <c r="M165"/>
  <c r="J453"/>
  <c r="K453"/>
  <c r="L453"/>
  <c r="M453"/>
  <c r="J741"/>
  <c r="K741"/>
  <c r="L741"/>
  <c r="M741"/>
  <c r="J166"/>
  <c r="K166"/>
  <c r="L166"/>
  <c r="M166"/>
  <c r="J454"/>
  <c r="K454"/>
  <c r="L454"/>
  <c r="M454"/>
  <c r="J742"/>
  <c r="K742"/>
  <c r="L742"/>
  <c r="M742"/>
  <c r="J167"/>
  <c r="K167"/>
  <c r="L167"/>
  <c r="M167"/>
  <c r="J455"/>
  <c r="K455"/>
  <c r="L455"/>
  <c r="M455"/>
  <c r="J743"/>
  <c r="K743"/>
  <c r="L743"/>
  <c r="M743"/>
  <c r="J168"/>
  <c r="K168"/>
  <c r="L168"/>
  <c r="M168"/>
  <c r="J456"/>
  <c r="K456"/>
  <c r="L456"/>
  <c r="M456"/>
  <c r="J744"/>
  <c r="K744"/>
  <c r="L744"/>
  <c r="M744"/>
  <c r="J169"/>
  <c r="K169"/>
  <c r="L169"/>
  <c r="M169"/>
  <c r="J457"/>
  <c r="K457"/>
  <c r="L457"/>
  <c r="M457"/>
  <c r="J745"/>
  <c r="K745"/>
  <c r="L745"/>
  <c r="M745"/>
  <c r="J170"/>
  <c r="K170"/>
  <c r="L170"/>
  <c r="M170"/>
  <c r="J458"/>
  <c r="K458"/>
  <c r="L458"/>
  <c r="M458"/>
  <c r="J746"/>
  <c r="K746"/>
  <c r="L746"/>
  <c r="M746"/>
  <c r="J171"/>
  <c r="K171"/>
  <c r="L171"/>
  <c r="M171"/>
  <c r="J459"/>
  <c r="K459"/>
  <c r="L459"/>
  <c r="M459"/>
  <c r="J747"/>
  <c r="K747"/>
  <c r="L747"/>
  <c r="M747"/>
  <c r="J172"/>
  <c r="K172"/>
  <c r="L172"/>
  <c r="M172"/>
  <c r="J460"/>
  <c r="K460"/>
  <c r="L460"/>
  <c r="M460"/>
  <c r="J748"/>
  <c r="K748"/>
  <c r="L748"/>
  <c r="M748"/>
  <c r="J173"/>
  <c r="K173"/>
  <c r="L173"/>
  <c r="M173"/>
  <c r="J461"/>
  <c r="K461"/>
  <c r="L461"/>
  <c r="M461"/>
  <c r="J749"/>
  <c r="K749"/>
  <c r="L749"/>
  <c r="M749"/>
  <c r="J174"/>
  <c r="K174"/>
  <c r="L174"/>
  <c r="M174"/>
  <c r="J462"/>
  <c r="K462"/>
  <c r="L462"/>
  <c r="M462"/>
  <c r="J750"/>
  <c r="K750"/>
  <c r="L750"/>
  <c r="M750"/>
  <c r="J175"/>
  <c r="K175"/>
  <c r="L175"/>
  <c r="M175"/>
  <c r="J463"/>
  <c r="K463"/>
  <c r="L463"/>
  <c r="M463"/>
  <c r="J751"/>
  <c r="K751"/>
  <c r="L751"/>
  <c r="M751"/>
  <c r="J176"/>
  <c r="K176"/>
  <c r="L176"/>
  <c r="M176"/>
  <c r="J464"/>
  <c r="K464"/>
  <c r="L464"/>
  <c r="M464"/>
  <c r="J752"/>
  <c r="K752"/>
  <c r="L752"/>
  <c r="M752"/>
  <c r="J177"/>
  <c r="K177"/>
  <c r="L177"/>
  <c r="M177"/>
  <c r="J465"/>
  <c r="K465"/>
  <c r="L465"/>
  <c r="M465"/>
  <c r="J753"/>
  <c r="K753"/>
  <c r="L753"/>
  <c r="M753"/>
  <c r="J178"/>
  <c r="K178"/>
  <c r="L178"/>
  <c r="M178"/>
  <c r="J466"/>
  <c r="K466"/>
  <c r="L466"/>
  <c r="M466"/>
  <c r="J754"/>
  <c r="K754"/>
  <c r="L754"/>
  <c r="M754"/>
  <c r="J179"/>
  <c r="K179"/>
  <c r="L179"/>
  <c r="M179"/>
  <c r="J467"/>
  <c r="K467"/>
  <c r="L467"/>
  <c r="M467"/>
  <c r="J755"/>
  <c r="K755"/>
  <c r="L755"/>
  <c r="M755"/>
  <c r="J180"/>
  <c r="K180"/>
  <c r="L180"/>
  <c r="M180"/>
  <c r="J468"/>
  <c r="K468"/>
  <c r="L468"/>
  <c r="M468"/>
  <c r="J756"/>
  <c r="K756"/>
  <c r="L756"/>
  <c r="M756"/>
  <c r="J181"/>
  <c r="K181"/>
  <c r="L181"/>
  <c r="M181"/>
  <c r="J469"/>
  <c r="K469"/>
  <c r="L469"/>
  <c r="M469"/>
  <c r="J757"/>
  <c r="K757"/>
  <c r="L757"/>
  <c r="M757"/>
  <c r="J182"/>
  <c r="K182"/>
  <c r="L182"/>
  <c r="M182"/>
  <c r="J470"/>
  <c r="K470"/>
  <c r="L470"/>
  <c r="M470"/>
  <c r="J758"/>
  <c r="K758"/>
  <c r="L758"/>
  <c r="M758"/>
  <c r="J183"/>
  <c r="K183"/>
  <c r="L183"/>
  <c r="M183"/>
  <c r="J471"/>
  <c r="K471"/>
  <c r="L471"/>
  <c r="M471"/>
  <c r="J759"/>
  <c r="K759"/>
  <c r="L759"/>
  <c r="M759"/>
  <c r="J184"/>
  <c r="K184"/>
  <c r="L184"/>
  <c r="M184"/>
  <c r="J472"/>
  <c r="K472"/>
  <c r="L472"/>
  <c r="M472"/>
  <c r="J760"/>
  <c r="K760"/>
  <c r="L760"/>
  <c r="M760"/>
  <c r="J185"/>
  <c r="K185"/>
  <c r="L185"/>
  <c r="M185"/>
  <c r="J473"/>
  <c r="K473"/>
  <c r="L473"/>
  <c r="M473"/>
  <c r="J761"/>
  <c r="K761"/>
  <c r="L761"/>
  <c r="M761"/>
  <c r="J186"/>
  <c r="K186"/>
  <c r="L186"/>
  <c r="M186"/>
  <c r="J474"/>
  <c r="K474"/>
  <c r="L474"/>
  <c r="M474"/>
  <c r="J762"/>
  <c r="K762"/>
  <c r="L762"/>
  <c r="M762"/>
  <c r="J187"/>
  <c r="K187"/>
  <c r="L187"/>
  <c r="M187"/>
  <c r="J475"/>
  <c r="K475"/>
  <c r="L475"/>
  <c r="M475"/>
  <c r="J763"/>
  <c r="K763"/>
  <c r="L763"/>
  <c r="M763"/>
  <c r="J188"/>
  <c r="K188"/>
  <c r="L188"/>
  <c r="M188"/>
  <c r="J476"/>
  <c r="K476"/>
  <c r="L476"/>
  <c r="M476"/>
  <c r="J764"/>
  <c r="K764"/>
  <c r="L764"/>
  <c r="M764"/>
  <c r="J189"/>
  <c r="K189"/>
  <c r="L189"/>
  <c r="M189"/>
  <c r="J477"/>
  <c r="K477"/>
  <c r="L477"/>
  <c r="M477"/>
  <c r="J765"/>
  <c r="K765"/>
  <c r="L765"/>
  <c r="M765"/>
  <c r="J190"/>
  <c r="K190"/>
  <c r="L190"/>
  <c r="M190"/>
  <c r="J478"/>
  <c r="K478"/>
  <c r="L478"/>
  <c r="M478"/>
  <c r="J766"/>
  <c r="K766"/>
  <c r="L766"/>
  <c r="M766"/>
  <c r="J191"/>
  <c r="K191"/>
  <c r="L191"/>
  <c r="M191"/>
  <c r="J479"/>
  <c r="K479"/>
  <c r="L479"/>
  <c r="M479"/>
  <c r="J767"/>
  <c r="K767"/>
  <c r="L767"/>
  <c r="M767"/>
  <c r="J192"/>
  <c r="K192"/>
  <c r="L192"/>
  <c r="M192"/>
  <c r="J480"/>
  <c r="K480"/>
  <c r="L480"/>
  <c r="M480"/>
  <c r="J768"/>
  <c r="K768"/>
  <c r="L768"/>
  <c r="M768"/>
  <c r="J193"/>
  <c r="K193"/>
  <c r="L193"/>
  <c r="M193"/>
  <c r="J481"/>
  <c r="K481"/>
  <c r="L481"/>
  <c r="M481"/>
  <c r="J769"/>
  <c r="K769"/>
  <c r="L769"/>
  <c r="M769"/>
  <c r="J194"/>
  <c r="K194"/>
  <c r="L194"/>
  <c r="M194"/>
  <c r="J482"/>
  <c r="K482"/>
  <c r="L482"/>
  <c r="M482"/>
  <c r="J770"/>
  <c r="K770"/>
  <c r="L770"/>
  <c r="M770"/>
  <c r="J195"/>
  <c r="K195"/>
  <c r="L195"/>
  <c r="M195"/>
  <c r="J483"/>
  <c r="K483"/>
  <c r="L483"/>
  <c r="M483"/>
  <c r="J771"/>
  <c r="K771"/>
  <c r="L771"/>
  <c r="M771"/>
  <c r="J196"/>
  <c r="K196"/>
  <c r="L196"/>
  <c r="M196"/>
  <c r="J484"/>
  <c r="K484"/>
  <c r="L484"/>
  <c r="M484"/>
  <c r="J772"/>
  <c r="K772"/>
  <c r="L772"/>
  <c r="M772"/>
  <c r="J197"/>
  <c r="K197"/>
  <c r="L197"/>
  <c r="M197"/>
  <c r="J485"/>
  <c r="K485"/>
  <c r="L485"/>
  <c r="M485"/>
  <c r="J773"/>
  <c r="K773"/>
  <c r="L773"/>
  <c r="M773"/>
  <c r="J198"/>
  <c r="K198"/>
  <c r="L198"/>
  <c r="M198"/>
  <c r="J486"/>
  <c r="K486"/>
  <c r="L486"/>
  <c r="M486"/>
  <c r="J774"/>
  <c r="K774"/>
  <c r="L774"/>
  <c r="M774"/>
  <c r="J199"/>
  <c r="K199"/>
  <c r="L199"/>
  <c r="M199"/>
  <c r="J487"/>
  <c r="K487"/>
  <c r="L487"/>
  <c r="M487"/>
  <c r="J775"/>
  <c r="K775"/>
  <c r="L775"/>
  <c r="M775"/>
  <c r="J200"/>
  <c r="K200"/>
  <c r="L200"/>
  <c r="M200"/>
  <c r="J488"/>
  <c r="K488"/>
  <c r="L488"/>
  <c r="M488"/>
  <c r="J776"/>
  <c r="K776"/>
  <c r="L776"/>
  <c r="M776"/>
  <c r="J201"/>
  <c r="K201"/>
  <c r="L201"/>
  <c r="M201"/>
  <c r="J489"/>
  <c r="K489"/>
  <c r="L489"/>
  <c r="M489"/>
  <c r="J777"/>
  <c r="K777"/>
  <c r="L777"/>
  <c r="M777"/>
  <c r="J202"/>
  <c r="K202"/>
  <c r="L202"/>
  <c r="M202"/>
  <c r="J490"/>
  <c r="K490"/>
  <c r="L490"/>
  <c r="M490"/>
  <c r="J778"/>
  <c r="K778"/>
  <c r="L778"/>
  <c r="M778"/>
  <c r="J203"/>
  <c r="K203"/>
  <c r="L203"/>
  <c r="M203"/>
  <c r="J491"/>
  <c r="K491"/>
  <c r="L491"/>
  <c r="M491"/>
  <c r="J779"/>
  <c r="K779"/>
  <c r="L779"/>
  <c r="M779"/>
  <c r="J204"/>
  <c r="K204"/>
  <c r="L204"/>
  <c r="M204"/>
  <c r="J492"/>
  <c r="K492"/>
  <c r="L492"/>
  <c r="M492"/>
  <c r="J780"/>
  <c r="K780"/>
  <c r="L780"/>
  <c r="M780"/>
  <c r="J205"/>
  <c r="K205"/>
  <c r="L205"/>
  <c r="M205"/>
  <c r="J493"/>
  <c r="K493"/>
  <c r="L493"/>
  <c r="M493"/>
  <c r="J781"/>
  <c r="K781"/>
  <c r="L781"/>
  <c r="M781"/>
  <c r="J206"/>
  <c r="K206"/>
  <c r="L206"/>
  <c r="M206"/>
  <c r="J494"/>
  <c r="K494"/>
  <c r="L494"/>
  <c r="M494"/>
  <c r="J782"/>
  <c r="K782"/>
  <c r="L782"/>
  <c r="M782"/>
  <c r="J207"/>
  <c r="K207"/>
  <c r="L207"/>
  <c r="M207"/>
  <c r="J495"/>
  <c r="K495"/>
  <c r="L495"/>
  <c r="M495"/>
  <c r="J783"/>
  <c r="K783"/>
  <c r="L783"/>
  <c r="M783"/>
  <c r="J208"/>
  <c r="K208"/>
  <c r="L208"/>
  <c r="M208"/>
  <c r="J496"/>
  <c r="K496"/>
  <c r="L496"/>
  <c r="M496"/>
  <c r="J784"/>
  <c r="K784"/>
  <c r="L784"/>
  <c r="M784"/>
  <c r="J209"/>
  <c r="K209"/>
  <c r="L209"/>
  <c r="M209"/>
  <c r="J497"/>
  <c r="K497"/>
  <c r="L497"/>
  <c r="M497"/>
  <c r="J785"/>
  <c r="K785"/>
  <c r="L785"/>
  <c r="M785"/>
  <c r="J210"/>
  <c r="K210"/>
  <c r="L210"/>
  <c r="M210"/>
  <c r="J498"/>
  <c r="K498"/>
  <c r="L498"/>
  <c r="M498"/>
  <c r="J786"/>
  <c r="K786"/>
  <c r="L786"/>
  <c r="M786"/>
  <c r="J211"/>
  <c r="K211"/>
  <c r="L211"/>
  <c r="M211"/>
  <c r="J499"/>
  <c r="K499"/>
  <c r="L499"/>
  <c r="M499"/>
  <c r="J787"/>
  <c r="K787"/>
  <c r="L787"/>
  <c r="M787"/>
  <c r="J212"/>
  <c r="K212"/>
  <c r="L212"/>
  <c r="M212"/>
  <c r="J500"/>
  <c r="K500"/>
  <c r="L500"/>
  <c r="M500"/>
  <c r="J788"/>
  <c r="K788"/>
  <c r="L788"/>
  <c r="M788"/>
  <c r="J213"/>
  <c r="K213"/>
  <c r="L213"/>
  <c r="M213"/>
  <c r="J501"/>
  <c r="K501"/>
  <c r="L501"/>
  <c r="M501"/>
  <c r="J789"/>
  <c r="K789"/>
  <c r="L789"/>
  <c r="M789"/>
  <c r="J214"/>
  <c r="K214"/>
  <c r="L214"/>
  <c r="M214"/>
  <c r="J502"/>
  <c r="K502"/>
  <c r="L502"/>
  <c r="M502"/>
  <c r="J790"/>
  <c r="K790"/>
  <c r="L790"/>
  <c r="M790"/>
  <c r="J215"/>
  <c r="K215"/>
  <c r="L215"/>
  <c r="M215"/>
  <c r="J503"/>
  <c r="K503"/>
  <c r="L503"/>
  <c r="M503"/>
  <c r="J791"/>
  <c r="K791"/>
  <c r="L791"/>
  <c r="M791"/>
  <c r="J216"/>
  <c r="K216"/>
  <c r="L216"/>
  <c r="M216"/>
  <c r="J504"/>
  <c r="K504"/>
  <c r="L504"/>
  <c r="M504"/>
  <c r="J792"/>
  <c r="K792"/>
  <c r="L792"/>
  <c r="M792"/>
  <c r="J217"/>
  <c r="K217"/>
  <c r="L217"/>
  <c r="M217"/>
  <c r="J505"/>
  <c r="K505"/>
  <c r="L505"/>
  <c r="M505"/>
  <c r="J793"/>
  <c r="K793"/>
  <c r="L793"/>
  <c r="M793"/>
  <c r="J218"/>
  <c r="K218"/>
  <c r="L218"/>
  <c r="M218"/>
  <c r="J506"/>
  <c r="K506"/>
  <c r="L506"/>
  <c r="M506"/>
  <c r="J794"/>
  <c r="K794"/>
  <c r="L794"/>
  <c r="M794"/>
  <c r="J219"/>
  <c r="K219"/>
  <c r="L219"/>
  <c r="M219"/>
  <c r="J507"/>
  <c r="K507"/>
  <c r="L507"/>
  <c r="M507"/>
  <c r="J795"/>
  <c r="K795"/>
  <c r="L795"/>
  <c r="M795"/>
  <c r="J220"/>
  <c r="K220"/>
  <c r="L220"/>
  <c r="M220"/>
  <c r="J508"/>
  <c r="K508"/>
  <c r="L508"/>
  <c r="M508"/>
  <c r="J796"/>
  <c r="K796"/>
  <c r="L796"/>
  <c r="M796"/>
  <c r="J221"/>
  <c r="K221"/>
  <c r="L221"/>
  <c r="M221"/>
  <c r="J509"/>
  <c r="K509"/>
  <c r="L509"/>
  <c r="M509"/>
  <c r="J797"/>
  <c r="K797"/>
  <c r="L797"/>
  <c r="M797"/>
  <c r="J222"/>
  <c r="K222"/>
  <c r="L222"/>
  <c r="M222"/>
  <c r="J510"/>
  <c r="K510"/>
  <c r="L510"/>
  <c r="M510"/>
  <c r="J798"/>
  <c r="K798"/>
  <c r="L798"/>
  <c r="M798"/>
  <c r="J223"/>
  <c r="K223"/>
  <c r="L223"/>
  <c r="M223"/>
  <c r="J511"/>
  <c r="K511"/>
  <c r="L511"/>
  <c r="M511"/>
  <c r="J799"/>
  <c r="K799"/>
  <c r="L799"/>
  <c r="M799"/>
  <c r="J224"/>
  <c r="K224"/>
  <c r="L224"/>
  <c r="M224"/>
  <c r="J512"/>
  <c r="K512"/>
  <c r="L512"/>
  <c r="M512"/>
  <c r="J800"/>
  <c r="K800"/>
  <c r="L800"/>
  <c r="M800"/>
  <c r="J225"/>
  <c r="K225"/>
  <c r="L225"/>
  <c r="M225"/>
  <c r="J513"/>
  <c r="K513"/>
  <c r="L513"/>
  <c r="M513"/>
  <c r="J801"/>
  <c r="K801"/>
  <c r="L801"/>
  <c r="M801"/>
  <c r="J226"/>
  <c r="K226"/>
  <c r="L226"/>
  <c r="M226"/>
  <c r="J514"/>
  <c r="K514"/>
  <c r="L514"/>
  <c r="M514"/>
  <c r="J802"/>
  <c r="K802"/>
  <c r="L802"/>
  <c r="M802"/>
  <c r="J227"/>
  <c r="K227"/>
  <c r="L227"/>
  <c r="M227"/>
  <c r="J515"/>
  <c r="K515"/>
  <c r="L515"/>
  <c r="M515"/>
  <c r="J803"/>
  <c r="K803"/>
  <c r="L803"/>
  <c r="M803"/>
  <c r="J228"/>
  <c r="K228"/>
  <c r="L228"/>
  <c r="M228"/>
  <c r="J516"/>
  <c r="K516"/>
  <c r="L516"/>
  <c r="M516"/>
  <c r="J804"/>
  <c r="K804"/>
  <c r="L804"/>
  <c r="M804"/>
  <c r="J229"/>
  <c r="K229"/>
  <c r="L229"/>
  <c r="M229"/>
  <c r="J517"/>
  <c r="K517"/>
  <c r="L517"/>
  <c r="M517"/>
  <c r="J805"/>
  <c r="K805"/>
  <c r="L805"/>
  <c r="M805"/>
  <c r="J230"/>
  <c r="K230"/>
  <c r="L230"/>
  <c r="M230"/>
  <c r="J518"/>
  <c r="K518"/>
  <c r="L518"/>
  <c r="M518"/>
  <c r="J806"/>
  <c r="K806"/>
  <c r="L806"/>
  <c r="M806"/>
  <c r="J231"/>
  <c r="K231"/>
  <c r="L231"/>
  <c r="M231"/>
  <c r="J519"/>
  <c r="K519"/>
  <c r="L519"/>
  <c r="M519"/>
  <c r="J807"/>
  <c r="K807"/>
  <c r="L807"/>
  <c r="M807"/>
  <c r="J232"/>
  <c r="K232"/>
  <c r="L232"/>
  <c r="M232"/>
  <c r="J520"/>
  <c r="K520"/>
  <c r="L520"/>
  <c r="M520"/>
  <c r="J808"/>
  <c r="K808"/>
  <c r="L808"/>
  <c r="M808"/>
  <c r="J233"/>
  <c r="K233"/>
  <c r="L233"/>
  <c r="M233"/>
  <c r="J521"/>
  <c r="K521"/>
  <c r="L521"/>
  <c r="M521"/>
  <c r="J809"/>
  <c r="K809"/>
  <c r="L809"/>
  <c r="M809"/>
  <c r="J234"/>
  <c r="K234"/>
  <c r="L234"/>
  <c r="M234"/>
  <c r="J522"/>
  <c r="K522"/>
  <c r="L522"/>
  <c r="M522"/>
  <c r="J810"/>
  <c r="K810"/>
  <c r="L810"/>
  <c r="M810"/>
  <c r="J235"/>
  <c r="K235"/>
  <c r="L235"/>
  <c r="M235"/>
  <c r="J523"/>
  <c r="K523"/>
  <c r="L523"/>
  <c r="M523"/>
  <c r="J811"/>
  <c r="K811"/>
  <c r="L811"/>
  <c r="M811"/>
  <c r="J236"/>
  <c r="K236"/>
  <c r="L236"/>
  <c r="M236"/>
  <c r="J524"/>
  <c r="K524"/>
  <c r="L524"/>
  <c r="M524"/>
  <c r="J812"/>
  <c r="K812"/>
  <c r="L812"/>
  <c r="M812"/>
  <c r="J237"/>
  <c r="K237"/>
  <c r="L237"/>
  <c r="M237"/>
  <c r="J525"/>
  <c r="K525"/>
  <c r="L525"/>
  <c r="M525"/>
  <c r="J813"/>
  <c r="K813"/>
  <c r="L813"/>
  <c r="M813"/>
  <c r="J238"/>
  <c r="K238"/>
  <c r="L238"/>
  <c r="M238"/>
  <c r="J526"/>
  <c r="K526"/>
  <c r="L526"/>
  <c r="M526"/>
  <c r="J814"/>
  <c r="K814"/>
  <c r="L814"/>
  <c r="M814"/>
  <c r="J239"/>
  <c r="K239"/>
  <c r="L239"/>
  <c r="M239"/>
  <c r="J527"/>
  <c r="K527"/>
  <c r="L527"/>
  <c r="M527"/>
  <c r="J815"/>
  <c r="K815"/>
  <c r="L815"/>
  <c r="M815"/>
  <c r="J240"/>
  <c r="K240"/>
  <c r="L240"/>
  <c r="M240"/>
  <c r="J528"/>
  <c r="K528"/>
  <c r="L528"/>
  <c r="M528"/>
  <c r="J816"/>
  <c r="K816"/>
  <c r="L816"/>
  <c r="M816"/>
  <c r="J241"/>
  <c r="K241"/>
  <c r="L241"/>
  <c r="M241"/>
  <c r="J529"/>
  <c r="K529"/>
  <c r="L529"/>
  <c r="M529"/>
  <c r="J817"/>
  <c r="K817"/>
  <c r="L817"/>
  <c r="M817"/>
  <c r="J242"/>
  <c r="K242"/>
  <c r="L242"/>
  <c r="M242"/>
  <c r="J530"/>
  <c r="K530"/>
  <c r="L530"/>
  <c r="M530"/>
  <c r="J818"/>
  <c r="K818"/>
  <c r="L818"/>
  <c r="M818"/>
  <c r="J243"/>
  <c r="K243"/>
  <c r="L243"/>
  <c r="M243"/>
  <c r="J531"/>
  <c r="K531"/>
  <c r="L531"/>
  <c r="M531"/>
  <c r="J819"/>
  <c r="K819"/>
  <c r="L819"/>
  <c r="M819"/>
  <c r="J244"/>
  <c r="K244"/>
  <c r="L244"/>
  <c r="M244"/>
  <c r="J532"/>
  <c r="K532"/>
  <c r="L532"/>
  <c r="M532"/>
  <c r="J820"/>
  <c r="K820"/>
  <c r="L820"/>
  <c r="M820"/>
  <c r="J245"/>
  <c r="K245"/>
  <c r="L245"/>
  <c r="M245"/>
  <c r="J533"/>
  <c r="K533"/>
  <c r="L533"/>
  <c r="M533"/>
  <c r="J821"/>
  <c r="K821"/>
  <c r="L821"/>
  <c r="M821"/>
  <c r="J246"/>
  <c r="K246"/>
  <c r="L246"/>
  <c r="M246"/>
  <c r="J534"/>
  <c r="K534"/>
  <c r="L534"/>
  <c r="M534"/>
  <c r="J822"/>
  <c r="K822"/>
  <c r="L822"/>
  <c r="M822"/>
  <c r="J247"/>
  <c r="K247"/>
  <c r="L247"/>
  <c r="M247"/>
  <c r="J535"/>
  <c r="K535"/>
  <c r="L535"/>
  <c r="M535"/>
  <c r="J823"/>
  <c r="K823"/>
  <c r="L823"/>
  <c r="M823"/>
  <c r="J248"/>
  <c r="K248"/>
  <c r="L248"/>
  <c r="M248"/>
  <c r="J536"/>
  <c r="K536"/>
  <c r="L536"/>
  <c r="M536"/>
  <c r="J824"/>
  <c r="K824"/>
  <c r="L824"/>
  <c r="M824"/>
  <c r="J249"/>
  <c r="K249"/>
  <c r="L249"/>
  <c r="M249"/>
  <c r="J537"/>
  <c r="K537"/>
  <c r="L537"/>
  <c r="M537"/>
  <c r="J825"/>
  <c r="K825"/>
  <c r="L825"/>
  <c r="M825"/>
  <c r="J250"/>
  <c r="K250"/>
  <c r="L250"/>
  <c r="M250"/>
  <c r="J538"/>
  <c r="K538"/>
  <c r="L538"/>
  <c r="M538"/>
  <c r="J826"/>
  <c r="K826"/>
  <c r="L826"/>
  <c r="M826"/>
  <c r="J251"/>
  <c r="K251"/>
  <c r="L251"/>
  <c r="M251"/>
  <c r="J539"/>
  <c r="K539"/>
  <c r="L539"/>
  <c r="M539"/>
  <c r="J827"/>
  <c r="K827"/>
  <c r="L827"/>
  <c r="M827"/>
  <c r="J252"/>
  <c r="K252"/>
  <c r="L252"/>
  <c r="M252"/>
  <c r="J540"/>
  <c r="K540"/>
  <c r="L540"/>
  <c r="M540"/>
  <c r="J828"/>
  <c r="K828"/>
  <c r="L828"/>
  <c r="M828"/>
  <c r="J253"/>
  <c r="K253"/>
  <c r="L253"/>
  <c r="M253"/>
  <c r="J541"/>
  <c r="K541"/>
  <c r="L541"/>
  <c r="M541"/>
  <c r="J829"/>
  <c r="K829"/>
  <c r="L829"/>
  <c r="M829"/>
  <c r="J254"/>
  <c r="K254"/>
  <c r="L254"/>
  <c r="M254"/>
  <c r="J542"/>
  <c r="K542"/>
  <c r="L542"/>
  <c r="M542"/>
  <c r="J830"/>
  <c r="K830"/>
  <c r="L830"/>
  <c r="M830"/>
  <c r="J255"/>
  <c r="K255"/>
  <c r="L255"/>
  <c r="M255"/>
  <c r="J543"/>
  <c r="K543"/>
  <c r="L543"/>
  <c r="M543"/>
  <c r="J831"/>
  <c r="K831"/>
  <c r="L831"/>
  <c r="M831"/>
  <c r="J256"/>
  <c r="K256"/>
  <c r="L256"/>
  <c r="M256"/>
  <c r="J544"/>
  <c r="K544"/>
  <c r="L544"/>
  <c r="M544"/>
  <c r="J832"/>
  <c r="K832"/>
  <c r="L832"/>
  <c r="M832"/>
  <c r="J257"/>
  <c r="K257"/>
  <c r="L257"/>
  <c r="M257"/>
  <c r="J545"/>
  <c r="K545"/>
  <c r="L545"/>
  <c r="M545"/>
  <c r="J833"/>
  <c r="K833"/>
  <c r="L833"/>
  <c r="M833"/>
  <c r="J258"/>
  <c r="K258"/>
  <c r="L258"/>
  <c r="M258"/>
  <c r="J546"/>
  <c r="K546"/>
  <c r="L546"/>
  <c r="M546"/>
  <c r="J834"/>
  <c r="K834"/>
  <c r="L834"/>
  <c r="M834"/>
  <c r="J259"/>
  <c r="K259"/>
  <c r="L259"/>
  <c r="M259"/>
  <c r="J547"/>
  <c r="K547"/>
  <c r="L547"/>
  <c r="M547"/>
  <c r="J835"/>
  <c r="K835"/>
  <c r="L835"/>
  <c r="M835"/>
  <c r="J260"/>
  <c r="K260"/>
  <c r="L260"/>
  <c r="M260"/>
  <c r="J548"/>
  <c r="K548"/>
  <c r="L548"/>
  <c r="M548"/>
  <c r="J836"/>
  <c r="K836"/>
  <c r="L836"/>
  <c r="M836"/>
  <c r="J261"/>
  <c r="K261"/>
  <c r="L261"/>
  <c r="M261"/>
  <c r="J549"/>
  <c r="K549"/>
  <c r="L549"/>
  <c r="M549"/>
  <c r="J837"/>
  <c r="K837"/>
  <c r="L837"/>
  <c r="M837"/>
  <c r="J262"/>
  <c r="K262"/>
  <c r="L262"/>
  <c r="M262"/>
  <c r="J550"/>
  <c r="K550"/>
  <c r="L550"/>
  <c r="M550"/>
  <c r="J838"/>
  <c r="K838"/>
  <c r="L838"/>
  <c r="M838"/>
  <c r="J263"/>
  <c r="K263"/>
  <c r="L263"/>
  <c r="M263"/>
  <c r="J551"/>
  <c r="K551"/>
  <c r="L551"/>
  <c r="M551"/>
  <c r="J839"/>
  <c r="K839"/>
  <c r="L839"/>
  <c r="M839"/>
  <c r="J264"/>
  <c r="K264"/>
  <c r="L264"/>
  <c r="M264"/>
  <c r="J552"/>
  <c r="K552"/>
  <c r="L552"/>
  <c r="M552"/>
  <c r="J840"/>
  <c r="K840"/>
  <c r="L840"/>
  <c r="M840"/>
  <c r="J265"/>
  <c r="K265"/>
  <c r="L265"/>
  <c r="M265"/>
  <c r="J553"/>
  <c r="K553"/>
  <c r="L553"/>
  <c r="M553"/>
  <c r="J841"/>
  <c r="K841"/>
  <c r="L841"/>
  <c r="M841"/>
  <c r="J266"/>
  <c r="K266"/>
  <c r="L266"/>
  <c r="M266"/>
  <c r="J554"/>
  <c r="K554"/>
  <c r="L554"/>
  <c r="M554"/>
  <c r="J842"/>
  <c r="K842"/>
  <c r="L842"/>
  <c r="M842"/>
  <c r="J267"/>
  <c r="K267"/>
  <c r="L267"/>
  <c r="M267"/>
  <c r="J555"/>
  <c r="K555"/>
  <c r="L555"/>
  <c r="M555"/>
  <c r="J843"/>
  <c r="K843"/>
  <c r="L843"/>
  <c r="M843"/>
  <c r="J268"/>
  <c r="K268"/>
  <c r="L268"/>
  <c r="M268"/>
  <c r="J556"/>
  <c r="K556"/>
  <c r="L556"/>
  <c r="M556"/>
  <c r="J844"/>
  <c r="K844"/>
  <c r="L844"/>
  <c r="M844"/>
  <c r="J269"/>
  <c r="K269"/>
  <c r="L269"/>
  <c r="M269"/>
  <c r="J557"/>
  <c r="K557"/>
  <c r="L557"/>
  <c r="M557"/>
  <c r="J845"/>
  <c r="K845"/>
  <c r="L845"/>
  <c r="M845"/>
  <c r="J270"/>
  <c r="K270"/>
  <c r="L270"/>
  <c r="M270"/>
  <c r="J558"/>
  <c r="K558"/>
  <c r="L558"/>
  <c r="M558"/>
  <c r="J846"/>
  <c r="K846"/>
  <c r="L846"/>
  <c r="M846"/>
  <c r="J271"/>
  <c r="K271"/>
  <c r="L271"/>
  <c r="M271"/>
  <c r="J559"/>
  <c r="K559"/>
  <c r="L559"/>
  <c r="M559"/>
  <c r="J847"/>
  <c r="K847"/>
  <c r="L847"/>
  <c r="M847"/>
  <c r="J272"/>
  <c r="K272"/>
  <c r="L272"/>
  <c r="M272"/>
  <c r="J560"/>
  <c r="K560"/>
  <c r="L560"/>
  <c r="M560"/>
  <c r="J848"/>
  <c r="K848"/>
  <c r="L848"/>
  <c r="M848"/>
  <c r="J273"/>
  <c r="K273"/>
  <c r="L273"/>
  <c r="M273"/>
  <c r="J561"/>
  <c r="K561"/>
  <c r="L561"/>
  <c r="M561"/>
  <c r="J849"/>
  <c r="K849"/>
  <c r="L849"/>
  <c r="M849"/>
  <c r="J274"/>
  <c r="K274"/>
  <c r="L274"/>
  <c r="M274"/>
  <c r="J562"/>
  <c r="K562"/>
  <c r="L562"/>
  <c r="M562"/>
  <c r="J850"/>
  <c r="K850"/>
  <c r="L850"/>
  <c r="M850"/>
  <c r="J275"/>
  <c r="K275"/>
  <c r="L275"/>
  <c r="M275"/>
  <c r="J563"/>
  <c r="K563"/>
  <c r="L563"/>
  <c r="M563"/>
  <c r="J851"/>
  <c r="K851"/>
  <c r="L851"/>
  <c r="M851"/>
  <c r="J276"/>
  <c r="K276"/>
  <c r="L276"/>
  <c r="M276"/>
  <c r="J564"/>
  <c r="K564"/>
  <c r="L564"/>
  <c r="M564"/>
  <c r="J852"/>
  <c r="K852"/>
  <c r="L852"/>
  <c r="M852"/>
  <c r="J277"/>
  <c r="K277"/>
  <c r="L277"/>
  <c r="M277"/>
  <c r="J565"/>
  <c r="K565"/>
  <c r="L565"/>
  <c r="M565"/>
  <c r="J853"/>
  <c r="K853"/>
  <c r="L853"/>
  <c r="M853"/>
  <c r="J278"/>
  <c r="K278"/>
  <c r="L278"/>
  <c r="M278"/>
  <c r="J566"/>
  <c r="K566"/>
  <c r="L566"/>
  <c r="M566"/>
  <c r="J854"/>
  <c r="K854"/>
  <c r="L854"/>
  <c r="M854"/>
  <c r="J279"/>
  <c r="K279"/>
  <c r="L279"/>
  <c r="M279"/>
  <c r="J567"/>
  <c r="K567"/>
  <c r="L567"/>
  <c r="M567"/>
  <c r="J855"/>
  <c r="K855"/>
  <c r="L855"/>
  <c r="M855"/>
  <c r="J280"/>
  <c r="K280"/>
  <c r="L280"/>
  <c r="M280"/>
  <c r="J568"/>
  <c r="K568"/>
  <c r="L568"/>
  <c r="M568"/>
  <c r="J856"/>
  <c r="K856"/>
  <c r="L856"/>
  <c r="M856"/>
  <c r="J281"/>
  <c r="K281"/>
  <c r="L281"/>
  <c r="M281"/>
  <c r="J569"/>
  <c r="K569"/>
  <c r="L569"/>
  <c r="M569"/>
  <c r="J857"/>
  <c r="K857"/>
  <c r="L857"/>
  <c r="M857"/>
  <c r="J282"/>
  <c r="K282"/>
  <c r="L282"/>
  <c r="M282"/>
  <c r="J570"/>
  <c r="K570"/>
  <c r="L570"/>
  <c r="M570"/>
  <c r="J858"/>
  <c r="K858"/>
  <c r="L858"/>
  <c r="M858"/>
  <c r="J283"/>
  <c r="K283"/>
  <c r="L283"/>
  <c r="M283"/>
  <c r="J571"/>
  <c r="K571"/>
  <c r="L571"/>
  <c r="M571"/>
  <c r="J859"/>
  <c r="K859"/>
  <c r="L859"/>
  <c r="M859"/>
  <c r="J284"/>
  <c r="K284"/>
  <c r="L284"/>
  <c r="M284"/>
  <c r="J572"/>
  <c r="K572"/>
  <c r="L572"/>
  <c r="M572"/>
  <c r="J860"/>
  <c r="K860"/>
  <c r="L860"/>
  <c r="M860"/>
  <c r="J285"/>
  <c r="K285"/>
  <c r="L285"/>
  <c r="M285"/>
  <c r="J573"/>
  <c r="K573"/>
  <c r="L573"/>
  <c r="M573"/>
  <c r="J861"/>
  <c r="K861"/>
  <c r="L861"/>
  <c r="M861"/>
  <c r="J286"/>
  <c r="K286"/>
  <c r="L286"/>
  <c r="M286"/>
  <c r="J574"/>
  <c r="K574"/>
  <c r="L574"/>
  <c r="M574"/>
  <c r="J862"/>
  <c r="K862"/>
  <c r="L862"/>
  <c r="M862"/>
  <c r="J287"/>
  <c r="K287"/>
  <c r="L287"/>
  <c r="M287"/>
  <c r="J575"/>
  <c r="K575"/>
  <c r="L575"/>
  <c r="M575"/>
  <c r="J863"/>
  <c r="K863"/>
  <c r="L863"/>
  <c r="M863"/>
  <c r="J288"/>
  <c r="K288"/>
  <c r="L288"/>
  <c r="M288"/>
  <c r="J576"/>
  <c r="K576"/>
  <c r="L576"/>
  <c r="M576"/>
  <c r="J864"/>
  <c r="K864"/>
  <c r="L864"/>
  <c r="M864"/>
  <c r="J289"/>
  <c r="K289"/>
  <c r="L289"/>
  <c r="M289"/>
  <c r="J577"/>
  <c r="K577"/>
  <c r="L577"/>
  <c r="M577"/>
  <c r="J865"/>
  <c r="K865"/>
  <c r="L865"/>
  <c r="M865"/>
  <c r="M866"/>
  <c r="L866"/>
  <c r="K866"/>
  <c r="J866"/>
  <c r="I1154"/>
  <c r="I1442"/>
  <c r="I867"/>
  <c r="I1155"/>
  <c r="I1443"/>
  <c r="I868"/>
  <c r="I1156"/>
  <c r="I1444"/>
  <c r="I869"/>
  <c r="I1157"/>
  <c r="I1445"/>
  <c r="I870"/>
  <c r="I1158"/>
  <c r="I1446"/>
  <c r="I871"/>
  <c r="I1159"/>
  <c r="I1447"/>
  <c r="I872"/>
  <c r="I1160"/>
  <c r="I1448"/>
  <c r="I873"/>
  <c r="I1161"/>
  <c r="I1449"/>
  <c r="I874"/>
  <c r="I1162"/>
  <c r="I1450"/>
  <c r="I875"/>
  <c r="I1163"/>
  <c r="I1451"/>
  <c r="I876"/>
  <c r="I1164"/>
  <c r="I1452"/>
  <c r="I877"/>
  <c r="I1165"/>
  <c r="I1453"/>
  <c r="I878"/>
  <c r="I1166"/>
  <c r="I1454"/>
  <c r="I879"/>
  <c r="I1167"/>
  <c r="I1455"/>
  <c r="I880"/>
  <c r="I1168"/>
  <c r="I1456"/>
  <c r="I881"/>
  <c r="I1169"/>
  <c r="I1457"/>
  <c r="I882"/>
  <c r="I1170"/>
  <c r="I1458"/>
  <c r="I883"/>
  <c r="I1171"/>
  <c r="I1459"/>
  <c r="I884"/>
  <c r="I1172"/>
  <c r="I1460"/>
  <c r="I885"/>
  <c r="I1173"/>
  <c r="I1461"/>
  <c r="I886"/>
  <c r="I1174"/>
  <c r="I1462"/>
  <c r="I887"/>
  <c r="I1175"/>
  <c r="I1463"/>
  <c r="I888"/>
  <c r="I1176"/>
  <c r="I1464"/>
  <c r="I889"/>
  <c r="I1177"/>
  <c r="I1465"/>
  <c r="I890"/>
  <c r="I1178"/>
  <c r="I1466"/>
  <c r="I891"/>
  <c r="I1179"/>
  <c r="I1467"/>
  <c r="I892"/>
  <c r="I1180"/>
  <c r="I1468"/>
  <c r="I893"/>
  <c r="I1181"/>
  <c r="I1469"/>
  <c r="I894"/>
  <c r="I1182"/>
  <c r="I1470"/>
  <c r="I895"/>
  <c r="I1183"/>
  <c r="I1471"/>
  <c r="I896"/>
  <c r="I1184"/>
  <c r="I1472"/>
  <c r="I897"/>
  <c r="I1185"/>
  <c r="I1473"/>
  <c r="I898"/>
  <c r="I1186"/>
  <c r="I1474"/>
  <c r="I899"/>
  <c r="I1187"/>
  <c r="I1475"/>
  <c r="I900"/>
  <c r="I1188"/>
  <c r="I1476"/>
  <c r="I901"/>
  <c r="I1189"/>
  <c r="I1477"/>
  <c r="I902"/>
  <c r="I1190"/>
  <c r="I1478"/>
  <c r="I903"/>
  <c r="I1191"/>
  <c r="I1479"/>
  <c r="I904"/>
  <c r="I1192"/>
  <c r="I1480"/>
  <c r="I905"/>
  <c r="I1193"/>
  <c r="I1481"/>
  <c r="I906"/>
  <c r="I1194"/>
  <c r="I1482"/>
  <c r="I907"/>
  <c r="I1195"/>
  <c r="I1483"/>
  <c r="I908"/>
  <c r="I1196"/>
  <c r="I1484"/>
  <c r="I909"/>
  <c r="I1197"/>
  <c r="I1485"/>
  <c r="I910"/>
  <c r="I1198"/>
  <c r="I1486"/>
  <c r="I911"/>
  <c r="I1199"/>
  <c r="I1487"/>
  <c r="I912"/>
  <c r="I1200"/>
  <c r="I1488"/>
  <c r="I913"/>
  <c r="I1201"/>
  <c r="I1489"/>
  <c r="I914"/>
  <c r="I1202"/>
  <c r="I915"/>
  <c r="I1203"/>
  <c r="I1491"/>
  <c r="I916"/>
  <c r="I1204"/>
  <c r="I1492"/>
  <c r="I917"/>
  <c r="I1205"/>
  <c r="I1493"/>
  <c r="I918"/>
  <c r="I1206"/>
  <c r="I1494"/>
  <c r="I919"/>
  <c r="I1207"/>
  <c r="I1495"/>
  <c r="I920"/>
  <c r="I1208"/>
  <c r="I1496"/>
  <c r="I921"/>
  <c r="I1209"/>
  <c r="I1497"/>
  <c r="I922"/>
  <c r="I1210"/>
  <c r="I1498"/>
  <c r="I923"/>
  <c r="I1211"/>
  <c r="I1499"/>
  <c r="I924"/>
  <c r="I1212"/>
  <c r="I1500"/>
  <c r="I925"/>
  <c r="I1213"/>
  <c r="I1501"/>
  <c r="I926"/>
  <c r="I1214"/>
  <c r="I1502"/>
  <c r="I927"/>
  <c r="I1215"/>
  <c r="I928"/>
  <c r="I1216"/>
  <c r="I929"/>
  <c r="I1217"/>
  <c r="I1505"/>
  <c r="I930"/>
  <c r="I1218"/>
  <c r="I1506"/>
  <c r="I931"/>
  <c r="I1219"/>
  <c r="I1507"/>
  <c r="I932"/>
  <c r="I1220"/>
  <c r="I1508"/>
  <c r="I933"/>
  <c r="I1221"/>
  <c r="I1509"/>
  <c r="I934"/>
  <c r="I1222"/>
  <c r="I1510"/>
  <c r="I935"/>
  <c r="I1223"/>
  <c r="I1511"/>
  <c r="I936"/>
  <c r="I1224"/>
  <c r="I1512"/>
  <c r="I937"/>
  <c r="I1225"/>
  <c r="I1513"/>
  <c r="I938"/>
  <c r="I1226"/>
  <c r="I1514"/>
  <c r="I939"/>
  <c r="I1227"/>
  <c r="I1515"/>
  <c r="I940"/>
  <c r="I1228"/>
  <c r="I1516"/>
  <c r="I941"/>
  <c r="I1229"/>
  <c r="I1517"/>
  <c r="I942"/>
  <c r="I1230"/>
  <c r="I1518"/>
  <c r="I943"/>
  <c r="I1231"/>
  <c r="I1519"/>
  <c r="I944"/>
  <c r="I1232"/>
  <c r="I1520"/>
  <c r="I945"/>
  <c r="I1233"/>
  <c r="I1521"/>
  <c r="I946"/>
  <c r="I1234"/>
  <c r="I1522"/>
  <c r="I947"/>
  <c r="I1235"/>
  <c r="I1523"/>
  <c r="I948"/>
  <c r="I1236"/>
  <c r="I1524"/>
  <c r="I949"/>
  <c r="I1237"/>
  <c r="I1525"/>
  <c r="I950"/>
  <c r="I1238"/>
  <c r="I1526"/>
  <c r="I951"/>
  <c r="I1239"/>
  <c r="I1527"/>
  <c r="I952"/>
  <c r="I1240"/>
  <c r="I1528"/>
  <c r="I953"/>
  <c r="I1241"/>
  <c r="I1529"/>
  <c r="I954"/>
  <c r="I1242"/>
  <c r="I1530"/>
  <c r="I955"/>
  <c r="I1243"/>
  <c r="I1531"/>
  <c r="I956"/>
  <c r="I1244"/>
  <c r="I1532"/>
  <c r="I957"/>
  <c r="I1245"/>
  <c r="I1533"/>
  <c r="I958"/>
  <c r="I1246"/>
  <c r="I1534"/>
  <c r="I959"/>
  <c r="I1247"/>
  <c r="I1535"/>
  <c r="I960"/>
  <c r="I1248"/>
  <c r="I1536"/>
  <c r="I961"/>
  <c r="I1249"/>
  <c r="I1537"/>
  <c r="I962"/>
  <c r="I1250"/>
  <c r="I1538"/>
  <c r="I963"/>
  <c r="I1251"/>
  <c r="I1539"/>
  <c r="I964"/>
  <c r="I1252"/>
  <c r="I1540"/>
  <c r="I965"/>
  <c r="I1253"/>
  <c r="I1541"/>
  <c r="I966"/>
  <c r="I1254"/>
  <c r="I1542"/>
  <c r="I967"/>
  <c r="I1255"/>
  <c r="I1543"/>
  <c r="I968"/>
  <c r="I1256"/>
  <c r="I1544"/>
  <c r="I969"/>
  <c r="I1257"/>
  <c r="I1545"/>
  <c r="I970"/>
  <c r="I1258"/>
  <c r="I1546"/>
  <c r="I971"/>
  <c r="I1259"/>
  <c r="I1547"/>
  <c r="I972"/>
  <c r="I1260"/>
  <c r="I1548"/>
  <c r="I973"/>
  <c r="I1261"/>
  <c r="I1549"/>
  <c r="I974"/>
  <c r="I1262"/>
  <c r="I1550"/>
  <c r="I975"/>
  <c r="I1263"/>
  <c r="I1551"/>
  <c r="I976"/>
  <c r="I1264"/>
  <c r="I1552"/>
  <c r="I977"/>
  <c r="I1265"/>
  <c r="I1553"/>
  <c r="I978"/>
  <c r="I1266"/>
  <c r="I1554"/>
  <c r="I979"/>
  <c r="I1267"/>
  <c r="I1555"/>
  <c r="I980"/>
  <c r="I1268"/>
  <c r="I1556"/>
  <c r="I981"/>
  <c r="I1269"/>
  <c r="I1557"/>
  <c r="I982"/>
  <c r="I1270"/>
  <c r="I1558"/>
  <c r="I983"/>
  <c r="I1271"/>
  <c r="I1559"/>
  <c r="I984"/>
  <c r="I1272"/>
  <c r="I1560"/>
  <c r="I985"/>
  <c r="I1273"/>
  <c r="I1561"/>
  <c r="I986"/>
  <c r="I1274"/>
  <c r="I1562"/>
  <c r="I987"/>
  <c r="I1275"/>
  <c r="I1563"/>
  <c r="I988"/>
  <c r="I1276"/>
  <c r="I1564"/>
  <c r="I989"/>
  <c r="I1277"/>
  <c r="I1565"/>
  <c r="I990"/>
  <c r="I1278"/>
  <c r="I1566"/>
  <c r="I991"/>
  <c r="I1279"/>
  <c r="I1567"/>
  <c r="I992"/>
  <c r="I1280"/>
  <c r="I1568"/>
  <c r="I993"/>
  <c r="I1281"/>
  <c r="I1569"/>
  <c r="I994"/>
  <c r="I1282"/>
  <c r="I1570"/>
  <c r="I995"/>
  <c r="I1283"/>
  <c r="I1571"/>
  <c r="I996"/>
  <c r="I1284"/>
  <c r="I1572"/>
  <c r="I997"/>
  <c r="I1285"/>
  <c r="I1573"/>
  <c r="I998"/>
  <c r="I1286"/>
  <c r="I1574"/>
  <c r="I999"/>
  <c r="I1287"/>
  <c r="I1575"/>
  <c r="I1000"/>
  <c r="I1288"/>
  <c r="I1576"/>
  <c r="I1001"/>
  <c r="I1289"/>
  <c r="I1577"/>
  <c r="I1002"/>
  <c r="I1290"/>
  <c r="I1578"/>
  <c r="I1003"/>
  <c r="I1291"/>
  <c r="I1579"/>
  <c r="I1004"/>
  <c r="I1292"/>
  <c r="I1580"/>
  <c r="I1005"/>
  <c r="I1293"/>
  <c r="I1581"/>
  <c r="I1006"/>
  <c r="I1294"/>
  <c r="I1582"/>
  <c r="I1007"/>
  <c r="I1295"/>
  <c r="I1583"/>
  <c r="I1008"/>
  <c r="I1296"/>
  <c r="I1584"/>
  <c r="I1009"/>
  <c r="I1297"/>
  <c r="I1585"/>
  <c r="I1010"/>
  <c r="I1298"/>
  <c r="I1586"/>
  <c r="I1011"/>
  <c r="I1299"/>
  <c r="I1587"/>
  <c r="I1012"/>
  <c r="I1300"/>
  <c r="I1588"/>
  <c r="I1013"/>
  <c r="I1301"/>
  <c r="I1589"/>
  <c r="I1014"/>
  <c r="I1302"/>
  <c r="I1590"/>
  <c r="I1015"/>
  <c r="I1303"/>
  <c r="I1591"/>
  <c r="I1016"/>
  <c r="I1304"/>
  <c r="I1592"/>
  <c r="I1017"/>
  <c r="I1305"/>
  <c r="I1593"/>
  <c r="I1018"/>
  <c r="I1306"/>
  <c r="I1594"/>
  <c r="I1019"/>
  <c r="I1307"/>
  <c r="I1595"/>
  <c r="I1020"/>
  <c r="I1308"/>
  <c r="I1596"/>
  <c r="I1021"/>
  <c r="I1309"/>
  <c r="I1597"/>
  <c r="I1022"/>
  <c r="I1310"/>
  <c r="I1598"/>
  <c r="I1023"/>
  <c r="I1311"/>
  <c r="I1599"/>
  <c r="I1024"/>
  <c r="I1312"/>
  <c r="I1600"/>
  <c r="I1025"/>
  <c r="I1313"/>
  <c r="I1601"/>
  <c r="I1026"/>
  <c r="I1314"/>
  <c r="I1602"/>
  <c r="I1027"/>
  <c r="I1315"/>
  <c r="I1603"/>
  <c r="I1028"/>
  <c r="I1316"/>
  <c r="I1604"/>
  <c r="I1029"/>
  <c r="I1317"/>
  <c r="I1605"/>
  <c r="I1030"/>
  <c r="I1318"/>
  <c r="I1606"/>
  <c r="I1031"/>
  <c r="I1319"/>
  <c r="I1607"/>
  <c r="I1032"/>
  <c r="I1320"/>
  <c r="I1608"/>
  <c r="I1033"/>
  <c r="I1321"/>
  <c r="I1609"/>
  <c r="I1322"/>
  <c r="I1035"/>
  <c r="I1323"/>
  <c r="I1611"/>
  <c r="I1036"/>
  <c r="I1324"/>
  <c r="I1612"/>
  <c r="I1037"/>
  <c r="I1325"/>
  <c r="I1613"/>
  <c r="I1038"/>
  <c r="I1326"/>
  <c r="I1614"/>
  <c r="I1039"/>
  <c r="I1327"/>
  <c r="I1615"/>
  <c r="I1040"/>
  <c r="I1328"/>
  <c r="I1616"/>
  <c r="I1041"/>
  <c r="I1329"/>
  <c r="I1617"/>
  <c r="I1042"/>
  <c r="I1330"/>
  <c r="I1618"/>
  <c r="I1043"/>
  <c r="I1331"/>
  <c r="I1619"/>
  <c r="I1044"/>
  <c r="I1332"/>
  <c r="I1620"/>
  <c r="I1045"/>
  <c r="I1333"/>
  <c r="I1621"/>
  <c r="I1046"/>
  <c r="I1334"/>
  <c r="I1622"/>
  <c r="I1047"/>
  <c r="I1335"/>
  <c r="I1048"/>
  <c r="I1336"/>
  <c r="I1049"/>
  <c r="I1337"/>
  <c r="I1625"/>
  <c r="I1050"/>
  <c r="I1338"/>
  <c r="I1626"/>
  <c r="I1051"/>
  <c r="I1339"/>
  <c r="I1627"/>
  <c r="I1052"/>
  <c r="I1340"/>
  <c r="I1628"/>
  <c r="I1053"/>
  <c r="I1341"/>
  <c r="I1629"/>
  <c r="I1054"/>
  <c r="I1342"/>
  <c r="I1630"/>
  <c r="I1055"/>
  <c r="I1343"/>
  <c r="I1631"/>
  <c r="I1056"/>
  <c r="I1344"/>
  <c r="I1632"/>
  <c r="I1057"/>
  <c r="I1345"/>
  <c r="I1633"/>
  <c r="I1058"/>
  <c r="I1346"/>
  <c r="I1059"/>
  <c r="I1347"/>
  <c r="I1635"/>
  <c r="I1060"/>
  <c r="I1348"/>
  <c r="I1636"/>
  <c r="I1061"/>
  <c r="I1349"/>
  <c r="I1637"/>
  <c r="I1062"/>
  <c r="I1350"/>
  <c r="I1638"/>
  <c r="I1063"/>
  <c r="I1351"/>
  <c r="I1639"/>
  <c r="I1064"/>
  <c r="I1352"/>
  <c r="I1640"/>
  <c r="I1065"/>
  <c r="I1353"/>
  <c r="I1641"/>
  <c r="I1066"/>
  <c r="I1354"/>
  <c r="I1642"/>
  <c r="I1067"/>
  <c r="I1355"/>
  <c r="I1643"/>
  <c r="I1068"/>
  <c r="I1356"/>
  <c r="I1644"/>
  <c r="I1069"/>
  <c r="I1357"/>
  <c r="I1645"/>
  <c r="I1070"/>
  <c r="I1358"/>
  <c r="I1646"/>
  <c r="I1071"/>
  <c r="I1359"/>
  <c r="I1072"/>
  <c r="I1360"/>
  <c r="I1073"/>
  <c r="I1361"/>
  <c r="I1649"/>
  <c r="I1074"/>
  <c r="I1362"/>
  <c r="I1650"/>
  <c r="I1075"/>
  <c r="I1363"/>
  <c r="I1651"/>
  <c r="I1076"/>
  <c r="I1364"/>
  <c r="I1652"/>
  <c r="I1077"/>
  <c r="I1365"/>
  <c r="I1653"/>
  <c r="I1078"/>
  <c r="I1366"/>
  <c r="I1654"/>
  <c r="I1079"/>
  <c r="I1367"/>
  <c r="I1655"/>
  <c r="I1080"/>
  <c r="I1368"/>
  <c r="I1656"/>
  <c r="I1081"/>
  <c r="I1369"/>
  <c r="I1657"/>
  <c r="I1082"/>
  <c r="I1370"/>
  <c r="I1658"/>
  <c r="I1083"/>
  <c r="I1371"/>
  <c r="I1659"/>
  <c r="I1084"/>
  <c r="I1372"/>
  <c r="I1660"/>
  <c r="I1085"/>
  <c r="I1373"/>
  <c r="I1661"/>
  <c r="I1086"/>
  <c r="I1374"/>
  <c r="I1662"/>
  <c r="I1087"/>
  <c r="I1375"/>
  <c r="I1663"/>
  <c r="I1088"/>
  <c r="I1376"/>
  <c r="I1664"/>
  <c r="I1089"/>
  <c r="I1377"/>
  <c r="I1665"/>
  <c r="I1090"/>
  <c r="I1378"/>
  <c r="I1666"/>
  <c r="I1091"/>
  <c r="I1379"/>
  <c r="I1667"/>
  <c r="I1092"/>
  <c r="I1380"/>
  <c r="I1668"/>
  <c r="I1093"/>
  <c r="I1381"/>
  <c r="I1669"/>
  <c r="I1094"/>
  <c r="I1382"/>
  <c r="I1670"/>
  <c r="I1095"/>
  <c r="I1383"/>
  <c r="I1671"/>
  <c r="I1096"/>
  <c r="I1384"/>
  <c r="I1672"/>
  <c r="I1097"/>
  <c r="I1385"/>
  <c r="I1673"/>
  <c r="I1098"/>
  <c r="I1386"/>
  <c r="I1674"/>
  <c r="I1099"/>
  <c r="I1387"/>
  <c r="I1675"/>
  <c r="I1100"/>
  <c r="I1388"/>
  <c r="I1676"/>
  <c r="I1101"/>
  <c r="I1389"/>
  <c r="I1677"/>
  <c r="I1102"/>
  <c r="I1390"/>
  <c r="I1678"/>
  <c r="I1103"/>
  <c r="I1391"/>
  <c r="I1679"/>
  <c r="I1104"/>
  <c r="I1392"/>
  <c r="I1680"/>
  <c r="I1105"/>
  <c r="I1393"/>
  <c r="I1681"/>
  <c r="I1106"/>
  <c r="I1394"/>
  <c r="I1682"/>
  <c r="I1107"/>
  <c r="I1395"/>
  <c r="I1683"/>
  <c r="I1108"/>
  <c r="I1396"/>
  <c r="I1684"/>
  <c r="I1109"/>
  <c r="I1397"/>
  <c r="I1685"/>
  <c r="I1110"/>
  <c r="I1398"/>
  <c r="I1686"/>
  <c r="I1111"/>
  <c r="I1399"/>
  <c r="I1687"/>
  <c r="I1112"/>
  <c r="I1400"/>
  <c r="I1688"/>
  <c r="I1113"/>
  <c r="I1401"/>
  <c r="I1689"/>
  <c r="I1114"/>
  <c r="I1402"/>
  <c r="I1690"/>
  <c r="I1115"/>
  <c r="I1403"/>
  <c r="I1691"/>
  <c r="I1116"/>
  <c r="I1404"/>
  <c r="I1692"/>
  <c r="I1117"/>
  <c r="I1405"/>
  <c r="I1693"/>
  <c r="I1118"/>
  <c r="I1406"/>
  <c r="I1694"/>
  <c r="I1119"/>
  <c r="I1407"/>
  <c r="I1695"/>
  <c r="I1120"/>
  <c r="I1408"/>
  <c r="I1696"/>
  <c r="I1121"/>
  <c r="I1409"/>
  <c r="I1697"/>
  <c r="I1122"/>
  <c r="I1410"/>
  <c r="I1698"/>
  <c r="I1123"/>
  <c r="I1411"/>
  <c r="I1699"/>
  <c r="I1124"/>
  <c r="I1412"/>
  <c r="I1700"/>
  <c r="I1125"/>
  <c r="I1413"/>
  <c r="I1701"/>
  <c r="I1126"/>
  <c r="I1414"/>
  <c r="I1702"/>
  <c r="I1127"/>
  <c r="I1415"/>
  <c r="I1703"/>
  <c r="I1128"/>
  <c r="I1416"/>
  <c r="I1704"/>
  <c r="I1129"/>
  <c r="I1417"/>
  <c r="I1705"/>
  <c r="I1130"/>
  <c r="I1418"/>
  <c r="I1706"/>
  <c r="I1131"/>
  <c r="I1419"/>
  <c r="I1707"/>
  <c r="I1132"/>
  <c r="I1420"/>
  <c r="I1708"/>
  <c r="I1133"/>
  <c r="I1421"/>
  <c r="I1709"/>
  <c r="I1134"/>
  <c r="I1422"/>
  <c r="I1710"/>
  <c r="I1135"/>
  <c r="I1423"/>
  <c r="I1711"/>
  <c r="I1136"/>
  <c r="I1424"/>
  <c r="I1712"/>
  <c r="I1137"/>
  <c r="I1425"/>
  <c r="I1713"/>
  <c r="I1138"/>
  <c r="I1426"/>
  <c r="I1714"/>
  <c r="I1139"/>
  <c r="I1427"/>
  <c r="I1715"/>
  <c r="I1140"/>
  <c r="I1428"/>
  <c r="I1716"/>
  <c r="I1141"/>
  <c r="I1429"/>
  <c r="I1717"/>
  <c r="I1142"/>
  <c r="I1430"/>
  <c r="I1718"/>
  <c r="I1143"/>
  <c r="I1431"/>
  <c r="I1719"/>
  <c r="I1144"/>
  <c r="I1432"/>
  <c r="I1720"/>
  <c r="I1145"/>
  <c r="I1433"/>
  <c r="I1721"/>
  <c r="I1146"/>
  <c r="I1434"/>
  <c r="I1722"/>
  <c r="I1147"/>
  <c r="I1435"/>
  <c r="I1723"/>
  <c r="I1148"/>
  <c r="I1436"/>
  <c r="I1724"/>
  <c r="I1149"/>
  <c r="I1437"/>
  <c r="I1725"/>
  <c r="I1150"/>
  <c r="I1438"/>
  <c r="I1726"/>
  <c r="I1151"/>
  <c r="I1439"/>
  <c r="I1727"/>
  <c r="I1152"/>
  <c r="I1440"/>
  <c r="I1728"/>
  <c r="I1153"/>
  <c r="I1441"/>
  <c r="I1729"/>
  <c r="I2"/>
  <c r="I290"/>
  <c r="I578"/>
  <c r="I3"/>
  <c r="I291"/>
  <c r="I579"/>
  <c r="I4"/>
  <c r="I292"/>
  <c r="I580"/>
  <c r="I5"/>
  <c r="I293"/>
  <c r="I581"/>
  <c r="I6"/>
  <c r="I294"/>
  <c r="I582"/>
  <c r="I7"/>
  <c r="I295"/>
  <c r="I583"/>
  <c r="I8"/>
  <c r="I296"/>
  <c r="I584"/>
  <c r="I9"/>
  <c r="I297"/>
  <c r="I585"/>
  <c r="I10"/>
  <c r="I298"/>
  <c r="I586"/>
  <c r="I11"/>
  <c r="I299"/>
  <c r="I587"/>
  <c r="I12"/>
  <c r="I300"/>
  <c r="I588"/>
  <c r="I13"/>
  <c r="I301"/>
  <c r="I589"/>
  <c r="I14"/>
  <c r="I302"/>
  <c r="I590"/>
  <c r="I15"/>
  <c r="I303"/>
  <c r="I591"/>
  <c r="I16"/>
  <c r="I304"/>
  <c r="I592"/>
  <c r="I17"/>
  <c r="I305"/>
  <c r="I593"/>
  <c r="I18"/>
  <c r="I306"/>
  <c r="I594"/>
  <c r="I19"/>
  <c r="I307"/>
  <c r="I595"/>
  <c r="I20"/>
  <c r="I308"/>
  <c r="I596"/>
  <c r="I21"/>
  <c r="I309"/>
  <c r="I597"/>
  <c r="I22"/>
  <c r="I310"/>
  <c r="I598"/>
  <c r="I23"/>
  <c r="I311"/>
  <c r="I599"/>
  <c r="I24"/>
  <c r="I312"/>
  <c r="I600"/>
  <c r="I25"/>
  <c r="I313"/>
  <c r="I601"/>
  <c r="I26"/>
  <c r="I314"/>
  <c r="I602"/>
  <c r="I27"/>
  <c r="I315"/>
  <c r="I603"/>
  <c r="I28"/>
  <c r="I316"/>
  <c r="I604"/>
  <c r="I29"/>
  <c r="I317"/>
  <c r="I605"/>
  <c r="I30"/>
  <c r="I318"/>
  <c r="I606"/>
  <c r="I31"/>
  <c r="I319"/>
  <c r="I607"/>
  <c r="I32"/>
  <c r="I320"/>
  <c r="I608"/>
  <c r="I33"/>
  <c r="I321"/>
  <c r="I609"/>
  <c r="I34"/>
  <c r="I322"/>
  <c r="I610"/>
  <c r="I35"/>
  <c r="I323"/>
  <c r="I611"/>
  <c r="I36"/>
  <c r="I324"/>
  <c r="I612"/>
  <c r="I37"/>
  <c r="I325"/>
  <c r="I613"/>
  <c r="I38"/>
  <c r="I326"/>
  <c r="I614"/>
  <c r="I39"/>
  <c r="I327"/>
  <c r="I615"/>
  <c r="I40"/>
  <c r="I328"/>
  <c r="I616"/>
  <c r="I41"/>
  <c r="I329"/>
  <c r="I617"/>
  <c r="I42"/>
  <c r="I330"/>
  <c r="I618"/>
  <c r="I43"/>
  <c r="I331"/>
  <c r="I619"/>
  <c r="I44"/>
  <c r="I332"/>
  <c r="I620"/>
  <c r="I45"/>
  <c r="I333"/>
  <c r="I621"/>
  <c r="I46"/>
  <c r="I334"/>
  <c r="I622"/>
  <c r="I47"/>
  <c r="I335"/>
  <c r="I623"/>
  <c r="I48"/>
  <c r="I336"/>
  <c r="I624"/>
  <c r="I49"/>
  <c r="I337"/>
  <c r="I625"/>
  <c r="I50"/>
  <c r="I338"/>
  <c r="I626"/>
  <c r="I51"/>
  <c r="I339"/>
  <c r="I627"/>
  <c r="I52"/>
  <c r="I340"/>
  <c r="I628"/>
  <c r="I53"/>
  <c r="I341"/>
  <c r="I629"/>
  <c r="I54"/>
  <c r="I342"/>
  <c r="I630"/>
  <c r="I55"/>
  <c r="I343"/>
  <c r="I631"/>
  <c r="I56"/>
  <c r="I344"/>
  <c r="I632"/>
  <c r="I57"/>
  <c r="I345"/>
  <c r="I633"/>
  <c r="I58"/>
  <c r="I346"/>
  <c r="I634"/>
  <c r="I59"/>
  <c r="I347"/>
  <c r="I635"/>
  <c r="I60"/>
  <c r="I348"/>
  <c r="I636"/>
  <c r="I61"/>
  <c r="I349"/>
  <c r="I637"/>
  <c r="I62"/>
  <c r="I350"/>
  <c r="I638"/>
  <c r="I63"/>
  <c r="I351"/>
  <c r="I639"/>
  <c r="I64"/>
  <c r="I352"/>
  <c r="I640"/>
  <c r="I65"/>
  <c r="I353"/>
  <c r="I641"/>
  <c r="I66"/>
  <c r="I354"/>
  <c r="I642"/>
  <c r="I67"/>
  <c r="I355"/>
  <c r="I643"/>
  <c r="I68"/>
  <c r="I356"/>
  <c r="I644"/>
  <c r="I69"/>
  <c r="I357"/>
  <c r="I645"/>
  <c r="I70"/>
  <c r="I358"/>
  <c r="I646"/>
  <c r="I71"/>
  <c r="I359"/>
  <c r="I647"/>
  <c r="I72"/>
  <c r="I360"/>
  <c r="I648"/>
  <c r="I73"/>
  <c r="I361"/>
  <c r="I649"/>
  <c r="I74"/>
  <c r="I362"/>
  <c r="I650"/>
  <c r="I75"/>
  <c r="I363"/>
  <c r="I651"/>
  <c r="I76"/>
  <c r="I364"/>
  <c r="I652"/>
  <c r="I77"/>
  <c r="I365"/>
  <c r="I653"/>
  <c r="I78"/>
  <c r="I366"/>
  <c r="I654"/>
  <c r="I79"/>
  <c r="I367"/>
  <c r="I655"/>
  <c r="I80"/>
  <c r="I368"/>
  <c r="I656"/>
  <c r="I81"/>
  <c r="I369"/>
  <c r="I657"/>
  <c r="I82"/>
  <c r="I370"/>
  <c r="I658"/>
  <c r="I83"/>
  <c r="I371"/>
  <c r="I659"/>
  <c r="I84"/>
  <c r="I372"/>
  <c r="I660"/>
  <c r="I85"/>
  <c r="I373"/>
  <c r="I661"/>
  <c r="I86"/>
  <c r="I374"/>
  <c r="I662"/>
  <c r="I87"/>
  <c r="I375"/>
  <c r="I663"/>
  <c r="I88"/>
  <c r="I376"/>
  <c r="I664"/>
  <c r="I89"/>
  <c r="I377"/>
  <c r="I665"/>
  <c r="I90"/>
  <c r="I378"/>
  <c r="I666"/>
  <c r="I91"/>
  <c r="I379"/>
  <c r="I667"/>
  <c r="I92"/>
  <c r="I380"/>
  <c r="I668"/>
  <c r="I93"/>
  <c r="I381"/>
  <c r="I669"/>
  <c r="I94"/>
  <c r="I382"/>
  <c r="I670"/>
  <c r="I95"/>
  <c r="I383"/>
  <c r="I671"/>
  <c r="I96"/>
  <c r="I384"/>
  <c r="I672"/>
  <c r="I97"/>
  <c r="I385"/>
  <c r="I673"/>
  <c r="I98"/>
  <c r="I386"/>
  <c r="I674"/>
  <c r="I99"/>
  <c r="I387"/>
  <c r="I675"/>
  <c r="I100"/>
  <c r="I388"/>
  <c r="I676"/>
  <c r="I101"/>
  <c r="I389"/>
  <c r="I677"/>
  <c r="I102"/>
  <c r="I390"/>
  <c r="I678"/>
  <c r="I103"/>
  <c r="I391"/>
  <c r="I679"/>
  <c r="I104"/>
  <c r="I392"/>
  <c r="I680"/>
  <c r="I105"/>
  <c r="I393"/>
  <c r="I681"/>
  <c r="I106"/>
  <c r="I394"/>
  <c r="I682"/>
  <c r="I107"/>
  <c r="I395"/>
  <c r="I683"/>
  <c r="I108"/>
  <c r="I396"/>
  <c r="I684"/>
  <c r="I109"/>
  <c r="I397"/>
  <c r="I685"/>
  <c r="I110"/>
  <c r="I398"/>
  <c r="I686"/>
  <c r="I111"/>
  <c r="I399"/>
  <c r="I687"/>
  <c r="I112"/>
  <c r="I400"/>
  <c r="I688"/>
  <c r="I113"/>
  <c r="I401"/>
  <c r="I689"/>
  <c r="I114"/>
  <c r="I402"/>
  <c r="I690"/>
  <c r="I115"/>
  <c r="I403"/>
  <c r="I691"/>
  <c r="I116"/>
  <c r="I404"/>
  <c r="I692"/>
  <c r="I117"/>
  <c r="I405"/>
  <c r="I693"/>
  <c r="I118"/>
  <c r="I406"/>
  <c r="I694"/>
  <c r="I119"/>
  <c r="I407"/>
  <c r="I695"/>
  <c r="I120"/>
  <c r="I408"/>
  <c r="I696"/>
  <c r="I121"/>
  <c r="I409"/>
  <c r="I697"/>
  <c r="I122"/>
  <c r="I410"/>
  <c r="I698"/>
  <c r="I123"/>
  <c r="I411"/>
  <c r="I699"/>
  <c r="I124"/>
  <c r="I412"/>
  <c r="I700"/>
  <c r="I125"/>
  <c r="I413"/>
  <c r="I701"/>
  <c r="I126"/>
  <c r="I414"/>
  <c r="I702"/>
  <c r="I127"/>
  <c r="I415"/>
  <c r="I703"/>
  <c r="I128"/>
  <c r="I416"/>
  <c r="I704"/>
  <c r="I129"/>
  <c r="I417"/>
  <c r="I705"/>
  <c r="I130"/>
  <c r="I418"/>
  <c r="I706"/>
  <c r="I131"/>
  <c r="I419"/>
  <c r="I707"/>
  <c r="I132"/>
  <c r="I420"/>
  <c r="I708"/>
  <c r="I133"/>
  <c r="I421"/>
  <c r="I709"/>
  <c r="I134"/>
  <c r="I422"/>
  <c r="I710"/>
  <c r="I135"/>
  <c r="I423"/>
  <c r="I711"/>
  <c r="I136"/>
  <c r="I424"/>
  <c r="I712"/>
  <c r="I137"/>
  <c r="I425"/>
  <c r="I713"/>
  <c r="I138"/>
  <c r="I426"/>
  <c r="I714"/>
  <c r="I139"/>
  <c r="I427"/>
  <c r="I715"/>
  <c r="I140"/>
  <c r="I428"/>
  <c r="I716"/>
  <c r="I141"/>
  <c r="I429"/>
  <c r="I717"/>
  <c r="I142"/>
  <c r="I430"/>
  <c r="I718"/>
  <c r="I143"/>
  <c r="I431"/>
  <c r="I719"/>
  <c r="I144"/>
  <c r="I432"/>
  <c r="I720"/>
  <c r="I145"/>
  <c r="I433"/>
  <c r="I721"/>
  <c r="I146"/>
  <c r="I434"/>
  <c r="I722"/>
  <c r="I147"/>
  <c r="I435"/>
  <c r="I723"/>
  <c r="I148"/>
  <c r="I436"/>
  <c r="I724"/>
  <c r="I149"/>
  <c r="I437"/>
  <c r="I725"/>
  <c r="I150"/>
  <c r="I438"/>
  <c r="I726"/>
  <c r="I151"/>
  <c r="I439"/>
  <c r="I727"/>
  <c r="I152"/>
  <c r="I440"/>
  <c r="I728"/>
  <c r="I153"/>
  <c r="I441"/>
  <c r="I729"/>
  <c r="I154"/>
  <c r="I442"/>
  <c r="I730"/>
  <c r="I155"/>
  <c r="I443"/>
  <c r="I731"/>
  <c r="I156"/>
  <c r="I444"/>
  <c r="I732"/>
  <c r="I157"/>
  <c r="I445"/>
  <c r="I733"/>
  <c r="I158"/>
  <c r="I446"/>
  <c r="I734"/>
  <c r="I159"/>
  <c r="I447"/>
  <c r="I735"/>
  <c r="I160"/>
  <c r="I448"/>
  <c r="I736"/>
  <c r="I161"/>
  <c r="I449"/>
  <c r="I737"/>
  <c r="I162"/>
  <c r="I450"/>
  <c r="I738"/>
  <c r="I163"/>
  <c r="I451"/>
  <c r="I739"/>
  <c r="I164"/>
  <c r="I452"/>
  <c r="I740"/>
  <c r="I165"/>
  <c r="I453"/>
  <c r="I741"/>
  <c r="I166"/>
  <c r="I454"/>
  <c r="I742"/>
  <c r="I167"/>
  <c r="I455"/>
  <c r="I743"/>
  <c r="I168"/>
  <c r="I456"/>
  <c r="I744"/>
  <c r="I169"/>
  <c r="I457"/>
  <c r="I745"/>
  <c r="I170"/>
  <c r="I458"/>
  <c r="I746"/>
  <c r="I171"/>
  <c r="I459"/>
  <c r="I747"/>
  <c r="I172"/>
  <c r="I460"/>
  <c r="I748"/>
  <c r="I173"/>
  <c r="I461"/>
  <c r="I749"/>
  <c r="I174"/>
  <c r="I462"/>
  <c r="I750"/>
  <c r="I175"/>
  <c r="I463"/>
  <c r="I751"/>
  <c r="I176"/>
  <c r="I464"/>
  <c r="I752"/>
  <c r="I177"/>
  <c r="I465"/>
  <c r="I753"/>
  <c r="I178"/>
  <c r="I466"/>
  <c r="I754"/>
  <c r="I179"/>
  <c r="I467"/>
  <c r="I755"/>
  <c r="I180"/>
  <c r="I468"/>
  <c r="I756"/>
  <c r="I181"/>
  <c r="I469"/>
  <c r="I757"/>
  <c r="I182"/>
  <c r="I470"/>
  <c r="I758"/>
  <c r="I183"/>
  <c r="I471"/>
  <c r="I759"/>
  <c r="I184"/>
  <c r="I472"/>
  <c r="I760"/>
  <c r="I185"/>
  <c r="I473"/>
  <c r="I761"/>
  <c r="I186"/>
  <c r="I474"/>
  <c r="I762"/>
  <c r="I187"/>
  <c r="I475"/>
  <c r="I763"/>
  <c r="I188"/>
  <c r="I476"/>
  <c r="I764"/>
  <c r="I189"/>
  <c r="I477"/>
  <c r="I765"/>
  <c r="I190"/>
  <c r="I478"/>
  <c r="I766"/>
  <c r="I191"/>
  <c r="I479"/>
  <c r="I767"/>
  <c r="I192"/>
  <c r="I480"/>
  <c r="I768"/>
  <c r="I193"/>
  <c r="I481"/>
  <c r="I769"/>
  <c r="I194"/>
  <c r="I482"/>
  <c r="I770"/>
  <c r="I195"/>
  <c r="I483"/>
  <c r="I771"/>
  <c r="I196"/>
  <c r="I484"/>
  <c r="I772"/>
  <c r="I197"/>
  <c r="I485"/>
  <c r="I773"/>
  <c r="I198"/>
  <c r="I486"/>
  <c r="I774"/>
  <c r="I199"/>
  <c r="I487"/>
  <c r="I775"/>
  <c r="I200"/>
  <c r="I488"/>
  <c r="I776"/>
  <c r="I201"/>
  <c r="I489"/>
  <c r="I777"/>
  <c r="I202"/>
  <c r="I490"/>
  <c r="I778"/>
  <c r="I203"/>
  <c r="I491"/>
  <c r="I779"/>
  <c r="I204"/>
  <c r="I492"/>
  <c r="I780"/>
  <c r="I205"/>
  <c r="I493"/>
  <c r="I781"/>
  <c r="I206"/>
  <c r="I494"/>
  <c r="I782"/>
  <c r="I207"/>
  <c r="I495"/>
  <c r="I783"/>
  <c r="I208"/>
  <c r="I496"/>
  <c r="I784"/>
  <c r="I209"/>
  <c r="I497"/>
  <c r="I785"/>
  <c r="I210"/>
  <c r="I498"/>
  <c r="I786"/>
  <c r="I211"/>
  <c r="I499"/>
  <c r="I787"/>
  <c r="I212"/>
  <c r="I500"/>
  <c r="I788"/>
  <c r="I213"/>
  <c r="I501"/>
  <c r="I789"/>
  <c r="I214"/>
  <c r="I502"/>
  <c r="I790"/>
  <c r="I215"/>
  <c r="I503"/>
  <c r="I791"/>
  <c r="I216"/>
  <c r="I504"/>
  <c r="I792"/>
  <c r="I217"/>
  <c r="I505"/>
  <c r="I793"/>
  <c r="I218"/>
  <c r="I506"/>
  <c r="I794"/>
  <c r="I219"/>
  <c r="I507"/>
  <c r="I795"/>
  <c r="I220"/>
  <c r="I508"/>
  <c r="I796"/>
  <c r="I221"/>
  <c r="I509"/>
  <c r="I797"/>
  <c r="I222"/>
  <c r="I510"/>
  <c r="I798"/>
  <c r="I223"/>
  <c r="I511"/>
  <c r="I799"/>
  <c r="I224"/>
  <c r="I512"/>
  <c r="I800"/>
  <c r="I225"/>
  <c r="I513"/>
  <c r="I801"/>
  <c r="I226"/>
  <c r="I514"/>
  <c r="I802"/>
  <c r="I227"/>
  <c r="I515"/>
  <c r="I803"/>
  <c r="I228"/>
  <c r="I516"/>
  <c r="I804"/>
  <c r="I229"/>
  <c r="I517"/>
  <c r="I805"/>
  <c r="I230"/>
  <c r="I518"/>
  <c r="I806"/>
  <c r="I231"/>
  <c r="I519"/>
  <c r="I807"/>
  <c r="I232"/>
  <c r="I520"/>
  <c r="I808"/>
  <c r="I233"/>
  <c r="I521"/>
  <c r="I809"/>
  <c r="I234"/>
  <c r="I522"/>
  <c r="I810"/>
  <c r="I235"/>
  <c r="I523"/>
  <c r="I811"/>
  <c r="I236"/>
  <c r="I524"/>
  <c r="I812"/>
  <c r="I237"/>
  <c r="I525"/>
  <c r="I813"/>
  <c r="I238"/>
  <c r="I526"/>
  <c r="I814"/>
  <c r="I239"/>
  <c r="I527"/>
  <c r="I815"/>
  <c r="I240"/>
  <c r="I528"/>
  <c r="I816"/>
  <c r="I241"/>
  <c r="I529"/>
  <c r="I817"/>
  <c r="I242"/>
  <c r="I530"/>
  <c r="I818"/>
  <c r="I243"/>
  <c r="I531"/>
  <c r="I819"/>
  <c r="I244"/>
  <c r="I532"/>
  <c r="I820"/>
  <c r="I245"/>
  <c r="I533"/>
  <c r="I821"/>
  <c r="I246"/>
  <c r="I534"/>
  <c r="I822"/>
  <c r="I247"/>
  <c r="I535"/>
  <c r="I823"/>
  <c r="I248"/>
  <c r="I536"/>
  <c r="I824"/>
  <c r="I249"/>
  <c r="I537"/>
  <c r="I825"/>
  <c r="I250"/>
  <c r="I538"/>
  <c r="I826"/>
  <c r="I251"/>
  <c r="I539"/>
  <c r="I827"/>
  <c r="I252"/>
  <c r="I540"/>
  <c r="I828"/>
  <c r="I253"/>
  <c r="I541"/>
  <c r="I829"/>
  <c r="I254"/>
  <c r="I542"/>
  <c r="I830"/>
  <c r="I255"/>
  <c r="I543"/>
  <c r="I831"/>
  <c r="I256"/>
  <c r="I544"/>
  <c r="I832"/>
  <c r="I257"/>
  <c r="I545"/>
  <c r="I833"/>
  <c r="I258"/>
  <c r="I546"/>
  <c r="I834"/>
  <c r="I259"/>
  <c r="I547"/>
  <c r="I835"/>
  <c r="I260"/>
  <c r="I548"/>
  <c r="I836"/>
  <c r="I261"/>
  <c r="I549"/>
  <c r="I837"/>
  <c r="I262"/>
  <c r="I550"/>
  <c r="I838"/>
  <c r="I263"/>
  <c r="I551"/>
  <c r="I839"/>
  <c r="I264"/>
  <c r="I552"/>
  <c r="I840"/>
  <c r="I265"/>
  <c r="I553"/>
  <c r="I841"/>
  <c r="I266"/>
  <c r="I554"/>
  <c r="I842"/>
  <c r="I267"/>
  <c r="I555"/>
  <c r="I843"/>
  <c r="I268"/>
  <c r="I556"/>
  <c r="I844"/>
  <c r="I269"/>
  <c r="I557"/>
  <c r="I845"/>
  <c r="I270"/>
  <c r="I558"/>
  <c r="I846"/>
  <c r="I271"/>
  <c r="I559"/>
  <c r="I847"/>
  <c r="I272"/>
  <c r="I560"/>
  <c r="I848"/>
  <c r="I273"/>
  <c r="I561"/>
  <c r="I849"/>
  <c r="I274"/>
  <c r="I562"/>
  <c r="I850"/>
  <c r="I275"/>
  <c r="I563"/>
  <c r="I851"/>
  <c r="I276"/>
  <c r="I564"/>
  <c r="I852"/>
  <c r="I277"/>
  <c r="I565"/>
  <c r="I853"/>
  <c r="I278"/>
  <c r="I566"/>
  <c r="I854"/>
  <c r="I279"/>
  <c r="I567"/>
  <c r="I855"/>
  <c r="I280"/>
  <c r="I568"/>
  <c r="I856"/>
  <c r="I281"/>
  <c r="I569"/>
  <c r="I857"/>
  <c r="I282"/>
  <c r="I570"/>
  <c r="I858"/>
  <c r="I283"/>
  <c r="I571"/>
  <c r="I859"/>
  <c r="I284"/>
  <c r="I572"/>
  <c r="I860"/>
  <c r="I285"/>
  <c r="I573"/>
  <c r="I861"/>
  <c r="I286"/>
  <c r="I574"/>
  <c r="I862"/>
  <c r="I287"/>
  <c r="I575"/>
  <c r="I863"/>
  <c r="I288"/>
  <c r="I576"/>
  <c r="I864"/>
  <c r="I289"/>
  <c r="I577"/>
  <c r="I865"/>
  <c r="I866"/>
  <c r="I17" i="3"/>
  <c r="I16"/>
  <c r="G18"/>
  <c r="G17"/>
  <c r="F5" i="2"/>
  <c r="G5"/>
  <c r="E5"/>
  <c r="K80" i="3"/>
  <c r="G31" i="2"/>
  <c r="F31"/>
  <c r="E31"/>
  <c r="P10"/>
  <c r="Q10" s="1"/>
  <c r="P29"/>
  <c r="Q29" s="1"/>
  <c r="P21"/>
  <c r="Q21" s="1"/>
  <c r="P16"/>
  <c r="Q16" s="1"/>
  <c r="P11"/>
  <c r="Q11" s="1"/>
  <c r="P24"/>
  <c r="Q24" s="1"/>
  <c r="P27"/>
  <c r="Q27" s="1"/>
  <c r="P25"/>
  <c r="Q25" s="1"/>
  <c r="P20"/>
  <c r="Q20" s="1"/>
  <c r="P7"/>
  <c r="Q7" s="1"/>
  <c r="Q31" s="1"/>
  <c r="P31" s="1"/>
  <c r="P15"/>
  <c r="Q15" s="1"/>
  <c r="P23"/>
  <c r="Q23" s="1"/>
  <c r="P19"/>
  <c r="Q19" s="1"/>
  <c r="P28"/>
  <c r="Q28" s="1"/>
  <c r="P26"/>
  <c r="Q26" s="1"/>
  <c r="P9"/>
  <c r="Q9" s="1"/>
  <c r="P8"/>
  <c r="Q8" s="1"/>
  <c r="P12"/>
  <c r="Q12" s="1"/>
  <c r="P14"/>
  <c r="Q14" s="1"/>
  <c r="P30"/>
  <c r="Q30" s="1"/>
  <c r="P13"/>
  <c r="Q13" s="1"/>
  <c r="P17"/>
  <c r="Q17" s="1"/>
  <c r="P22"/>
  <c r="Q22" s="1"/>
  <c r="P18"/>
  <c r="Q18" s="1"/>
  <c r="F7"/>
  <c r="H7"/>
  <c r="H8"/>
  <c r="O8" l="1"/>
  <c r="O7"/>
  <c r="I18" i="3"/>
  <c r="G19"/>
  <c r="B13" i="2"/>
  <c r="AB1034" i="1"/>
  <c r="E8" i="2"/>
  <c r="F8"/>
  <c r="E7"/>
  <c r="G7" l="1"/>
  <c r="G8"/>
  <c r="I19" i="3"/>
  <c r="G20"/>
  <c r="E9" i="2"/>
  <c r="F9"/>
  <c r="H9"/>
  <c r="G9" l="1"/>
  <c r="O9"/>
  <c r="I20" i="3"/>
  <c r="G21"/>
  <c r="J7" i="2"/>
  <c r="E10"/>
  <c r="I7"/>
  <c r="M7"/>
  <c r="L8"/>
  <c r="K8"/>
  <c r="I8"/>
  <c r="J8"/>
  <c r="H10"/>
  <c r="F10"/>
  <c r="M8"/>
  <c r="L7"/>
  <c r="K7"/>
  <c r="G10" l="1"/>
  <c r="O10"/>
  <c r="I21" i="3"/>
  <c r="G22"/>
  <c r="L9" i="2"/>
  <c r="H11"/>
  <c r="J9"/>
  <c r="I9"/>
  <c r="F11"/>
  <c r="M9"/>
  <c r="E11"/>
  <c r="K9"/>
  <c r="G11" l="1"/>
  <c r="O11"/>
  <c r="G23" i="3"/>
  <c r="I22"/>
  <c r="F12" i="2"/>
  <c r="M10"/>
  <c r="H12"/>
  <c r="E12"/>
  <c r="K10"/>
  <c r="I10"/>
  <c r="L10"/>
  <c r="J10"/>
  <c r="O12" l="1"/>
  <c r="G12"/>
  <c r="I23" i="3"/>
  <c r="G24"/>
  <c r="I11" i="2"/>
  <c r="H13"/>
  <c r="E13"/>
  <c r="L11"/>
  <c r="M11"/>
  <c r="J11"/>
  <c r="F13"/>
  <c r="K11"/>
  <c r="G13" l="1"/>
  <c r="O13"/>
  <c r="I24" i="3"/>
  <c r="G25"/>
  <c r="E14" i="2"/>
  <c r="J12"/>
  <c r="F14"/>
  <c r="K12"/>
  <c r="L12"/>
  <c r="I12"/>
  <c r="H14"/>
  <c r="M12"/>
  <c r="G14" l="1"/>
  <c r="O14"/>
  <c r="I25" i="3"/>
  <c r="G26"/>
  <c r="M13" i="2"/>
  <c r="H15"/>
  <c r="L13"/>
  <c r="J13"/>
  <c r="I13"/>
  <c r="F15"/>
  <c r="K13"/>
  <c r="E15"/>
  <c r="O15" l="1"/>
  <c r="G15"/>
  <c r="I26" i="3"/>
  <c r="G27"/>
  <c r="J14" i="2"/>
  <c r="I14"/>
  <c r="H16"/>
  <c r="F16"/>
  <c r="K14"/>
  <c r="M14"/>
  <c r="L14"/>
  <c r="E16"/>
  <c r="O16" l="1"/>
  <c r="G16"/>
  <c r="I27" i="3"/>
  <c r="G28"/>
  <c r="L15" i="2"/>
  <c r="M15"/>
  <c r="H17"/>
  <c r="J15"/>
  <c r="E17"/>
  <c r="K15"/>
  <c r="F17"/>
  <c r="I15"/>
  <c r="G17" l="1"/>
  <c r="O17"/>
  <c r="I28" i="3"/>
  <c r="G29"/>
  <c r="M16" i="2"/>
  <c r="F18"/>
  <c r="J16"/>
  <c r="L16"/>
  <c r="H18"/>
  <c r="K16"/>
  <c r="E18"/>
  <c r="I16"/>
  <c r="G18" l="1"/>
  <c r="O18"/>
  <c r="I29" i="3"/>
  <c r="G30"/>
  <c r="H19" i="2"/>
  <c r="K17"/>
  <c r="I17"/>
  <c r="F19"/>
  <c r="J17"/>
  <c r="L17"/>
  <c r="M17"/>
  <c r="E19"/>
  <c r="G19" l="1"/>
  <c r="O19"/>
  <c r="I30" i="3"/>
  <c r="G31"/>
  <c r="I18" i="2"/>
  <c r="F20"/>
  <c r="E20"/>
  <c r="L18"/>
  <c r="K18"/>
  <c r="M18"/>
  <c r="H20"/>
  <c r="J18"/>
  <c r="O20" l="1"/>
  <c r="G20"/>
  <c r="I31" i="3"/>
  <c r="G32"/>
  <c r="M19" i="2"/>
  <c r="E21"/>
  <c r="H21"/>
  <c r="F21"/>
  <c r="K19"/>
  <c r="L19"/>
  <c r="J19"/>
  <c r="I19"/>
  <c r="G21" l="1"/>
  <c r="O21"/>
  <c r="I32" i="3"/>
  <c r="G33"/>
  <c r="L20" i="2"/>
  <c r="K20"/>
  <c r="M20"/>
  <c r="J20"/>
  <c r="H22"/>
  <c r="F22"/>
  <c r="E22"/>
  <c r="I20"/>
  <c r="G22" l="1"/>
  <c r="O22"/>
  <c r="G34" i="3"/>
  <c r="I33"/>
  <c r="M21" i="2"/>
  <c r="J21"/>
  <c r="F23"/>
  <c r="E23"/>
  <c r="K21"/>
  <c r="H23"/>
  <c r="L21"/>
  <c r="I21"/>
  <c r="O23" l="1"/>
  <c r="G23"/>
  <c r="I34" i="3"/>
  <c r="G35"/>
  <c r="I22" i="2"/>
  <c r="M22"/>
  <c r="J22"/>
  <c r="H24"/>
  <c r="L22"/>
  <c r="F24"/>
  <c r="K22"/>
  <c r="E24"/>
  <c r="G24" l="1"/>
  <c r="G38" s="1"/>
  <c r="O24"/>
  <c r="I35" i="3"/>
  <c r="G36"/>
  <c r="E25" i="2"/>
  <c r="K23"/>
  <c r="L23"/>
  <c r="I23"/>
  <c r="J23"/>
  <c r="F25"/>
  <c r="H25"/>
  <c r="M23"/>
  <c r="O25" l="1"/>
  <c r="G25"/>
  <c r="G37" i="3"/>
  <c r="I36"/>
  <c r="B11" i="2"/>
  <c r="K24"/>
  <c r="L24"/>
  <c r="M24"/>
  <c r="H26"/>
  <c r="I24"/>
  <c r="F26"/>
  <c r="J24"/>
  <c r="E26"/>
  <c r="O26" l="1"/>
  <c r="G26"/>
  <c r="G38" i="3"/>
  <c r="I37"/>
  <c r="F27" i="2"/>
  <c r="J25"/>
  <c r="L25"/>
  <c r="K25"/>
  <c r="I25"/>
  <c r="M25"/>
  <c r="H27"/>
  <c r="E27"/>
  <c r="G27" l="1"/>
  <c r="O27"/>
  <c r="I38" i="3"/>
  <c r="G39"/>
  <c r="I39" s="1"/>
  <c r="I26" i="2"/>
  <c r="E28"/>
  <c r="M26"/>
  <c r="J26"/>
  <c r="K26"/>
  <c r="L26"/>
  <c r="H28"/>
  <c r="F28"/>
  <c r="O28" l="1"/>
  <c r="G28"/>
  <c r="F30"/>
  <c r="E30"/>
  <c r="E29"/>
  <c r="J27"/>
  <c r="K27"/>
  <c r="F29"/>
  <c r="L27"/>
  <c r="I27"/>
  <c r="M27"/>
  <c r="H30"/>
  <c r="H29"/>
  <c r="O30" l="1"/>
  <c r="O29"/>
  <c r="F33"/>
  <c r="G30"/>
  <c r="E33"/>
  <c r="G29"/>
  <c r="I28"/>
  <c r="M28"/>
  <c r="K28"/>
  <c r="J28"/>
  <c r="L28"/>
  <c r="G33" l="1"/>
  <c r="H33"/>
  <c r="J29"/>
  <c r="K29"/>
  <c r="J30"/>
  <c r="I30"/>
  <c r="K30"/>
  <c r="I29"/>
  <c r="M29"/>
  <c r="L30"/>
  <c r="M30"/>
  <c r="L29"/>
  <c r="I33" l="1"/>
  <c r="M33"/>
  <c r="K33"/>
  <c r="J33"/>
  <c r="L33"/>
</calcChain>
</file>

<file path=xl/sharedStrings.xml><?xml version="1.0" encoding="utf-8"?>
<sst xmlns="http://schemas.openxmlformats.org/spreadsheetml/2006/main" count="3642" uniqueCount="78">
  <si>
    <t>Forecast Year List</t>
  </si>
  <si>
    <t>Forecast Year</t>
  </si>
  <si>
    <t>Type of Result List</t>
  </si>
  <si>
    <t>Aggregate</t>
  </si>
  <si>
    <t>PCTILE10</t>
  </si>
  <si>
    <t>PCTILE30</t>
  </si>
  <si>
    <t>PCTILE50</t>
  </si>
  <si>
    <t>PCTILE70</t>
  </si>
  <si>
    <t>PCTILE90</t>
  </si>
  <si>
    <t>Day Type</t>
  </si>
  <si>
    <t>Hour</t>
  </si>
  <si>
    <t>Reference Load</t>
  </si>
  <si>
    <t>Observed Load</t>
  </si>
  <si>
    <t>Temperature</t>
  </si>
  <si>
    <t>TABLE 1: Menu options</t>
  </si>
  <si>
    <t>Hour Ending</t>
  </si>
  <si>
    <t>Weighted Temp (F)</t>
  </si>
  <si>
    <t>Uncertainty Adjusted Impact - Percentiles</t>
  </si>
  <si>
    <t>Type of Results</t>
  </si>
  <si>
    <t>10th</t>
  </si>
  <si>
    <t>30th</t>
  </si>
  <si>
    <t>50th</t>
  </si>
  <si>
    <t>70th</t>
  </si>
  <si>
    <t>90th</t>
  </si>
  <si>
    <t xml:space="preserve"> </t>
  </si>
  <si>
    <t>Daily</t>
  </si>
  <si>
    <t>Weather Year</t>
  </si>
  <si>
    <t>Weather Year List</t>
  </si>
  <si>
    <t>Day Type List</t>
  </si>
  <si>
    <t>TABLE 2: Output</t>
  </si>
  <si>
    <t>CDH 70</t>
  </si>
  <si>
    <t>Cooling Degree Hours (Base 70)</t>
  </si>
  <si>
    <t>Std Err</t>
  </si>
  <si>
    <t>Variance</t>
  </si>
  <si>
    <t>Year</t>
  </si>
  <si>
    <t>1-in-10</t>
  </si>
  <si>
    <t>1-in-2</t>
  </si>
  <si>
    <t>San Diego Gas &amp; Electric</t>
  </si>
  <si>
    <t>Average AC Unit</t>
  </si>
  <si>
    <t>% Load Reduction (1 to 6 pm)</t>
  </si>
  <si>
    <t>May Peak</t>
  </si>
  <si>
    <t>June Peak</t>
  </si>
  <si>
    <t>July Peak</t>
  </si>
  <si>
    <t>August Peak</t>
  </si>
  <si>
    <t>September Peak</t>
  </si>
  <si>
    <t>October Peak</t>
  </si>
  <si>
    <t>Accounts</t>
  </si>
  <si>
    <t>January Peak</t>
  </si>
  <si>
    <t>February Peak</t>
  </si>
  <si>
    <t>March Peak</t>
  </si>
  <si>
    <t>April Peak</t>
  </si>
  <si>
    <t>November Peak</t>
  </si>
  <si>
    <t>December Peak</t>
  </si>
  <si>
    <t>criteria</t>
  </si>
  <si>
    <t>PCT PCTILE10</t>
  </si>
  <si>
    <t>PCT PCTILE30</t>
  </si>
  <si>
    <t>PCT PCTILE50</t>
  </si>
  <si>
    <t>PCT PCTILE70</t>
  </si>
  <si>
    <t>PCT PCTILE90</t>
  </si>
  <si>
    <t>Pool PCTILE10</t>
  </si>
  <si>
    <t>Pool PCTILE30</t>
  </si>
  <si>
    <t>Pool PCTILE50</t>
  </si>
  <si>
    <t>Pool PCTILE70</t>
  </si>
  <si>
    <t>Pool PCTILE90</t>
  </si>
  <si>
    <t>Month</t>
  </si>
  <si>
    <t>Account Pool</t>
  </si>
  <si>
    <t>Reference Load_a</t>
  </si>
  <si>
    <t>Observed Load_a</t>
  </si>
  <si>
    <t>PCTILE30_a</t>
  </si>
  <si>
    <t>PCTILE50_a</t>
  </si>
  <si>
    <t>PCTILE70_a</t>
  </si>
  <si>
    <t>PCTILE90_a</t>
  </si>
  <si>
    <t>Observed Load Pool</t>
  </si>
  <si>
    <t>Reference Load Pool</t>
  </si>
  <si>
    <t>PCTILE10_a</t>
  </si>
  <si>
    <t>Residential SCTD  Ex-Ante Load Impact Tables</t>
  </si>
  <si>
    <t>AC Accounts</t>
  </si>
  <si>
    <t>Pools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</si>
</sst>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"/>
    <numFmt numFmtId="165" formatCode="h:mm;@"/>
    <numFmt numFmtId="166" formatCode="[$-F800]dddd\,\ mmmm\ dd\,\ yyyy"/>
    <numFmt numFmtId="167" formatCode="0.0%"/>
    <numFmt numFmtId="168" formatCode="0.00000000000000"/>
  </numFmts>
  <fonts count="18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2"/>
      <name val="Arial"/>
      <family val="2"/>
    </font>
    <font>
      <sz val="10"/>
      <color indexed="5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56"/>
      </top>
      <bottom/>
      <diagonal/>
    </border>
    <border>
      <left style="thin">
        <color indexed="9"/>
      </left>
      <right style="medium">
        <color indexed="56"/>
      </right>
      <top style="thin">
        <color indexed="56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medium">
        <color indexed="56"/>
      </left>
      <right style="thin">
        <color indexed="8"/>
      </right>
      <top style="thin">
        <color indexed="56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56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4" fillId="0" borderId="0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/>
    <xf numFmtId="0" fontId="6" fillId="0" borderId="0" xfId="0" applyFont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/>
    <xf numFmtId="0" fontId="5" fillId="3" borderId="3" xfId="0" applyFont="1" applyFill="1" applyBorder="1" applyAlignment="1">
      <alignment vertic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vertical="center"/>
    </xf>
    <xf numFmtId="0" fontId="8" fillId="0" borderId="3" xfId="0" applyFont="1" applyBorder="1"/>
    <xf numFmtId="0" fontId="6" fillId="0" borderId="0" xfId="0" applyFont="1" applyAlignment="1">
      <alignment horizontal="right" indent="1"/>
    </xf>
    <xf numFmtId="0" fontId="9" fillId="0" borderId="0" xfId="0" applyFont="1"/>
    <xf numFmtId="0" fontId="6" fillId="0" borderId="0" xfId="0" applyFont="1" applyFill="1"/>
    <xf numFmtId="4" fontId="4" fillId="0" borderId="0" xfId="0" applyNumberFormat="1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right"/>
    </xf>
    <xf numFmtId="3" fontId="8" fillId="0" borderId="0" xfId="0" applyNumberFormat="1" applyFont="1" applyFill="1" applyBorder="1"/>
    <xf numFmtId="10" fontId="6" fillId="0" borderId="0" xfId="0" applyNumberFormat="1" applyFont="1"/>
    <xf numFmtId="0" fontId="8" fillId="0" borderId="0" xfId="0" applyFont="1"/>
    <xf numFmtId="0" fontId="10" fillId="2" borderId="4" xfId="0" applyFont="1" applyFill="1" applyBorder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0" fontId="12" fillId="2" borderId="6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right" wrapText="1" indent="1"/>
    </xf>
    <xf numFmtId="0" fontId="13" fillId="2" borderId="10" xfId="0" applyFont="1" applyFill="1" applyBorder="1" applyAlignment="1">
      <alignment horizontal="right" wrapText="1" indent="1"/>
    </xf>
    <xf numFmtId="165" fontId="6" fillId="0" borderId="7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horizontal="right" indent="1"/>
    </xf>
    <xf numFmtId="3" fontId="6" fillId="0" borderId="0" xfId="0" applyNumberFormat="1" applyFont="1"/>
    <xf numFmtId="0" fontId="11" fillId="2" borderId="11" xfId="0" applyFont="1" applyFill="1" applyBorder="1"/>
    <xf numFmtId="0" fontId="10" fillId="2" borderId="12" xfId="0" applyFont="1" applyFill="1" applyBorder="1" applyAlignment="1">
      <alignment horizontal="centerContinuous"/>
    </xf>
    <xf numFmtId="0" fontId="11" fillId="2" borderId="12" xfId="0" applyFont="1" applyFill="1" applyBorder="1" applyAlignment="1">
      <alignment horizontal="centerContinuous"/>
    </xf>
    <xf numFmtId="0" fontId="11" fillId="2" borderId="13" xfId="0" applyFont="1" applyFill="1" applyBorder="1" applyAlignment="1">
      <alignment horizontal="centerContinuous"/>
    </xf>
    <xf numFmtId="168" fontId="6" fillId="0" borderId="0" xfId="0" applyNumberFormat="1" applyFont="1"/>
    <xf numFmtId="0" fontId="6" fillId="0" borderId="0" xfId="0" applyFont="1" applyAlignment="1">
      <alignment vertical="top"/>
    </xf>
    <xf numFmtId="2" fontId="4" fillId="0" borderId="0" xfId="0" applyNumberFormat="1" applyFont="1" applyFill="1" applyBorder="1"/>
    <xf numFmtId="0" fontId="4" fillId="0" borderId="0" xfId="0" applyFont="1" applyFill="1" applyBorder="1"/>
    <xf numFmtId="10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right" indent="1"/>
    </xf>
    <xf numFmtId="0" fontId="15" fillId="0" borderId="0" xfId="0" applyFont="1" applyFill="1" applyBorder="1"/>
    <xf numFmtId="0" fontId="6" fillId="0" borderId="0" xfId="0" applyFont="1" applyFill="1" applyBorder="1" applyAlignment="1">
      <alignment horizontal="right" indent="1"/>
    </xf>
    <xf numFmtId="0" fontId="9" fillId="0" borderId="0" xfId="0" applyFont="1" applyFill="1" applyBorder="1"/>
    <xf numFmtId="166" fontId="1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0" fontId="0" fillId="0" borderId="14" xfId="0" applyBorder="1"/>
    <xf numFmtId="0" fontId="0" fillId="0" borderId="0" xfId="0" applyBorder="1"/>
    <xf numFmtId="0" fontId="12" fillId="2" borderId="15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 readingOrder="1"/>
    </xf>
    <xf numFmtId="1" fontId="6" fillId="0" borderId="7" xfId="0" applyNumberFormat="1" applyFont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164" fontId="4" fillId="0" borderId="16" xfId="0" applyNumberFormat="1" applyFont="1" applyFill="1" applyBorder="1" applyAlignment="1">
      <alignment horizontal="right" indent="1"/>
    </xf>
    <xf numFmtId="164" fontId="4" fillId="0" borderId="17" xfId="0" applyNumberFormat="1" applyFont="1" applyFill="1" applyBorder="1" applyAlignment="1">
      <alignment horizontal="right" indent="1"/>
    </xf>
    <xf numFmtId="164" fontId="4" fillId="0" borderId="0" xfId="0" applyNumberFormat="1" applyFont="1"/>
    <xf numFmtId="3" fontId="0" fillId="0" borderId="0" xfId="0" applyNumberFormat="1"/>
    <xf numFmtId="0" fontId="13" fillId="2" borderId="18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center" wrapText="1"/>
    </xf>
    <xf numFmtId="0" fontId="1" fillId="0" borderId="0" xfId="0" applyFont="1" applyBorder="1"/>
    <xf numFmtId="0" fontId="0" fillId="0" borderId="0" xfId="0" applyFont="1" applyFill="1" applyBorder="1"/>
    <xf numFmtId="0" fontId="2" fillId="0" borderId="0" xfId="0" applyFont="1"/>
    <xf numFmtId="2" fontId="4" fillId="3" borderId="16" xfId="0" applyNumberFormat="1" applyFont="1" applyFill="1" applyBorder="1" applyAlignment="1">
      <alignment horizontal="right" indent="1"/>
    </xf>
    <xf numFmtId="0" fontId="2" fillId="0" borderId="0" xfId="0" applyFont="1" applyFill="1"/>
    <xf numFmtId="1" fontId="4" fillId="3" borderId="2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1" fillId="0" borderId="0" xfId="0" applyFont="1"/>
    <xf numFmtId="167" fontId="16" fillId="3" borderId="2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37" fontId="6" fillId="0" borderId="17" xfId="1" applyNumberFormat="1" applyFont="1" applyBorder="1" applyAlignment="1">
      <alignment horizontal="center" vertical="center"/>
    </xf>
    <xf numFmtId="0" fontId="8" fillId="3" borderId="20" xfId="0" applyFont="1" applyFill="1" applyBorder="1"/>
    <xf numFmtId="2" fontId="4" fillId="3" borderId="22" xfId="0" applyNumberFormat="1" applyFont="1" applyFill="1" applyBorder="1" applyAlignment="1">
      <alignment horizontal="right" indent="1"/>
    </xf>
    <xf numFmtId="2" fontId="4" fillId="3" borderId="23" xfId="0" applyNumberFormat="1" applyFont="1" applyFill="1" applyBorder="1" applyAlignment="1">
      <alignment horizontal="right" indent="1"/>
    </xf>
    <xf numFmtId="164" fontId="4" fillId="3" borderId="23" xfId="0" applyNumberFormat="1" applyFont="1" applyFill="1" applyBorder="1" applyAlignment="1">
      <alignment horizontal="right" indent="1"/>
    </xf>
    <xf numFmtId="2" fontId="17" fillId="3" borderId="23" xfId="0" applyNumberFormat="1" applyFon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6" fillId="0" borderId="0" xfId="0" applyNumberFormat="1" applyFont="1"/>
    <xf numFmtId="1" fontId="2" fillId="2" borderId="1" xfId="0" applyNumberFormat="1" applyFont="1" applyFill="1" applyBorder="1" applyAlignment="1">
      <alignment wrapText="1"/>
    </xf>
    <xf numFmtId="1" fontId="6" fillId="0" borderId="17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 readingOrder="1"/>
    </xf>
    <xf numFmtId="0" fontId="10" fillId="2" borderId="4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1" fillId="2" borderId="26" xfId="0" applyFont="1" applyFill="1" applyBorder="1" applyAlignment="1">
      <alignment horizontal="center" wrapText="1"/>
    </xf>
    <xf numFmtId="0" fontId="11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165" fontId="1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4538310412573674"/>
          <c:y val="0.12555079582400777"/>
          <c:w val="0.79371316306483297"/>
          <c:h val="0.7444941927809583"/>
        </c:manualLayout>
      </c:layout>
      <c:scatterChart>
        <c:scatterStyle val="smoothMarker"/>
        <c:ser>
          <c:idx val="1"/>
          <c:order val="0"/>
          <c:tx>
            <c:strRef>
              <c:f>'INPUTS-OUTPUTS'!$E$5</c:f>
              <c:strCache>
                <c:ptCount val="1"/>
                <c:pt idx="0">
                  <c:v>Reference Load (MW)</c:v>
                </c:pt>
              </c:strCache>
            </c:strRef>
          </c:tx>
          <c:spPr>
            <a:ln w="25400">
              <a:solidFill>
                <a:srgbClr val="00B050"/>
              </a:solidFill>
              <a:prstDash val="lgDash"/>
            </a:ln>
          </c:spPr>
          <c:marker>
            <c:symbol val="none"/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'INPUTS-OUTPUTS'!$E$7:$E$30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6.36973552E-2</c:v>
                </c:pt>
                <c:pt idx="8">
                  <c:v>0.3362144896</c:v>
                </c:pt>
                <c:pt idx="9">
                  <c:v>0.87568274720000006</c:v>
                </c:pt>
                <c:pt idx="10">
                  <c:v>1.989834656</c:v>
                </c:pt>
                <c:pt idx="11">
                  <c:v>3.2204717312</c:v>
                </c:pt>
                <c:pt idx="12">
                  <c:v>4.4795772639999996</c:v>
                </c:pt>
                <c:pt idx="13">
                  <c:v>5.499011104</c:v>
                </c:pt>
                <c:pt idx="14">
                  <c:v>6.1786370400000008</c:v>
                </c:pt>
                <c:pt idx="15">
                  <c:v>6.6707227999999992</c:v>
                </c:pt>
                <c:pt idx="16">
                  <c:v>6.6507537600000006</c:v>
                </c:pt>
                <c:pt idx="17">
                  <c:v>5.9790816800000002</c:v>
                </c:pt>
                <c:pt idx="18">
                  <c:v>4.6726000640000001</c:v>
                </c:pt>
                <c:pt idx="19">
                  <c:v>3.1815977664000004</c:v>
                </c:pt>
                <c:pt idx="20">
                  <c:v>2.2342482784000004</c:v>
                </c:pt>
                <c:pt idx="21">
                  <c:v>1.6858984399999999</c:v>
                </c:pt>
                <c:pt idx="22">
                  <c:v>1.1020580639999997</c:v>
                </c:pt>
                <c:pt idx="23">
                  <c:v>0.56094839519999995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'INPUTS-OUTPUTS'!$F$5</c:f>
              <c:strCache>
                <c:ptCount val="1"/>
                <c:pt idx="0">
                  <c:v>Estimated Load w/ DR (MW)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accent1"/>
              </a:solidFill>
              <a:ln>
                <a:solidFill>
                  <a:srgbClr val="1F497D"/>
                </a:solidFill>
              </a:ln>
            </c:spPr>
          </c:marker>
          <c:xVal>
            <c:numRef>
              <c:f>'INPUTS-OUTPUTS'!$D$7:$D$30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'INPUTS-OUTPUTS'!$F$7:$F$30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6.36973552E-2</c:v>
                </c:pt>
                <c:pt idx="8">
                  <c:v>0.3362144896</c:v>
                </c:pt>
                <c:pt idx="9">
                  <c:v>0.87568274720000006</c:v>
                </c:pt>
                <c:pt idx="10">
                  <c:v>1.989834656</c:v>
                </c:pt>
                <c:pt idx="11">
                  <c:v>3.2204717312</c:v>
                </c:pt>
                <c:pt idx="12">
                  <c:v>4.4795772639999996</c:v>
                </c:pt>
                <c:pt idx="13">
                  <c:v>4.0142800639999994</c:v>
                </c:pt>
                <c:pt idx="14">
                  <c:v>4.5104068959999992</c:v>
                </c:pt>
                <c:pt idx="15">
                  <c:v>4.8696267999999998</c:v>
                </c:pt>
                <c:pt idx="16">
                  <c:v>4.8550492320000007</c:v>
                </c:pt>
                <c:pt idx="17">
                  <c:v>4.3647291199999998</c:v>
                </c:pt>
                <c:pt idx="18">
                  <c:v>5.1865859359999993</c:v>
                </c:pt>
                <c:pt idx="19">
                  <c:v>3.4679419839999999</c:v>
                </c:pt>
                <c:pt idx="20">
                  <c:v>2.3906455296</c:v>
                </c:pt>
                <c:pt idx="21">
                  <c:v>1.6858984399999999</c:v>
                </c:pt>
                <c:pt idx="22">
                  <c:v>1.1020580639999997</c:v>
                </c:pt>
                <c:pt idx="23">
                  <c:v>0.56094839519999995</c:v>
                </c:pt>
              </c:numCache>
            </c:numRef>
          </c:yVal>
          <c:smooth val="1"/>
        </c:ser>
        <c:axId val="100705792"/>
        <c:axId val="100721024"/>
      </c:scatterChart>
      <c:valAx>
        <c:axId val="100705792"/>
        <c:scaling>
          <c:orientation val="minMax"/>
          <c:max val="24"/>
          <c:min val="1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100721024"/>
        <c:crosses val="autoZero"/>
        <c:crossBetween val="midCat"/>
        <c:majorUnit val="2"/>
        <c:minorUnit val="1"/>
      </c:valAx>
      <c:valAx>
        <c:axId val="100721024"/>
        <c:scaling>
          <c:orientation val="minMax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.00" sourceLinked="0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Franklin Gothic Demi Cond"/>
                <a:ea typeface="Franklin Gothic Demi Cond"/>
                <a:cs typeface="Franklin Gothic Demi Cond"/>
              </a:defRPr>
            </a:pPr>
            <a:endParaRPr lang="en-US"/>
          </a:p>
        </c:txPr>
        <c:crossAx val="1007057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70503597122315"/>
          <c:y val="1.7543897220859937E-2"/>
          <c:w val="0.54676258992805726"/>
          <c:h val="4.3859743052149826E-2"/>
        </c:manualLayout>
      </c:layout>
    </c:legend>
    <c:plotVisOnly val="1"/>
    <c:dispBlanksAs val="gap"/>
  </c:chart>
  <c:spPr>
    <a:solidFill>
      <a:srgbClr val="EAEAEA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15</xdr:row>
      <xdr:rowOff>38100</xdr:rowOff>
    </xdr:from>
    <xdr:to>
      <xdr:col>2</xdr:col>
      <xdr:colOff>1933575</xdr:colOff>
      <xdr:row>31</xdr:row>
      <xdr:rowOff>333375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123825</xdr:colOff>
      <xdr:row>0</xdr:row>
      <xdr:rowOff>200025</xdr:rowOff>
    </xdr:from>
    <xdr:to>
      <xdr:col>10</xdr:col>
      <xdr:colOff>590550</xdr:colOff>
      <xdr:row>2</xdr:row>
      <xdr:rowOff>19050</xdr:rowOff>
    </xdr:to>
    <xdr:pic>
      <xdr:nvPicPr>
        <xdr:cNvPr id="1026" name="Picture 2" descr="FSC Logo NEW PURPLE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938"/>
        <a:stretch>
          <a:fillRect/>
        </a:stretch>
      </xdr:blipFill>
      <xdr:spPr bwMode="auto">
        <a:xfrm>
          <a:off x="10725150" y="200025"/>
          <a:ext cx="1962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171450</xdr:colOff>
      <xdr:row>0</xdr:row>
      <xdr:rowOff>47625</xdr:rowOff>
    </xdr:from>
    <xdr:to>
      <xdr:col>12</xdr:col>
      <xdr:colOff>542925</xdr:colOff>
      <xdr:row>2</xdr:row>
      <xdr:rowOff>171450</xdr:rowOff>
    </xdr:to>
    <xdr:pic>
      <xdr:nvPicPr>
        <xdr:cNvPr id="102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82575" y="47625"/>
          <a:ext cx="1085850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5"/>
  <sheetViews>
    <sheetView showGridLines="0" tabSelected="1" zoomScale="70" zoomScaleNormal="70" workbookViewId="0">
      <selection activeCell="X27" sqref="X27"/>
    </sheetView>
  </sheetViews>
  <sheetFormatPr defaultRowHeight="12.75"/>
  <cols>
    <col min="1" max="1" width="35" style="6" customWidth="1"/>
    <col min="2" max="2" width="36" style="6" customWidth="1"/>
    <col min="3" max="3" width="32.42578125" style="6" customWidth="1"/>
    <col min="4" max="4" width="9.140625" style="6"/>
    <col min="5" max="5" width="14.28515625" style="6" customWidth="1"/>
    <col min="6" max="8" width="10.7109375" style="6" customWidth="1"/>
    <col min="9" max="9" width="11.7109375" style="6" bestFit="1" customWidth="1"/>
    <col min="10" max="13" width="10.7109375" style="6" customWidth="1"/>
    <col min="14" max="14" width="9.140625" style="6"/>
    <col min="15" max="17" width="11.28515625" style="6" hidden="1" customWidth="1"/>
    <col min="18" max="16384" width="9.140625" style="6"/>
  </cols>
  <sheetData>
    <row r="1" spans="1:24" ht="18">
      <c r="A1" s="4" t="s">
        <v>37</v>
      </c>
      <c r="B1" s="5"/>
      <c r="C1" s="5"/>
      <c r="D1" s="4"/>
      <c r="E1" s="5"/>
      <c r="F1" s="5"/>
      <c r="G1" s="5"/>
      <c r="H1" s="5"/>
      <c r="I1" s="5"/>
      <c r="J1" s="5"/>
      <c r="K1" s="5"/>
      <c r="L1" s="5"/>
      <c r="M1" s="5"/>
    </row>
    <row r="2" spans="1:24" ht="27">
      <c r="A2" s="7" t="s">
        <v>75</v>
      </c>
      <c r="B2" s="8"/>
      <c r="C2" s="8"/>
      <c r="D2" s="7"/>
      <c r="E2" s="8"/>
      <c r="F2" s="8"/>
      <c r="G2" s="8"/>
      <c r="H2" s="8"/>
      <c r="I2" s="8"/>
      <c r="J2" s="8"/>
      <c r="K2" s="8"/>
      <c r="L2" s="8"/>
      <c r="M2" s="8"/>
    </row>
    <row r="3" spans="1:24" s="12" customFormat="1" ht="18" customHeight="1" thickBot="1">
      <c r="A3" s="9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</row>
    <row r="4" spans="1:24" ht="9" customHeight="1" thickBot="1">
      <c r="A4" s="13"/>
      <c r="B4" s="14"/>
      <c r="C4" s="15"/>
      <c r="E4" s="16"/>
      <c r="F4" s="17"/>
      <c r="G4" s="18"/>
      <c r="H4" s="19"/>
    </row>
    <row r="5" spans="1:24" ht="33" customHeight="1">
      <c r="A5" s="20" t="s">
        <v>14</v>
      </c>
      <c r="C5" s="15"/>
      <c r="D5" s="94" t="s">
        <v>15</v>
      </c>
      <c r="E5" s="90" t="str">
        <f>IF(TypeofResult="Aggregate","Reference Load (MW)",IF(TypeofResult="Per Ton","Reference Load (kW/Ton)","Reference Load (kW)"))</f>
        <v>Reference Load (MW)</v>
      </c>
      <c r="F5" s="90" t="str">
        <f>IF(TypeofResult="Aggregate","Estimated Load w/ DR (MW)",IF(TypeofResult="Per Ton","Estimated Load w/ DR (kW/Ton)","Estimated Load w/ DR (kW)"))</f>
        <v>Estimated Load w/ DR (MW)</v>
      </c>
      <c r="G5" s="90" t="str">
        <f>IF(TypeofResult="Aggregate"," Load Impact (MW)",IF(TypeofResult="Per Ton","Load Impact (kW/Ton)","Load Impact (kW)"))</f>
        <v xml:space="preserve"> Load Impact (MW)</v>
      </c>
      <c r="H5" s="90" t="s">
        <v>16</v>
      </c>
      <c r="I5" s="21" t="s">
        <v>17</v>
      </c>
      <c r="J5" s="22"/>
      <c r="K5" s="22"/>
      <c r="L5" s="22"/>
      <c r="M5" s="23"/>
    </row>
    <row r="6" spans="1:24" ht="19.5" customHeight="1">
      <c r="A6" s="24" t="s">
        <v>18</v>
      </c>
      <c r="B6" s="25" t="s">
        <v>3</v>
      </c>
      <c r="C6" s="26"/>
      <c r="D6" s="95"/>
      <c r="E6" s="91"/>
      <c r="F6" s="91"/>
      <c r="G6" s="91"/>
      <c r="H6" s="91"/>
      <c r="I6" s="28" t="s">
        <v>19</v>
      </c>
      <c r="J6" s="28" t="s">
        <v>20</v>
      </c>
      <c r="K6" s="28" t="s">
        <v>21</v>
      </c>
      <c r="L6" s="28" t="s">
        <v>22</v>
      </c>
      <c r="M6" s="29" t="s">
        <v>23</v>
      </c>
      <c r="O6" s="65" t="s">
        <v>30</v>
      </c>
      <c r="P6" s="66" t="s">
        <v>32</v>
      </c>
      <c r="Q6" s="67" t="s">
        <v>33</v>
      </c>
    </row>
    <row r="7" spans="1:24" ht="20.100000000000001" customHeight="1">
      <c r="A7" s="56" t="s">
        <v>26</v>
      </c>
      <c r="B7" s="30" t="s">
        <v>36</v>
      </c>
      <c r="C7" s="15"/>
      <c r="D7" s="73">
        <v>1</v>
      </c>
      <c r="E7" s="71">
        <f ca="1">IF(TypeofResult="Aggregate",(DGET(DATA,"Reference Load_a",INDIRECT(LOOKUP!I16)))/1000,DGET(DATA,"Reference Load",INDIRECT(LOOKUP!I16)))</f>
        <v>0</v>
      </c>
      <c r="F7" s="71">
        <f ca="1">IF(TypeofResult="Aggregate",(DGET(DATA,"Observed Load_a",INDIRECT(LOOKUP!I16)))/1000,DGET(DATA,"Observed Load",INDIRECT(LOOKUP!I16)))</f>
        <v>0</v>
      </c>
      <c r="G7" s="71">
        <f ca="1">E7-F7</f>
        <v>0</v>
      </c>
      <c r="H7" s="71">
        <f ca="1">DGET(DATA,"Temperature", INDIRECT(LOOKUP!I16))</f>
        <v>61.317799999999998</v>
      </c>
      <c r="I7" s="71">
        <f ca="1">IF(TypeofResult = "Aggregate", $G7+DGET(DATA,"PCTILE10_a",INDIRECT(LOOKUP!I16))/1000,$G7+DGET(DATA,"PCTILE10",INDIRECT(LOOKUP!I16)))</f>
        <v>0</v>
      </c>
      <c r="J7" s="71">
        <f ca="1">IF(TypeofResult = "Aggregate", $G7+DGET(DATA,"PCTILE30_a",INDIRECT(LOOKUP!I16))/1000,$G7+DGET(DATA,"PCTILE30",INDIRECT(LOOKUP!I16)))</f>
        <v>0</v>
      </c>
      <c r="K7" s="71">
        <f ca="1">IF(TypeofResult = "Aggregate", $G7+DGET(DATA,"PCTILE50_a",INDIRECT(LOOKUP!I16))/1000,$G7+DGET(DATA,"PCTILE50",INDIRECT(LOOKUP!I16)))</f>
        <v>0</v>
      </c>
      <c r="L7" s="71">
        <f ca="1">IF(TypeofResult = "Aggregate", $G7+DGET(DATA,"PCTILE70_a",INDIRECT(LOOKUP!I16))/1000,$G7+DGET(DATA,"PCTILE70",INDIRECT(LOOKUP!I16)))</f>
        <v>0</v>
      </c>
      <c r="M7" s="71">
        <f ca="1">IF(TypeofResult = "Aggregate", $G7+DGET(DATA,"PCTILE90_a",INDIRECT(LOOKUP!I16))/1000,$G7+DGET(DATA,"PCTILE90",INDIRECT(LOOKUP!I16)))</f>
        <v>0</v>
      </c>
      <c r="N7" s="70"/>
      <c r="O7" s="61">
        <f ca="1">MAX(0,H7-70)</f>
        <v>0</v>
      </c>
      <c r="P7" s="61" t="e">
        <f>DGET(DATA,"Standard Error",criteria1)*IF(TypeofResult="Aggregate",AggregateTons/1000,1)*IF(TypeofResult&lt;&gt;"Average AC Unit",1/AverageTons,1)</f>
        <v>#VALUE!</v>
      </c>
      <c r="Q7" s="61" t="e">
        <f>P7^2</f>
        <v>#VALUE!</v>
      </c>
      <c r="R7" s="31"/>
    </row>
    <row r="8" spans="1:24" ht="20.100000000000001" customHeight="1">
      <c r="A8" s="56" t="s">
        <v>1</v>
      </c>
      <c r="B8" s="58">
        <v>2014</v>
      </c>
      <c r="C8" s="15"/>
      <c r="D8" s="73">
        <v>2</v>
      </c>
      <c r="E8" s="71">
        <f ca="1">IF(TypeofResult="Aggregate",(DGET(DATA,"Reference Load_a",INDIRECT(LOOKUP!I17)))/1000,DGET(DATA,"Reference Load",INDIRECT(LOOKUP!I17)))</f>
        <v>0</v>
      </c>
      <c r="F8" s="71">
        <f ca="1">IF(TypeofResult="Aggregate",(DGET(DATA,"Observed Load_a",INDIRECT(LOOKUP!I17)))/1000,DGET(DATA,"Observed Load",INDIRECT(LOOKUP!I17)))</f>
        <v>0</v>
      </c>
      <c r="G8" s="71">
        <f t="shared" ref="G8:G30" ca="1" si="0">E8-F8</f>
        <v>0</v>
      </c>
      <c r="H8" s="71">
        <f ca="1">DGET(DATA,"Temperature", INDIRECT(LOOKUP!I17))</f>
        <v>61.348799999999997</v>
      </c>
      <c r="I8" s="71">
        <f ca="1">IF(TypeofResult = "Aggregate", $G8+DGET(DATA,"PCTILE10_a",INDIRECT(LOOKUP!I17))/1000,$G8+DGET(DATA,"PCTILE10",INDIRECT(LOOKUP!I17)))</f>
        <v>0</v>
      </c>
      <c r="J8" s="71">
        <f ca="1">IF(TypeofResult = "Aggregate", $G8+DGET(DATA,"PCTILE30_a",INDIRECT(LOOKUP!I17))/1000,$G8+DGET(DATA,"PCTILE30",INDIRECT(LOOKUP!I17)))</f>
        <v>0</v>
      </c>
      <c r="K8" s="71">
        <f ca="1">IF(TypeofResult = "Aggregate", $G8+DGET(DATA,"PCTILE50_a",INDIRECT(LOOKUP!I17))/1000,$G8+DGET(DATA,"PCTILE50",INDIRECT(LOOKUP!I17)))</f>
        <v>0</v>
      </c>
      <c r="L8" s="71">
        <f ca="1">IF(TypeofResult = "Aggregate", $G8+DGET(DATA,"PCTILE70_a",INDIRECT(LOOKUP!I17))/1000,$G8+DGET(DATA,"PCTILE70",INDIRECT(LOOKUP!I17)))</f>
        <v>0</v>
      </c>
      <c r="M8" s="71">
        <f ca="1">IF(TypeofResult = "Aggregate", $G8+DGET(DATA,"PCTILE90_a",INDIRECT(LOOKUP!I17))/1000,$G8+DGET(DATA,"PCTILE90",INDIRECT(LOOKUP!I17)))</f>
        <v>0</v>
      </c>
      <c r="N8" s="70"/>
      <c r="O8" s="62">
        <f t="shared" ref="O8:O30" ca="1" si="1">MAX(0,H8-70)</f>
        <v>0</v>
      </c>
      <c r="P8" s="62" t="e">
        <f>DGET(DATA,"Standard Error",criteria2)*IF(TypeofResult="Aggregate",AggregateTons/1000,1)*IF(TypeofResult&lt;&gt;"Average AC Unit",1/AverageTons,1)</f>
        <v>#VALUE!</v>
      </c>
      <c r="Q8" s="61" t="e">
        <f t="shared" ref="Q8:Q30" si="2">P8^2</f>
        <v>#VALUE!</v>
      </c>
    </row>
    <row r="9" spans="1:24" ht="20.100000000000001" customHeight="1">
      <c r="A9" s="56" t="s">
        <v>9</v>
      </c>
      <c r="B9" s="96" t="s">
        <v>45</v>
      </c>
      <c r="C9" s="15"/>
      <c r="D9" s="73">
        <v>3</v>
      </c>
      <c r="E9" s="71">
        <f ca="1">IF(TypeofResult="Aggregate",(DGET(DATA,"Reference Load_a",INDIRECT(LOOKUP!I18)))/1000,DGET(DATA,"Reference Load",INDIRECT(LOOKUP!I18)))</f>
        <v>0</v>
      </c>
      <c r="F9" s="71">
        <f ca="1">IF(TypeofResult="Aggregate",(DGET(DATA,"Observed Load_a",INDIRECT(LOOKUP!I18)))/1000,DGET(DATA,"Observed Load",INDIRECT(LOOKUP!I18)))</f>
        <v>0</v>
      </c>
      <c r="G9" s="71">
        <f t="shared" ca="1" si="0"/>
        <v>0</v>
      </c>
      <c r="H9" s="71">
        <f ca="1">DGET(DATA,"Temperature", INDIRECT(LOOKUP!I18))</f>
        <v>60.472900000000003</v>
      </c>
      <c r="I9" s="71">
        <f ca="1">IF(TypeofResult = "Aggregate", $G9+DGET(DATA,"PCTILE10_a",INDIRECT(LOOKUP!I18))/1000,$G9+DGET(DATA,"PCTILE10",INDIRECT(LOOKUP!I18)))</f>
        <v>0</v>
      </c>
      <c r="J9" s="71">
        <f ca="1">IF(TypeofResult = "Aggregate", $G9+DGET(DATA,"PCTILE30_a",INDIRECT(LOOKUP!I18))/1000,$G9+DGET(DATA,"PCTILE30",INDIRECT(LOOKUP!I18)))</f>
        <v>0</v>
      </c>
      <c r="K9" s="71">
        <f ca="1">IF(TypeofResult = "Aggregate", $G9+DGET(DATA,"PCTILE50_a",INDIRECT(LOOKUP!I18))/1000,$G9+DGET(DATA,"PCTILE50",INDIRECT(LOOKUP!I18)))</f>
        <v>0</v>
      </c>
      <c r="L9" s="71">
        <f ca="1">IF(TypeofResult = "Aggregate", $G9+DGET(DATA,"PCTILE70_a",INDIRECT(LOOKUP!I18))/1000,$G9+DGET(DATA,"PCTILE70",INDIRECT(LOOKUP!I18)))</f>
        <v>0</v>
      </c>
      <c r="M9" s="71">
        <f ca="1">IF(TypeofResult = "Aggregate", $G9+DGET(DATA,"PCTILE90_a",INDIRECT(LOOKUP!I18))/1000,$G9+DGET(DATA,"PCTILE90",INDIRECT(LOOKUP!I18)))</f>
        <v>0</v>
      </c>
      <c r="N9" s="70"/>
      <c r="O9" s="62">
        <f t="shared" ca="1" si="1"/>
        <v>0</v>
      </c>
      <c r="P9" s="62" t="e">
        <f>DGET(DATA,"Standard Error",criteria3)*IF(TypeofResult="Aggregate",AggregateTons/1000,1)*IF(TypeofResult&lt;&gt;"Average AC Unit",1/AverageTons,1)</f>
        <v>#VALUE!</v>
      </c>
      <c r="Q9" s="61" t="e">
        <f t="shared" si="2"/>
        <v>#VALUE!</v>
      </c>
    </row>
    <row r="10" spans="1:24" ht="20.100000000000001" customHeight="1">
      <c r="A10" s="20" t="s">
        <v>29</v>
      </c>
      <c r="C10" s="15"/>
      <c r="D10" s="73">
        <v>4</v>
      </c>
      <c r="E10" s="71">
        <f ca="1">IF(TypeofResult="Aggregate",(DGET(DATA,"Reference Load_a",INDIRECT(LOOKUP!I19)))/1000,DGET(DATA,"Reference Load",INDIRECT(LOOKUP!I19)))</f>
        <v>0</v>
      </c>
      <c r="F10" s="71">
        <f ca="1">IF(TypeofResult="Aggregate",(DGET(DATA,"Observed Load_a",INDIRECT(LOOKUP!I19)))/1000,DGET(DATA,"Observed Load",INDIRECT(LOOKUP!I19)))</f>
        <v>0</v>
      </c>
      <c r="G10" s="71">
        <f t="shared" ca="1" si="0"/>
        <v>0</v>
      </c>
      <c r="H10" s="71">
        <f ca="1">DGET(DATA,"Temperature", INDIRECT(LOOKUP!I19))</f>
        <v>60.5426</v>
      </c>
      <c r="I10" s="71">
        <f ca="1">IF(TypeofResult = "Aggregate", $G10+DGET(DATA,"PCTILE10_a",INDIRECT(LOOKUP!I19))/1000,$G10+DGET(DATA,"PCTILE10",INDIRECT(LOOKUP!I19)))</f>
        <v>0</v>
      </c>
      <c r="J10" s="71">
        <f ca="1">IF(TypeofResult = "Aggregate", $G10+DGET(DATA,"PCTILE30_a",INDIRECT(LOOKUP!I19))/1000,$G10+DGET(DATA,"PCTILE30",INDIRECT(LOOKUP!I19)))</f>
        <v>0</v>
      </c>
      <c r="K10" s="71">
        <f ca="1">IF(TypeofResult = "Aggregate", $G10+DGET(DATA,"PCTILE50_a",INDIRECT(LOOKUP!I19))/1000,$G10+DGET(DATA,"PCTILE50",INDIRECT(LOOKUP!I19)))</f>
        <v>0</v>
      </c>
      <c r="L10" s="71">
        <f ca="1">IF(TypeofResult = "Aggregate", $G10+DGET(DATA,"PCTILE70_a",INDIRECT(LOOKUP!I19))/1000,$G10+DGET(DATA,"PCTILE70",INDIRECT(LOOKUP!I19)))</f>
        <v>0</v>
      </c>
      <c r="M10" s="71">
        <f ca="1">IF(TypeofResult = "Aggregate", $G10+DGET(DATA,"PCTILE90_a",INDIRECT(LOOKUP!I19))/1000,$G10+DGET(DATA,"PCTILE90",INDIRECT(LOOKUP!I19)))</f>
        <v>0</v>
      </c>
      <c r="N10" s="70"/>
      <c r="O10" s="62">
        <f t="shared" ca="1" si="1"/>
        <v>0</v>
      </c>
      <c r="P10" s="62" t="e">
        <f>DGET(DATA,"Standard Error",criteria4)*IF(TypeofResult="Aggregate",AggregateTons/1000,1)*IF(TypeofResult&lt;&gt;"Average AC Unit",1/AverageTons,1)</f>
        <v>#VALUE!</v>
      </c>
      <c r="Q10" s="61" t="e">
        <f t="shared" si="2"/>
        <v>#VALUE!</v>
      </c>
    </row>
    <row r="11" spans="1:24" ht="20.100000000000001" customHeight="1">
      <c r="A11" s="56" t="s">
        <v>39</v>
      </c>
      <c r="B11" s="76">
        <f ca="1">IF(E20&gt;0,AVERAGE(G20:G24)/AVERAGE(E20:E24),0)</f>
        <v>0.26999995313866854</v>
      </c>
      <c r="C11" s="15"/>
      <c r="D11" s="73">
        <v>5</v>
      </c>
      <c r="E11" s="71">
        <f ca="1">IF(TypeofResult="Aggregate",(DGET(DATA,"Reference Load_a",INDIRECT(LOOKUP!I20)))/1000,DGET(DATA,"Reference Load",INDIRECT(LOOKUP!I20)))</f>
        <v>0</v>
      </c>
      <c r="F11" s="71">
        <f ca="1">IF(TypeofResult="Aggregate",(DGET(DATA,"Observed Load_a",INDIRECT(LOOKUP!I20)))/1000,DGET(DATA,"Observed Load",INDIRECT(LOOKUP!I20)))</f>
        <v>0</v>
      </c>
      <c r="G11" s="71">
        <f t="shared" ca="1" si="0"/>
        <v>0</v>
      </c>
      <c r="H11" s="71">
        <f ca="1">DGET(DATA,"Temperature", INDIRECT(LOOKUP!I20))</f>
        <v>59.162799999999997</v>
      </c>
      <c r="I11" s="71">
        <f ca="1">IF(TypeofResult = "Aggregate", $G11+DGET(DATA,"PCTILE10_a",INDIRECT(LOOKUP!I20))/1000,$G11+DGET(DATA,"PCTILE10",INDIRECT(LOOKUP!I20)))</f>
        <v>0</v>
      </c>
      <c r="J11" s="71">
        <f ca="1">IF(TypeofResult = "Aggregate", $G11+DGET(DATA,"PCTILE30_a",INDIRECT(LOOKUP!I20))/1000,$G11+DGET(DATA,"PCTILE30",INDIRECT(LOOKUP!I20)))</f>
        <v>0</v>
      </c>
      <c r="K11" s="71">
        <f ca="1">IF(TypeofResult = "Aggregate", $G11+DGET(DATA,"PCTILE50_a",INDIRECT(LOOKUP!I20))/1000,$G11+DGET(DATA,"PCTILE50",INDIRECT(LOOKUP!I20)))</f>
        <v>0</v>
      </c>
      <c r="L11" s="71">
        <f ca="1">IF(TypeofResult = "Aggregate", $G11+DGET(DATA,"PCTILE70_a",INDIRECT(LOOKUP!I20))/1000,$G11+DGET(DATA,"PCTILE70",INDIRECT(LOOKUP!I20)))</f>
        <v>0</v>
      </c>
      <c r="M11" s="71">
        <f ca="1">IF(TypeofResult = "Aggregate", $G11+DGET(DATA,"PCTILE90_a",INDIRECT(LOOKUP!I20))/1000,$G11+DGET(DATA,"PCTILE90",INDIRECT(LOOKUP!I20)))</f>
        <v>0</v>
      </c>
      <c r="N11" s="70"/>
      <c r="O11" s="62">
        <f t="shared" ca="1" si="1"/>
        <v>0</v>
      </c>
      <c r="P11" s="62" t="e">
        <f>DGET(DATA,"Standard Error",criteria5)*IF(TypeofResult="Aggregate",AggregateTons/1000,1)*IF(TypeofResult&lt;&gt;"Average AC Unit",1/AverageTons,1)</f>
        <v>#VALUE!</v>
      </c>
      <c r="Q11" s="61" t="e">
        <f t="shared" si="2"/>
        <v>#VALUE!</v>
      </c>
    </row>
    <row r="12" spans="1:24" ht="20.100000000000001" customHeight="1">
      <c r="A12" s="74" t="s">
        <v>76</v>
      </c>
      <c r="B12" s="78">
        <f>DGET(DATA,"Accounts", criteria1)</f>
        <v>3376</v>
      </c>
      <c r="C12" s="32"/>
      <c r="D12" s="73">
        <v>6</v>
      </c>
      <c r="E12" s="71">
        <f ca="1">IF(TypeofResult="Aggregate",(DGET(DATA,"Reference Load_a",INDIRECT(LOOKUP!I21)))/1000,DGET(DATA,"Reference Load",INDIRECT(LOOKUP!I21)))</f>
        <v>0</v>
      </c>
      <c r="F12" s="71">
        <f ca="1">IF(TypeofResult="Aggregate",(DGET(DATA,"Observed Load_a",INDIRECT(LOOKUP!I21)))/1000,DGET(DATA,"Observed Load",INDIRECT(LOOKUP!I21)))</f>
        <v>0</v>
      </c>
      <c r="G12" s="71">
        <f t="shared" ca="1" si="0"/>
        <v>0</v>
      </c>
      <c r="H12" s="71">
        <f ca="1">DGET(DATA,"Temperature", INDIRECT(LOOKUP!I21))</f>
        <v>58.410899999999998</v>
      </c>
      <c r="I12" s="71">
        <f ca="1">IF(TypeofResult = "Aggregate", $G12+DGET(DATA,"PCTILE10_a",INDIRECT(LOOKUP!I21))/1000,$G12+DGET(DATA,"PCTILE10",INDIRECT(LOOKUP!I21)))</f>
        <v>0</v>
      </c>
      <c r="J12" s="71">
        <f ca="1">IF(TypeofResult = "Aggregate", $G12+DGET(DATA,"PCTILE30_a",INDIRECT(LOOKUP!I21))/1000,$G12+DGET(DATA,"PCTILE30",INDIRECT(LOOKUP!I21)))</f>
        <v>0</v>
      </c>
      <c r="K12" s="71">
        <f ca="1">IF(TypeofResult = "Aggregate", $G12+DGET(DATA,"PCTILE50_a",INDIRECT(LOOKUP!I21))/1000,$G12+DGET(DATA,"PCTILE50",INDIRECT(LOOKUP!I21)))</f>
        <v>0</v>
      </c>
      <c r="L12" s="71">
        <f ca="1">IF(TypeofResult = "Aggregate", $G12+DGET(DATA,"PCTILE70_a",INDIRECT(LOOKUP!I21))/1000,$G12+DGET(DATA,"PCTILE70",INDIRECT(LOOKUP!I21)))</f>
        <v>0</v>
      </c>
      <c r="M12" s="71">
        <f ca="1">IF(TypeofResult = "Aggregate", $G12+DGET(DATA,"PCTILE90_a",INDIRECT(LOOKUP!I21))/1000,$G12+DGET(DATA,"PCTILE90",INDIRECT(LOOKUP!I21)))</f>
        <v>0</v>
      </c>
      <c r="N12" s="70"/>
      <c r="O12" s="62">
        <f t="shared" ca="1" si="1"/>
        <v>0</v>
      </c>
      <c r="P12" s="62" t="e">
        <f>DGET(DATA,"Standard Error",criteria6)*IF(TypeofResult="Aggregate",AggregateTons/1000,1)*IF(TypeofResult&lt;&gt;"Average AC Unit",1/AverageTons,1)</f>
        <v>#VALUE!</v>
      </c>
      <c r="Q12" s="61" t="e">
        <f t="shared" si="2"/>
        <v>#VALUE!</v>
      </c>
    </row>
    <row r="13" spans="1:24" ht="20.100000000000001" customHeight="1">
      <c r="A13" s="74" t="s">
        <v>77</v>
      </c>
      <c r="B13" s="88">
        <f>DGET(DATA,"Account Pool", criteria1)</f>
        <v>0</v>
      </c>
      <c r="C13" s="33"/>
      <c r="D13" s="73">
        <v>7</v>
      </c>
      <c r="E13" s="71">
        <f ca="1">IF(TypeofResult="Aggregate",(DGET(DATA,"Reference Load_a",INDIRECT(LOOKUP!I22)))/1000,DGET(DATA,"Reference Load",INDIRECT(LOOKUP!I22)))</f>
        <v>0</v>
      </c>
      <c r="F13" s="71">
        <f ca="1">IF(TypeofResult="Aggregate",(DGET(DATA,"Observed Load_a",INDIRECT(LOOKUP!I22)))/1000,DGET(DATA,"Observed Load",INDIRECT(LOOKUP!I22)))</f>
        <v>0</v>
      </c>
      <c r="G13" s="71">
        <f t="shared" ca="1" si="0"/>
        <v>0</v>
      </c>
      <c r="H13" s="71">
        <f ca="1">DGET(DATA,"Temperature", INDIRECT(LOOKUP!I22))</f>
        <v>57.007800000000003</v>
      </c>
      <c r="I13" s="71">
        <f ca="1">IF(TypeofResult = "Aggregate", $G13+DGET(DATA,"PCTILE10_a",INDIRECT(LOOKUP!I22))/1000,$G13+DGET(DATA,"PCTILE10",INDIRECT(LOOKUP!I22)))</f>
        <v>0</v>
      </c>
      <c r="J13" s="71">
        <f ca="1">IF(TypeofResult = "Aggregate", $G13+DGET(DATA,"PCTILE30_a",INDIRECT(LOOKUP!I22))/1000,$G13+DGET(DATA,"PCTILE30",INDIRECT(LOOKUP!I22)))</f>
        <v>0</v>
      </c>
      <c r="K13" s="71">
        <f ca="1">IF(TypeofResult = "Aggregate", $G13+DGET(DATA,"PCTILE50_a",INDIRECT(LOOKUP!I22))/1000,$G13+DGET(DATA,"PCTILE50",INDIRECT(LOOKUP!I22)))</f>
        <v>0</v>
      </c>
      <c r="L13" s="71">
        <f ca="1">IF(TypeofResult = "Aggregate", $G13+DGET(DATA,"PCTILE70_a",INDIRECT(LOOKUP!I22))/1000,$G13+DGET(DATA,"PCTILE70",INDIRECT(LOOKUP!I22)))</f>
        <v>0</v>
      </c>
      <c r="M13" s="71">
        <f ca="1">IF(TypeofResult = "Aggregate", $G13+DGET(DATA,"PCTILE90_a",INDIRECT(LOOKUP!I22))/1000,$G13+DGET(DATA,"PCTILE90",INDIRECT(LOOKUP!I22)))</f>
        <v>0</v>
      </c>
      <c r="N13" s="70"/>
      <c r="O13" s="62">
        <f t="shared" ca="1" si="1"/>
        <v>0</v>
      </c>
      <c r="P13" s="62" t="e">
        <f>DGET(DATA,"Standard Error",criteria7)*IF(TypeofResult="Aggregate",AggregateTons/1000,1)*IF(TypeofResult&lt;&gt;"Average AC Unit",1/AverageTons,1)</f>
        <v>#VALUE!</v>
      </c>
      <c r="Q13" s="61" t="e">
        <f t="shared" si="2"/>
        <v>#VALUE!</v>
      </c>
    </row>
    <row r="14" spans="1:24" ht="20.100000000000001" customHeight="1">
      <c r="D14" s="73">
        <v>8</v>
      </c>
      <c r="E14" s="71">
        <f ca="1">IF(TypeofResult="Aggregate",(DGET(DATA,"Reference Load_a",INDIRECT(LOOKUP!I23)))/1000,DGET(DATA,"Reference Load",INDIRECT(LOOKUP!I23)))</f>
        <v>6.36973552E-2</v>
      </c>
      <c r="F14" s="71">
        <f ca="1">IF(TypeofResult="Aggregate",(DGET(DATA,"Observed Load_a",INDIRECT(LOOKUP!I23)))/1000,DGET(DATA,"Observed Load",INDIRECT(LOOKUP!I23)))</f>
        <v>6.36973552E-2</v>
      </c>
      <c r="G14" s="71">
        <f t="shared" ca="1" si="0"/>
        <v>0</v>
      </c>
      <c r="H14" s="71">
        <f ca="1">DGET(DATA,"Temperature", INDIRECT(LOOKUP!I23))</f>
        <v>64.294600000000003</v>
      </c>
      <c r="I14" s="71">
        <f ca="1">IF(TypeofResult = "Aggregate", $G14+DGET(DATA,"PCTILE10_a",INDIRECT(LOOKUP!I23))/1000,$G14+DGET(DATA,"PCTILE10",INDIRECT(LOOKUP!I23)))</f>
        <v>0</v>
      </c>
      <c r="J14" s="71">
        <f ca="1">IF(TypeofResult = "Aggregate", $G14+DGET(DATA,"PCTILE30_a",INDIRECT(LOOKUP!I23))/1000,$G14+DGET(DATA,"PCTILE30",INDIRECT(LOOKUP!I23)))</f>
        <v>0</v>
      </c>
      <c r="K14" s="71">
        <f ca="1">IF(TypeofResult = "Aggregate", $G14+DGET(DATA,"PCTILE50_a",INDIRECT(LOOKUP!I23))/1000,$G14+DGET(DATA,"PCTILE50",INDIRECT(LOOKUP!I23)))</f>
        <v>0</v>
      </c>
      <c r="L14" s="71">
        <f ca="1">IF(TypeofResult = "Aggregate", $G14+DGET(DATA,"PCTILE70_a",INDIRECT(LOOKUP!I23))/1000,$G14+DGET(DATA,"PCTILE70",INDIRECT(LOOKUP!I23)))</f>
        <v>0</v>
      </c>
      <c r="M14" s="71">
        <f ca="1">IF(TypeofResult = "Aggregate", $G14+DGET(DATA,"PCTILE90_a",INDIRECT(LOOKUP!I23))/1000,$G14+DGET(DATA,"PCTILE90",INDIRECT(LOOKUP!I23)))</f>
        <v>0</v>
      </c>
      <c r="N14" s="70"/>
      <c r="O14" s="62">
        <f t="shared" ca="1" si="1"/>
        <v>0</v>
      </c>
      <c r="P14" s="62" t="e">
        <f>DGET(DATA,"Standard Error",criteria8)*IF(TypeofResult="Aggregate",AggregateTons/1000,1)*IF(TypeofResult&lt;&gt;"Average AC Unit",1/AverageTons,1)</f>
        <v>#VALUE!</v>
      </c>
      <c r="Q14" s="61" t="e">
        <f t="shared" si="2"/>
        <v>#VALUE!</v>
      </c>
      <c r="X14" s="75"/>
    </row>
    <row r="15" spans="1:24" ht="20.100000000000001" customHeight="1">
      <c r="D15" s="73">
        <v>9</v>
      </c>
      <c r="E15" s="71">
        <f ca="1">IF(TypeofResult="Aggregate",(DGET(DATA,"Reference Load_a",INDIRECT(LOOKUP!I24)))/1000,DGET(DATA,"Reference Load",INDIRECT(LOOKUP!I24)))</f>
        <v>0.3362144896</v>
      </c>
      <c r="F15" s="71">
        <f ca="1">IF(TypeofResult="Aggregate",(DGET(DATA,"Observed Load_a",INDIRECT(LOOKUP!I24)))/1000,DGET(DATA,"Observed Load",INDIRECT(LOOKUP!I24)))</f>
        <v>0.3362144896</v>
      </c>
      <c r="G15" s="71">
        <f t="shared" ca="1" si="0"/>
        <v>0</v>
      </c>
      <c r="H15" s="71">
        <f ca="1">DGET(DATA,"Temperature", INDIRECT(LOOKUP!I24))</f>
        <v>75.248099999999994</v>
      </c>
      <c r="I15" s="71">
        <f ca="1">IF(TypeofResult = "Aggregate", $G15+DGET(DATA,"PCTILE10_a",INDIRECT(LOOKUP!I24))/1000,$G15+DGET(DATA,"PCTILE10",INDIRECT(LOOKUP!I24)))</f>
        <v>0</v>
      </c>
      <c r="J15" s="71">
        <f ca="1">IF(TypeofResult = "Aggregate", $G15+DGET(DATA,"PCTILE30_a",INDIRECT(LOOKUP!I24))/1000,$G15+DGET(DATA,"PCTILE30",INDIRECT(LOOKUP!I24)))</f>
        <v>0</v>
      </c>
      <c r="K15" s="71">
        <f ca="1">IF(TypeofResult = "Aggregate", $G15+DGET(DATA,"PCTILE50_a",INDIRECT(LOOKUP!I24))/1000,$G15+DGET(DATA,"PCTILE50",INDIRECT(LOOKUP!I24)))</f>
        <v>0</v>
      </c>
      <c r="L15" s="71">
        <f ca="1">IF(TypeofResult = "Aggregate", $G15+DGET(DATA,"PCTILE70_a",INDIRECT(LOOKUP!I24))/1000,$G15+DGET(DATA,"PCTILE70",INDIRECT(LOOKUP!I24)))</f>
        <v>0</v>
      </c>
      <c r="M15" s="71">
        <f ca="1">IF(TypeofResult = "Aggregate", $G15+DGET(DATA,"PCTILE90_a",INDIRECT(LOOKUP!I24))/1000,$G15+DGET(DATA,"PCTILE90",INDIRECT(LOOKUP!I24)))</f>
        <v>0</v>
      </c>
      <c r="N15" s="70"/>
      <c r="O15" s="62">
        <f t="shared" ca="1" si="1"/>
        <v>5.2480999999999938</v>
      </c>
      <c r="P15" s="62" t="e">
        <f>DGET(DATA,"Standard Error",criteria9)*IF(TypeofResult="Aggregate",AggregateTons/1000,1)*IF(TypeofResult&lt;&gt;"Average AC Unit",1/AverageTons,1)</f>
        <v>#VALUE!</v>
      </c>
      <c r="Q15" s="61" t="e">
        <f t="shared" si="2"/>
        <v>#VALUE!</v>
      </c>
      <c r="X15" s="75"/>
    </row>
    <row r="16" spans="1:24" ht="20.100000000000001" customHeight="1">
      <c r="D16" s="73">
        <v>10</v>
      </c>
      <c r="E16" s="71">
        <f ca="1">IF(TypeofResult="Aggregate",(DGET(DATA,"Reference Load_a",INDIRECT(LOOKUP!I25)))/1000,DGET(DATA,"Reference Load",INDIRECT(LOOKUP!I25)))</f>
        <v>0.87568274720000006</v>
      </c>
      <c r="F16" s="71">
        <f ca="1">IF(TypeofResult="Aggregate",(DGET(DATA,"Observed Load_a",INDIRECT(LOOKUP!I25)))/1000,DGET(DATA,"Observed Load",INDIRECT(LOOKUP!I25)))</f>
        <v>0.87568274720000006</v>
      </c>
      <c r="G16" s="71">
        <f t="shared" ca="1" si="0"/>
        <v>0</v>
      </c>
      <c r="H16" s="71">
        <f ca="1">DGET(DATA,"Temperature", INDIRECT(LOOKUP!I25))</f>
        <v>83.751900000000006</v>
      </c>
      <c r="I16" s="71">
        <f ca="1">IF(TypeofResult = "Aggregate", $G16+DGET(DATA,"PCTILE10_a",INDIRECT(LOOKUP!I25))/1000,$G16+DGET(DATA,"PCTILE10",INDIRECT(LOOKUP!I25)))</f>
        <v>0</v>
      </c>
      <c r="J16" s="71">
        <f ca="1">IF(TypeofResult = "Aggregate", $G16+DGET(DATA,"PCTILE30_a",INDIRECT(LOOKUP!I25))/1000,$G16+DGET(DATA,"PCTILE30",INDIRECT(LOOKUP!I25)))</f>
        <v>0</v>
      </c>
      <c r="K16" s="71">
        <f ca="1">IF(TypeofResult = "Aggregate", $G16+DGET(DATA,"PCTILE50_a",INDIRECT(LOOKUP!I25))/1000,$G16+DGET(DATA,"PCTILE50",INDIRECT(LOOKUP!I25)))</f>
        <v>0</v>
      </c>
      <c r="L16" s="71">
        <f ca="1">IF(TypeofResult = "Aggregate", $G16+DGET(DATA,"PCTILE70_a",INDIRECT(LOOKUP!I25))/1000,$G16+DGET(DATA,"PCTILE70",INDIRECT(LOOKUP!I25)))</f>
        <v>0</v>
      </c>
      <c r="M16" s="71">
        <f ca="1">IF(TypeofResult = "Aggregate", $G16+DGET(DATA,"PCTILE90_a",INDIRECT(LOOKUP!I25))/1000,$G16+DGET(DATA,"PCTILE90",INDIRECT(LOOKUP!I25)))</f>
        <v>0</v>
      </c>
      <c r="N16" s="70"/>
      <c r="O16" s="62">
        <f t="shared" ca="1" si="1"/>
        <v>13.751900000000006</v>
      </c>
      <c r="P16" s="62" t="e">
        <f>DGET(DATA,"Standard Error",criteria10)*IF(TypeofResult="Aggregate",AggregateTons/1000,1)*IF(TypeofResult&lt;&gt;"Average AC Unit",1/AverageTons,1)</f>
        <v>#VALUE!</v>
      </c>
      <c r="Q16" s="61" t="e">
        <f t="shared" si="2"/>
        <v>#VALUE!</v>
      </c>
      <c r="W16" s="75"/>
      <c r="X16" s="75"/>
    </row>
    <row r="17" spans="1:23" ht="20.100000000000001" customHeight="1">
      <c r="C17" s="6" t="s">
        <v>24</v>
      </c>
      <c r="D17" s="73">
        <v>11</v>
      </c>
      <c r="E17" s="71">
        <f ca="1">IF(TypeofResult="Aggregate",(DGET(DATA,"Reference Load_a",INDIRECT(LOOKUP!I26)))/1000,DGET(DATA,"Reference Load",INDIRECT(LOOKUP!I26)))</f>
        <v>1.989834656</v>
      </c>
      <c r="F17" s="71">
        <f ca="1">IF(TypeofResult="Aggregate",(DGET(DATA,"Observed Load_a",INDIRECT(LOOKUP!I26)))/1000,DGET(DATA,"Observed Load",INDIRECT(LOOKUP!I26)))</f>
        <v>1.989834656</v>
      </c>
      <c r="G17" s="71">
        <f t="shared" ca="1" si="0"/>
        <v>0</v>
      </c>
      <c r="H17" s="71">
        <f ca="1">DGET(DATA,"Temperature", INDIRECT(LOOKUP!I26))</f>
        <v>90.162800000000004</v>
      </c>
      <c r="I17" s="71">
        <f ca="1">IF(TypeofResult = "Aggregate", $G17+DGET(DATA,"PCTILE10_a",INDIRECT(LOOKUP!I26))/1000,$G17+DGET(DATA,"PCTILE10",INDIRECT(LOOKUP!I26)))</f>
        <v>0</v>
      </c>
      <c r="J17" s="71">
        <f ca="1">IF(TypeofResult = "Aggregate", $G17+DGET(DATA,"PCTILE30_a",INDIRECT(LOOKUP!I26))/1000,$G17+DGET(DATA,"PCTILE30",INDIRECT(LOOKUP!I26)))</f>
        <v>0</v>
      </c>
      <c r="K17" s="71">
        <f ca="1">IF(TypeofResult = "Aggregate", $G17+DGET(DATA,"PCTILE50_a",INDIRECT(LOOKUP!I26))/1000,$G17+DGET(DATA,"PCTILE50",INDIRECT(LOOKUP!I26)))</f>
        <v>0</v>
      </c>
      <c r="L17" s="71">
        <f ca="1">IF(TypeofResult = "Aggregate", $G17+DGET(DATA,"PCTILE70_a",INDIRECT(LOOKUP!I26))/1000,$G17+DGET(DATA,"PCTILE70",INDIRECT(LOOKUP!I26)))</f>
        <v>0</v>
      </c>
      <c r="M17" s="71">
        <f ca="1">IF(TypeofResult = "Aggregate", $G17+DGET(DATA,"PCTILE90_a",INDIRECT(LOOKUP!I26))/1000,$G17+DGET(DATA,"PCTILE90",INDIRECT(LOOKUP!I26)))</f>
        <v>0</v>
      </c>
      <c r="N17" s="70"/>
      <c r="O17" s="62">
        <f t="shared" ca="1" si="1"/>
        <v>20.162800000000004</v>
      </c>
      <c r="P17" s="62" t="e">
        <f>DGET(DATA,"Standard Error",criteria11)*IF(TypeofResult="Aggregate",AggregateTons/1000,1)*IF(TypeofResult&lt;&gt;"Average AC Unit",1/AverageTons,1)</f>
        <v>#VALUE!</v>
      </c>
      <c r="Q17" s="61" t="e">
        <f t="shared" si="2"/>
        <v>#VALUE!</v>
      </c>
      <c r="W17" s="75"/>
    </row>
    <row r="18" spans="1:23" ht="20.100000000000001" customHeight="1">
      <c r="D18" s="73">
        <v>12</v>
      </c>
      <c r="E18" s="71">
        <f ca="1">IF(TypeofResult="Aggregate",(DGET(DATA,"Reference Load_a",INDIRECT(LOOKUP!I27)))/1000,DGET(DATA,"Reference Load",INDIRECT(LOOKUP!I27)))</f>
        <v>3.2204717312</v>
      </c>
      <c r="F18" s="71">
        <f ca="1">IF(TypeofResult="Aggregate",(DGET(DATA,"Observed Load_a",INDIRECT(LOOKUP!I27)))/1000,DGET(DATA,"Observed Load",INDIRECT(LOOKUP!I27)))</f>
        <v>3.2204717312</v>
      </c>
      <c r="G18" s="71">
        <f t="shared" ca="1" si="0"/>
        <v>0</v>
      </c>
      <c r="H18" s="71">
        <f ca="1">DGET(DATA,"Temperature", INDIRECT(LOOKUP!I27))</f>
        <v>90.007800000000003</v>
      </c>
      <c r="I18" s="71">
        <f ca="1">IF(TypeofResult = "Aggregate", $G18+DGET(DATA,"PCTILE10_a",INDIRECT(LOOKUP!I27))/1000,$G18+DGET(DATA,"PCTILE10",INDIRECT(LOOKUP!I27)))</f>
        <v>0</v>
      </c>
      <c r="J18" s="71">
        <f ca="1">IF(TypeofResult = "Aggregate", $G18+DGET(DATA,"PCTILE30_a",INDIRECT(LOOKUP!I27))/1000,$G18+DGET(DATA,"PCTILE30",INDIRECT(LOOKUP!I27)))</f>
        <v>0</v>
      </c>
      <c r="K18" s="71">
        <f ca="1">IF(TypeofResult = "Aggregate", $G18+DGET(DATA,"PCTILE50_a",INDIRECT(LOOKUP!I27))/1000,$G18+DGET(DATA,"PCTILE50",INDIRECT(LOOKUP!I27)))</f>
        <v>0</v>
      </c>
      <c r="L18" s="71">
        <f ca="1">IF(TypeofResult = "Aggregate", $G18+DGET(DATA,"PCTILE70_a",INDIRECT(LOOKUP!I27))/1000,$G18+DGET(DATA,"PCTILE70",INDIRECT(LOOKUP!I27)))</f>
        <v>0</v>
      </c>
      <c r="M18" s="71">
        <f ca="1">IF(TypeofResult = "Aggregate", $G18+DGET(DATA,"PCTILE90_a",INDIRECT(LOOKUP!I27))/1000,$G18+DGET(DATA,"PCTILE90",INDIRECT(LOOKUP!I27)))</f>
        <v>0</v>
      </c>
      <c r="N18" s="70"/>
      <c r="O18" s="62">
        <f t="shared" ca="1" si="1"/>
        <v>20.007800000000003</v>
      </c>
      <c r="P18" s="62" t="e">
        <f>DGET(DATA,"Standard Error",criteria12)*IF(TypeofResult="Aggregate",AggregateTons/1000,1)*IF(TypeofResult&lt;&gt;"Average AC Unit",1/AverageTons,1)</f>
        <v>#VALUE!</v>
      </c>
      <c r="Q18" s="61" t="e">
        <f t="shared" si="2"/>
        <v>#VALUE!</v>
      </c>
      <c r="W18" s="75"/>
    </row>
    <row r="19" spans="1:23" ht="20.100000000000001" customHeight="1">
      <c r="A19" s="89"/>
      <c r="B19" s="89"/>
      <c r="D19" s="73">
        <v>13</v>
      </c>
      <c r="E19" s="71">
        <f ca="1">IF(TypeofResult="Aggregate",(DGET(DATA,"Reference Load_a",INDIRECT(LOOKUP!I28)))/1000,DGET(DATA,"Reference Load",INDIRECT(LOOKUP!I28)))</f>
        <v>4.4795772639999996</v>
      </c>
      <c r="F19" s="71">
        <f ca="1">IF(TypeofResult="Aggregate",(DGET(DATA,"Observed Load_a",INDIRECT(LOOKUP!I28)))/1000,DGET(DATA,"Observed Load",INDIRECT(LOOKUP!I28)))</f>
        <v>4.4795772639999996</v>
      </c>
      <c r="G19" s="71">
        <f t="shared" ca="1" si="0"/>
        <v>0</v>
      </c>
      <c r="H19" s="71">
        <f ca="1">DGET(DATA,"Temperature", INDIRECT(LOOKUP!I28))</f>
        <v>88.713200000000001</v>
      </c>
      <c r="I19" s="71">
        <f ca="1">IF(TypeofResult = "Aggregate", $G19+DGET(DATA,"PCTILE10_a",INDIRECT(LOOKUP!I28))/1000,$G19+DGET(DATA,"PCTILE10",INDIRECT(LOOKUP!I28)))</f>
        <v>0</v>
      </c>
      <c r="J19" s="71">
        <f ca="1">IF(TypeofResult = "Aggregate", $G19+DGET(DATA,"PCTILE30_a",INDIRECT(LOOKUP!I28))/1000,$G19+DGET(DATA,"PCTILE30",INDIRECT(LOOKUP!I28)))</f>
        <v>0</v>
      </c>
      <c r="K19" s="71">
        <f ca="1">IF(TypeofResult = "Aggregate", $G19+DGET(DATA,"PCTILE50_a",INDIRECT(LOOKUP!I28))/1000,$G19+DGET(DATA,"PCTILE50",INDIRECT(LOOKUP!I28)))</f>
        <v>0</v>
      </c>
      <c r="L19" s="71">
        <f ca="1">IF(TypeofResult = "Aggregate", $G19+DGET(DATA,"PCTILE70_a",INDIRECT(LOOKUP!I28))/1000,$G19+DGET(DATA,"PCTILE70",INDIRECT(LOOKUP!I28)))</f>
        <v>0</v>
      </c>
      <c r="M19" s="71">
        <f ca="1">IF(TypeofResult = "Aggregate", $G19+DGET(DATA,"PCTILE90_a",INDIRECT(LOOKUP!I28))/1000,$G19+DGET(DATA,"PCTILE90",INDIRECT(LOOKUP!I28)))</f>
        <v>0</v>
      </c>
      <c r="N19" s="70"/>
      <c r="O19" s="62">
        <f t="shared" ca="1" si="1"/>
        <v>18.713200000000001</v>
      </c>
      <c r="P19" s="62" t="e">
        <f>DGET(DATA,"Standard Error",criteria13)*IF(TypeofResult="Aggregate",AggregateTons/1000,1)*IF(TypeofResult&lt;&gt;"Average AC Unit",1/AverageTons,1)</f>
        <v>#VALUE!</v>
      </c>
      <c r="Q19" s="61" t="e">
        <f t="shared" si="2"/>
        <v>#VALUE!</v>
      </c>
    </row>
    <row r="20" spans="1:23" ht="20.100000000000001" customHeight="1">
      <c r="A20" s="89"/>
      <c r="B20" s="89"/>
      <c r="D20" s="73">
        <v>14</v>
      </c>
      <c r="E20" s="71">
        <f ca="1">IF(TypeofResult="Aggregate",(DGET(DATA,"Reference Load_a",INDIRECT(LOOKUP!I29)))/1000,DGET(DATA,"Reference Load",INDIRECT(LOOKUP!I29)))</f>
        <v>5.499011104</v>
      </c>
      <c r="F20" s="71">
        <f ca="1">IF(TypeofResult="Aggregate",(DGET(DATA,"Observed Load_a",INDIRECT(LOOKUP!I29)))/1000,DGET(DATA,"Observed Load",INDIRECT(LOOKUP!I29)))</f>
        <v>4.0142800639999994</v>
      </c>
      <c r="G20" s="71">
        <f t="shared" ca="1" si="0"/>
        <v>1.4847310400000007</v>
      </c>
      <c r="H20" s="71">
        <f ca="1">DGET(DATA,"Temperature", INDIRECT(LOOKUP!I29))</f>
        <v>87</v>
      </c>
      <c r="I20" s="71">
        <f ca="1">IF(TypeofResult = "Aggregate", $G20+DGET(DATA,"PCTILE10_a",INDIRECT(LOOKUP!I29))/1000,$G20+DGET(DATA,"PCTILE10",INDIRECT(LOOKUP!I29)))</f>
        <v>1.3609078000000006</v>
      </c>
      <c r="J20" s="71">
        <f ca="1">IF(TypeofResult = "Aggregate", $G20+DGET(DATA,"PCTILE30_a",INDIRECT(LOOKUP!I29))/1000,$G20+DGET(DATA,"PCTILE30",INDIRECT(LOOKUP!I29)))</f>
        <v>1.4340636944000007</v>
      </c>
      <c r="K20" s="71">
        <f ca="1">IF(TypeofResult = "Aggregate", $G20+DGET(DATA,"PCTILE50_a",INDIRECT(LOOKUP!I29))/1000,$G20+DGET(DATA,"PCTILE50",INDIRECT(LOOKUP!I29)))</f>
        <v>1.4847310400000007</v>
      </c>
      <c r="L20" s="71">
        <f ca="1">IF(TypeofResult = "Aggregate", $G20+DGET(DATA,"PCTILE70_a",INDIRECT(LOOKUP!I29))/1000,$G20+DGET(DATA,"PCTILE70",INDIRECT(LOOKUP!I29)))</f>
        <v>1.5353983856000006</v>
      </c>
      <c r="M20" s="71">
        <f ca="1">IF(TypeofResult = "Aggregate", $G20+DGET(DATA,"PCTILE90_a",INDIRECT(LOOKUP!I29))/1000,$G20+DGET(DATA,"PCTILE90",INDIRECT(LOOKUP!I29)))</f>
        <v>1.6085542800000008</v>
      </c>
      <c r="N20" s="70"/>
      <c r="O20" s="62">
        <f t="shared" ca="1" si="1"/>
        <v>17</v>
      </c>
      <c r="P20" s="62" t="e">
        <f>DGET(DATA,"Standard Error",criteria14)*IF(TypeofResult="Aggregate",AggregateTons/1000,1)*IF(TypeofResult&lt;&gt;"Average AC Unit",1/AverageTons,1)</f>
        <v>#VALUE!</v>
      </c>
      <c r="Q20" s="61" t="e">
        <f t="shared" si="2"/>
        <v>#VALUE!</v>
      </c>
    </row>
    <row r="21" spans="1:23" ht="20.100000000000001" customHeight="1">
      <c r="A21" s="89"/>
      <c r="B21" s="89"/>
      <c r="D21" s="73">
        <v>15</v>
      </c>
      <c r="E21" s="71">
        <f ca="1">IF(TypeofResult="Aggregate",(DGET(DATA,"Reference Load_a",INDIRECT(LOOKUP!I30)))/1000,DGET(DATA,"Reference Load",INDIRECT(LOOKUP!I30)))</f>
        <v>6.1786370400000008</v>
      </c>
      <c r="F21" s="71">
        <f ca="1">IF(TypeofResult="Aggregate",(DGET(DATA,"Observed Load_a",INDIRECT(LOOKUP!I30)))/1000,DGET(DATA,"Observed Load",INDIRECT(LOOKUP!I30)))</f>
        <v>4.5104068959999992</v>
      </c>
      <c r="G21" s="71">
        <f t="shared" ca="1" si="0"/>
        <v>1.6682301440000016</v>
      </c>
      <c r="H21" s="71">
        <f ca="1">DGET(DATA,"Temperature", INDIRECT(LOOKUP!I30))</f>
        <v>84.906999999999996</v>
      </c>
      <c r="I21" s="71">
        <f ca="1">IF(TypeofResult = "Aggregate", $G21+DGET(DATA,"PCTILE10_a",INDIRECT(LOOKUP!I30))/1000,$G21+DGET(DATA,"PCTILE10",INDIRECT(LOOKUP!I30)))</f>
        <v>1.5391265024000016</v>
      </c>
      <c r="J21" s="71">
        <f ca="1">IF(TypeofResult = "Aggregate", $G21+DGET(DATA,"PCTILE30_a",INDIRECT(LOOKUP!I30))/1000,$G21+DGET(DATA,"PCTILE30",INDIRECT(LOOKUP!I30)))</f>
        <v>1.6154018208000016</v>
      </c>
      <c r="K21" s="71">
        <f ca="1">IF(TypeofResult = "Aggregate", $G21+DGET(DATA,"PCTILE50_a",INDIRECT(LOOKUP!I30))/1000,$G21+DGET(DATA,"PCTILE50",INDIRECT(LOOKUP!I30)))</f>
        <v>1.6682301440000016</v>
      </c>
      <c r="L21" s="71">
        <f ca="1">IF(TypeofResult = "Aggregate", $G21+DGET(DATA,"PCTILE70_a",INDIRECT(LOOKUP!I30))/1000,$G21+DGET(DATA,"PCTILE70",INDIRECT(LOOKUP!I30)))</f>
        <v>1.7210584672000016</v>
      </c>
      <c r="M21" s="71">
        <f ca="1">IF(TypeofResult = "Aggregate", $G21+DGET(DATA,"PCTILE90_a",INDIRECT(LOOKUP!I30))/1000,$G21+DGET(DATA,"PCTILE90",INDIRECT(LOOKUP!I30)))</f>
        <v>1.7973337856000016</v>
      </c>
      <c r="N21" s="70"/>
      <c r="O21" s="62">
        <f t="shared" ca="1" si="1"/>
        <v>14.906999999999996</v>
      </c>
      <c r="P21" s="62" t="e">
        <f>DGET(DATA,"Standard Error",criteria15)*IF(TypeofResult="Aggregate",AggregateTons/1000,1)*IF(TypeofResult&lt;&gt;"Average AC Unit",1/AverageTons,1)</f>
        <v>#VALUE!</v>
      </c>
      <c r="Q21" s="61" t="e">
        <f t="shared" si="2"/>
        <v>#VALUE!</v>
      </c>
    </row>
    <row r="22" spans="1:23" ht="20.100000000000001" customHeight="1">
      <c r="D22" s="73">
        <v>16</v>
      </c>
      <c r="E22" s="71">
        <f ca="1">IF(TypeofResult="Aggregate",(DGET(DATA,"Reference Load_a",INDIRECT(LOOKUP!I31)))/1000,DGET(DATA,"Reference Load",INDIRECT(LOOKUP!I31)))</f>
        <v>6.6707227999999992</v>
      </c>
      <c r="F22" s="71">
        <f ca="1">IF(TypeofResult="Aggregate",(DGET(DATA,"Observed Load_a",INDIRECT(LOOKUP!I31)))/1000,DGET(DATA,"Observed Load",INDIRECT(LOOKUP!I31)))</f>
        <v>4.8696267999999998</v>
      </c>
      <c r="G22" s="71">
        <f t="shared" ca="1" si="0"/>
        <v>1.8010959999999994</v>
      </c>
      <c r="H22" s="71">
        <f ca="1">DGET(DATA,"Temperature", INDIRECT(LOOKUP!I31))</f>
        <v>83.2791</v>
      </c>
      <c r="I22" s="71">
        <f ca="1">IF(TypeofResult = "Aggregate", $G22+DGET(DATA,"PCTILE10_a",INDIRECT(LOOKUP!I31))/1000,$G22+DGET(DATA,"PCTILE10",INDIRECT(LOOKUP!I31)))</f>
        <v>1.6717371327999992</v>
      </c>
      <c r="J22" s="71">
        <f ca="1">IF(TypeofResult = "Aggregate", $G22+DGET(DATA,"PCTILE30_a",INDIRECT(LOOKUP!I31))/1000,$G22+DGET(DATA,"PCTILE30",INDIRECT(LOOKUP!I31)))</f>
        <v>1.7481633583999994</v>
      </c>
      <c r="K22" s="71">
        <f ca="1">IF(TypeofResult = "Aggregate", $G22+DGET(DATA,"PCTILE50_a",INDIRECT(LOOKUP!I31))/1000,$G22+DGET(DATA,"PCTILE50",INDIRECT(LOOKUP!I31)))</f>
        <v>1.8010959999999994</v>
      </c>
      <c r="L22" s="71">
        <f ca="1">IF(TypeofResult = "Aggregate", $G22+DGET(DATA,"PCTILE70_a",INDIRECT(LOOKUP!I31))/1000,$G22+DGET(DATA,"PCTILE70",INDIRECT(LOOKUP!I31)))</f>
        <v>1.8540286415999994</v>
      </c>
      <c r="M22" s="71">
        <f ca="1">IF(TypeofResult = "Aggregate", $G22+DGET(DATA,"PCTILE90_a",INDIRECT(LOOKUP!I31))/1000,$G22+DGET(DATA,"PCTILE90",INDIRECT(LOOKUP!I31)))</f>
        <v>1.9304548671999995</v>
      </c>
      <c r="N22" s="70"/>
      <c r="O22" s="62">
        <f t="shared" ca="1" si="1"/>
        <v>13.2791</v>
      </c>
      <c r="P22" s="62" t="e">
        <f>DGET(DATA,"Standard Error",criteria16)*IF(TypeofResult="Aggregate",AggregateTons/1000,1)*IF(TypeofResult&lt;&gt;"Average AC Unit",1/AverageTons,1)</f>
        <v>#VALUE!</v>
      </c>
      <c r="Q22" s="61" t="e">
        <f t="shared" si="2"/>
        <v>#VALUE!</v>
      </c>
    </row>
    <row r="23" spans="1:23" ht="20.100000000000001" customHeight="1">
      <c r="A23" s="57"/>
      <c r="B23" s="57"/>
      <c r="D23" s="73">
        <v>17</v>
      </c>
      <c r="E23" s="71">
        <f ca="1">IF(TypeofResult="Aggregate",(DGET(DATA,"Reference Load_a",INDIRECT(LOOKUP!I32)))/1000,DGET(DATA,"Reference Load",INDIRECT(LOOKUP!I32)))</f>
        <v>6.6507537600000006</v>
      </c>
      <c r="F23" s="71">
        <f ca="1">IF(TypeofResult="Aggregate",(DGET(DATA,"Observed Load_a",INDIRECT(LOOKUP!I32)))/1000,DGET(DATA,"Observed Load",INDIRECT(LOOKUP!I32)))</f>
        <v>4.8550492320000007</v>
      </c>
      <c r="G23" s="71">
        <f t="shared" ca="1" si="0"/>
        <v>1.7957045279999999</v>
      </c>
      <c r="H23" s="71">
        <f ca="1">DGET(DATA,"Temperature", INDIRECT(LOOKUP!I32))</f>
        <v>80.457400000000007</v>
      </c>
      <c r="I23" s="71">
        <f ca="1">IF(TypeofResult = "Aggregate", $G23+DGET(DATA,"PCTILE10_a",INDIRECT(LOOKUP!I32))/1000,$G23+DGET(DATA,"PCTILE10",INDIRECT(LOOKUP!I32)))</f>
        <v>1.6704640432</v>
      </c>
      <c r="J23" s="71">
        <f ca="1">IF(TypeofResult = "Aggregate", $G23+DGET(DATA,"PCTILE30_a",INDIRECT(LOOKUP!I32))/1000,$G23+DGET(DATA,"PCTILE30",INDIRECT(LOOKUP!I32)))</f>
        <v>1.7444571856</v>
      </c>
      <c r="K23" s="71">
        <f ca="1">IF(TypeofResult = "Aggregate", $G23+DGET(DATA,"PCTILE50_a",INDIRECT(LOOKUP!I32))/1000,$G23+DGET(DATA,"PCTILE50",INDIRECT(LOOKUP!I32)))</f>
        <v>1.7957045279999999</v>
      </c>
      <c r="L23" s="71">
        <f ca="1">IF(TypeofResult = "Aggregate", $G23+DGET(DATA,"PCTILE70_a",INDIRECT(LOOKUP!I32))/1000,$G23+DGET(DATA,"PCTILE70",INDIRECT(LOOKUP!I32)))</f>
        <v>1.8469518703999999</v>
      </c>
      <c r="M23" s="71">
        <f ca="1">IF(TypeofResult = "Aggregate", $G23+DGET(DATA,"PCTILE90_a",INDIRECT(LOOKUP!I32))/1000,$G23+DGET(DATA,"PCTILE90",INDIRECT(LOOKUP!I32)))</f>
        <v>1.9209450127999999</v>
      </c>
      <c r="N23" s="70"/>
      <c r="O23" s="62">
        <f t="shared" ca="1" si="1"/>
        <v>10.457400000000007</v>
      </c>
      <c r="P23" s="62" t="e">
        <f>DGET(DATA,"Standard Error",criteria17)*IF(TypeofResult="Aggregate",AggregateTons/1000,1)*IF(TypeofResult&lt;&gt;"Average AC Unit",1/AverageTons,1)</f>
        <v>#VALUE!</v>
      </c>
      <c r="Q23" s="61" t="e">
        <f t="shared" si="2"/>
        <v>#VALUE!</v>
      </c>
    </row>
    <row r="24" spans="1:23" ht="20.100000000000001" customHeight="1">
      <c r="B24" s="57"/>
      <c r="C24" s="34"/>
      <c r="D24" s="73">
        <v>18</v>
      </c>
      <c r="E24" s="71">
        <f ca="1">IF(TypeofResult="Aggregate",(DGET(DATA,"Reference Load_a",INDIRECT(LOOKUP!I33)))/1000,DGET(DATA,"Reference Load",INDIRECT(LOOKUP!I33)))</f>
        <v>5.9790816800000002</v>
      </c>
      <c r="F24" s="71">
        <f ca="1">IF(TypeofResult="Aggregate",(DGET(DATA,"Observed Load_a",INDIRECT(LOOKUP!I33)))/1000,DGET(DATA,"Observed Load",INDIRECT(LOOKUP!I33)))</f>
        <v>4.3647291199999998</v>
      </c>
      <c r="G24" s="71">
        <f t="shared" ca="1" si="0"/>
        <v>1.6143525600000004</v>
      </c>
      <c r="H24" s="71">
        <f ca="1">DGET(DATA,"Temperature", INDIRECT(LOOKUP!I33))</f>
        <v>75.689899999999994</v>
      </c>
      <c r="I24" s="71">
        <f ca="1">IF(TypeofResult = "Aggregate", $G24+DGET(DATA,"PCTILE10_a",INDIRECT(LOOKUP!I33))/1000,$G24+DGET(DATA,"PCTILE10",INDIRECT(LOOKUP!I33)))</f>
        <v>1.4976796880000003</v>
      </c>
      <c r="J24" s="71">
        <f ca="1">IF(TypeofResult = "Aggregate", $G24+DGET(DATA,"PCTILE30_a",INDIRECT(LOOKUP!I33))/1000,$G24+DGET(DATA,"PCTILE30",INDIRECT(LOOKUP!I33)))</f>
        <v>1.5666108560000005</v>
      </c>
      <c r="K24" s="71">
        <f ca="1">IF(TypeofResult = "Aggregate", $G24+DGET(DATA,"PCTILE50_a",INDIRECT(LOOKUP!I33))/1000,$G24+DGET(DATA,"PCTILE50",INDIRECT(LOOKUP!I33)))</f>
        <v>1.6143525600000004</v>
      </c>
      <c r="L24" s="71">
        <f ca="1">IF(TypeofResult = "Aggregate", $G24+DGET(DATA,"PCTILE70_a",INDIRECT(LOOKUP!I33))/1000,$G24+DGET(DATA,"PCTILE70",INDIRECT(LOOKUP!I33)))</f>
        <v>1.6620942640000003</v>
      </c>
      <c r="M24" s="71">
        <f ca="1">IF(TypeofResult = "Aggregate", $G24+DGET(DATA,"PCTILE90_a",INDIRECT(LOOKUP!I33))/1000,$G24+DGET(DATA,"PCTILE90",INDIRECT(LOOKUP!I33)))</f>
        <v>1.7310254320000005</v>
      </c>
      <c r="N24" s="70"/>
      <c r="O24" s="62">
        <f t="shared" ca="1" si="1"/>
        <v>5.6898999999999944</v>
      </c>
      <c r="P24" s="62" t="e">
        <f>DGET(DATA,"Standard Error",criteria18)*IF(TypeofResult="Aggregate",AggregateTons/1000,1)*IF(TypeofResult&lt;&gt;"Average AC Unit",1/AverageTons,1)</f>
        <v>#VALUE!</v>
      </c>
      <c r="Q24" s="61" t="e">
        <f t="shared" si="2"/>
        <v>#VALUE!</v>
      </c>
    </row>
    <row r="25" spans="1:23" ht="20.100000000000001" customHeight="1">
      <c r="A25" s="57"/>
      <c r="B25" s="57"/>
      <c r="C25" s="34"/>
      <c r="D25" s="73">
        <v>19</v>
      </c>
      <c r="E25" s="71">
        <f ca="1">IF(TypeofResult="Aggregate",(DGET(DATA,"Reference Load_a",INDIRECT(LOOKUP!I34)))/1000,DGET(DATA,"Reference Load",INDIRECT(LOOKUP!I34)))</f>
        <v>4.6726000640000001</v>
      </c>
      <c r="F25" s="71">
        <f ca="1">IF(TypeofResult="Aggregate",(DGET(DATA,"Observed Load_a",INDIRECT(LOOKUP!I34)))/1000,DGET(DATA,"Observed Load",INDIRECT(LOOKUP!I34)))</f>
        <v>5.1865859359999993</v>
      </c>
      <c r="G25" s="71">
        <f t="shared" ca="1" si="0"/>
        <v>-0.51398587199999923</v>
      </c>
      <c r="H25" s="71">
        <f ca="1">DGET(DATA,"Temperature", INDIRECT(LOOKUP!I34))</f>
        <v>72.410899999999998</v>
      </c>
      <c r="I25" s="71">
        <f ca="1">IF(TypeofResult = "Aggregate", $G25+DGET(DATA,"PCTILE10_a",INDIRECT(LOOKUP!I34))/1000,$G25+DGET(DATA,"PCTILE10",INDIRECT(LOOKUP!I34)))</f>
        <v>-0.51398587199999923</v>
      </c>
      <c r="J25" s="71">
        <f ca="1">IF(TypeofResult = "Aggregate", $G25+DGET(DATA,"PCTILE30_a",INDIRECT(LOOKUP!I34))/1000,$G25+DGET(DATA,"PCTILE30",INDIRECT(LOOKUP!I34)))</f>
        <v>-0.51398587199999923</v>
      </c>
      <c r="K25" s="71">
        <f ca="1">IF(TypeofResult = "Aggregate", $G25+DGET(DATA,"PCTILE50_a",INDIRECT(LOOKUP!I34))/1000,$G25+DGET(DATA,"PCTILE50",INDIRECT(LOOKUP!I34)))</f>
        <v>-0.51398587199999923</v>
      </c>
      <c r="L25" s="71">
        <f ca="1">IF(TypeofResult = "Aggregate", $G25+DGET(DATA,"PCTILE70_a",INDIRECT(LOOKUP!I34))/1000,$G25+DGET(DATA,"PCTILE70",INDIRECT(LOOKUP!I34)))</f>
        <v>-0.51398587199999923</v>
      </c>
      <c r="M25" s="71">
        <f ca="1">IF(TypeofResult = "Aggregate", $G25+DGET(DATA,"PCTILE90_a",INDIRECT(LOOKUP!I34))/1000,$G25+DGET(DATA,"PCTILE90",INDIRECT(LOOKUP!I34)))</f>
        <v>-0.51398587199999923</v>
      </c>
      <c r="N25" s="70"/>
      <c r="O25" s="62">
        <f t="shared" ca="1" si="1"/>
        <v>2.410899999999998</v>
      </c>
      <c r="P25" s="62" t="e">
        <f>DGET(DATA,"Standard Error",criteria19)*IF(TypeofResult="Aggregate",AggregateTons/1000,1)*IF(TypeofResult&lt;&gt;"Average AC Unit",1/AverageTons,1)</f>
        <v>#VALUE!</v>
      </c>
      <c r="Q25" s="61" t="e">
        <f t="shared" si="2"/>
        <v>#VALUE!</v>
      </c>
    </row>
    <row r="26" spans="1:23" ht="20.100000000000001" customHeight="1">
      <c r="A26" s="57"/>
      <c r="B26" s="57"/>
      <c r="C26" s="34"/>
      <c r="D26" s="73">
        <v>20</v>
      </c>
      <c r="E26" s="71">
        <f ca="1">IF(TypeofResult="Aggregate",(DGET(DATA,"Reference Load_a",INDIRECT(LOOKUP!I35)))/1000,DGET(DATA,"Reference Load",INDIRECT(LOOKUP!I35)))</f>
        <v>3.1815977664000004</v>
      </c>
      <c r="F26" s="71">
        <f ca="1">IF(TypeofResult="Aggregate",(DGET(DATA,"Observed Load_a",INDIRECT(LOOKUP!I35)))/1000,DGET(DATA,"Observed Load",INDIRECT(LOOKUP!I35)))</f>
        <v>3.4679419839999999</v>
      </c>
      <c r="G26" s="71">
        <f t="shared" ca="1" si="0"/>
        <v>-0.28634421759999951</v>
      </c>
      <c r="H26" s="71">
        <f ca="1">DGET(DATA,"Temperature", INDIRECT(LOOKUP!I35))</f>
        <v>69.868200000000002</v>
      </c>
      <c r="I26" s="71">
        <f ca="1">IF(TypeofResult = "Aggregate", $G26+DGET(DATA,"PCTILE10_a",INDIRECT(LOOKUP!I35))/1000,$G26+DGET(DATA,"PCTILE10",INDIRECT(LOOKUP!I35)))</f>
        <v>-0.28634421759999951</v>
      </c>
      <c r="J26" s="71">
        <f ca="1">IF(TypeofResult = "Aggregate", $G26+DGET(DATA,"PCTILE30_a",INDIRECT(LOOKUP!I35))/1000,$G26+DGET(DATA,"PCTILE30",INDIRECT(LOOKUP!I35)))</f>
        <v>-0.28634421759999951</v>
      </c>
      <c r="K26" s="71">
        <f ca="1">IF(TypeofResult = "Aggregate", $G26+DGET(DATA,"PCTILE50_a",INDIRECT(LOOKUP!I35))/1000,$G26+DGET(DATA,"PCTILE50",INDIRECT(LOOKUP!I35)))</f>
        <v>-0.28634421759999951</v>
      </c>
      <c r="L26" s="71">
        <f ca="1">IF(TypeofResult = "Aggregate", $G26+DGET(DATA,"PCTILE70_a",INDIRECT(LOOKUP!I35))/1000,$G26+DGET(DATA,"PCTILE70",INDIRECT(LOOKUP!I35)))</f>
        <v>-0.28634421759999951</v>
      </c>
      <c r="M26" s="71">
        <f ca="1">IF(TypeofResult = "Aggregate", $G26+DGET(DATA,"PCTILE90_a",INDIRECT(LOOKUP!I35))/1000,$G26+DGET(DATA,"PCTILE90",INDIRECT(LOOKUP!I35)))</f>
        <v>-0.28634421759999951</v>
      </c>
      <c r="N26" s="70"/>
      <c r="O26" s="62">
        <f t="shared" ca="1" si="1"/>
        <v>0</v>
      </c>
      <c r="P26" s="62" t="e">
        <f>DGET(DATA,"Standard Error",criteria20)*IF(TypeofResult="Aggregate",AggregateTons/1000,1)*IF(TypeofResult&lt;&gt;"Average AC Unit",1/AverageTons,1)</f>
        <v>#VALUE!</v>
      </c>
      <c r="Q26" s="61" t="e">
        <f t="shared" si="2"/>
        <v>#VALUE!</v>
      </c>
    </row>
    <row r="27" spans="1:23" ht="20.100000000000001" customHeight="1">
      <c r="A27" s="57"/>
      <c r="B27" s="57"/>
      <c r="D27" s="73">
        <v>21</v>
      </c>
      <c r="E27" s="71">
        <f ca="1">IF(TypeofResult="Aggregate",(DGET(DATA,"Reference Load_a",INDIRECT(LOOKUP!I36)))/1000,DGET(DATA,"Reference Load",INDIRECT(LOOKUP!I36)))</f>
        <v>2.2342482784000004</v>
      </c>
      <c r="F27" s="71">
        <f ca="1">IF(TypeofResult="Aggregate",(DGET(DATA,"Observed Load_a",INDIRECT(LOOKUP!I36)))/1000,DGET(DATA,"Observed Load",INDIRECT(LOOKUP!I36)))</f>
        <v>2.3906455296</v>
      </c>
      <c r="G27" s="71">
        <f t="shared" ca="1" si="0"/>
        <v>-0.15639725119999959</v>
      </c>
      <c r="H27" s="71">
        <f ca="1">DGET(DATA,"Temperature", INDIRECT(LOOKUP!I36))</f>
        <v>66.852699999999999</v>
      </c>
      <c r="I27" s="71">
        <f ca="1">IF(TypeofResult = "Aggregate", $G27+DGET(DATA,"PCTILE10_a",INDIRECT(LOOKUP!I36))/1000,$G27+DGET(DATA,"PCTILE10",INDIRECT(LOOKUP!I36)))</f>
        <v>-0.15639725119999959</v>
      </c>
      <c r="J27" s="71">
        <f ca="1">IF(TypeofResult = "Aggregate", $G27+DGET(DATA,"PCTILE30_a",INDIRECT(LOOKUP!I36))/1000,$G27+DGET(DATA,"PCTILE30",INDIRECT(LOOKUP!I36)))</f>
        <v>-0.15639725119999959</v>
      </c>
      <c r="K27" s="71">
        <f ca="1">IF(TypeofResult = "Aggregate", $G27+DGET(DATA,"PCTILE50_a",INDIRECT(LOOKUP!I36))/1000,$G27+DGET(DATA,"PCTILE50",INDIRECT(LOOKUP!I36)))</f>
        <v>-0.15639725119999959</v>
      </c>
      <c r="L27" s="71">
        <f ca="1">IF(TypeofResult = "Aggregate", $G27+DGET(DATA,"PCTILE70_a",INDIRECT(LOOKUP!I36))/1000,$G27+DGET(DATA,"PCTILE70",INDIRECT(LOOKUP!I36)))</f>
        <v>-0.15639725119999959</v>
      </c>
      <c r="M27" s="71">
        <f ca="1">IF(TypeofResult = "Aggregate", $G27+DGET(DATA,"PCTILE90_a",INDIRECT(LOOKUP!I36))/1000,$G27+DGET(DATA,"PCTILE90",INDIRECT(LOOKUP!I36)))</f>
        <v>-0.15639725119999959</v>
      </c>
      <c r="N27" s="70"/>
      <c r="O27" s="62">
        <f t="shared" ca="1" si="1"/>
        <v>0</v>
      </c>
      <c r="P27" s="62" t="e">
        <f>DGET(DATA,"Standard Error",criteria21)*IF(TypeofResult="Aggregate",AggregateTons/1000,1)*IF(TypeofResult&lt;&gt;"Average AC Unit",1/AverageTons,1)</f>
        <v>#VALUE!</v>
      </c>
      <c r="Q27" s="61" t="e">
        <f t="shared" si="2"/>
        <v>#VALUE!</v>
      </c>
    </row>
    <row r="28" spans="1:23" ht="20.100000000000001" customHeight="1">
      <c r="A28" s="57"/>
      <c r="B28" s="57"/>
      <c r="D28" s="73">
        <v>22</v>
      </c>
      <c r="E28" s="71">
        <f ca="1">IF(TypeofResult="Aggregate",(DGET(DATA,"Reference Load_a",INDIRECT(LOOKUP!I37)))/1000,DGET(DATA,"Reference Load",INDIRECT(LOOKUP!I37)))</f>
        <v>1.6858984399999999</v>
      </c>
      <c r="F28" s="71">
        <f ca="1">IF(TypeofResult="Aggregate",(DGET(DATA,"Observed Load_a",INDIRECT(LOOKUP!I37)))/1000,DGET(DATA,"Observed Load",INDIRECT(LOOKUP!I37)))</f>
        <v>1.6858984399999999</v>
      </c>
      <c r="G28" s="71">
        <f t="shared" ca="1" si="0"/>
        <v>0</v>
      </c>
      <c r="H28" s="71">
        <f ca="1">DGET(DATA,"Temperature", INDIRECT(LOOKUP!I37))</f>
        <v>65.751900000000006</v>
      </c>
      <c r="I28" s="71">
        <f ca="1">IF(TypeofResult = "Aggregate", $G28+DGET(DATA,"PCTILE10_a",INDIRECT(LOOKUP!I37))/1000,$G28+DGET(DATA,"PCTILE10",INDIRECT(LOOKUP!I37)))</f>
        <v>0</v>
      </c>
      <c r="J28" s="71">
        <f ca="1">IF(TypeofResult = "Aggregate", $G28+DGET(DATA,"PCTILE30_a",INDIRECT(LOOKUP!I37))/1000,$G28+DGET(DATA,"PCTILE30",INDIRECT(LOOKUP!I37)))</f>
        <v>0</v>
      </c>
      <c r="K28" s="71">
        <f ca="1">IF(TypeofResult = "Aggregate", $G28+DGET(DATA,"PCTILE50_a",INDIRECT(LOOKUP!I37))/1000,$G28+DGET(DATA,"PCTILE50",INDIRECT(LOOKUP!I37)))</f>
        <v>0</v>
      </c>
      <c r="L28" s="71">
        <f ca="1">IF(TypeofResult = "Aggregate", $G28+DGET(DATA,"PCTILE70_a",INDIRECT(LOOKUP!I37))/1000,$G28+DGET(DATA,"PCTILE70",INDIRECT(LOOKUP!I37)))</f>
        <v>0</v>
      </c>
      <c r="M28" s="71">
        <f ca="1">IF(TypeofResult = "Aggregate", $G28+DGET(DATA,"PCTILE90_a",INDIRECT(LOOKUP!I37))/1000,$G28+DGET(DATA,"PCTILE90",INDIRECT(LOOKUP!I37)))</f>
        <v>0</v>
      </c>
      <c r="N28" s="70"/>
      <c r="O28" s="62">
        <f t="shared" ca="1" si="1"/>
        <v>0</v>
      </c>
      <c r="P28" s="62" t="e">
        <f>DGET(DATA,"Standard Error",criteria22)*IF(TypeofResult="Aggregate",AggregateTons/1000,1)*IF(TypeofResult&lt;&gt;"Average AC Unit",1/AverageTons,1)</f>
        <v>#VALUE!</v>
      </c>
      <c r="Q28" s="61" t="e">
        <f t="shared" si="2"/>
        <v>#VALUE!</v>
      </c>
    </row>
    <row r="29" spans="1:23" ht="20.100000000000001" customHeight="1">
      <c r="A29" s="89"/>
      <c r="B29" s="89"/>
      <c r="D29" s="73">
        <v>23</v>
      </c>
      <c r="E29" s="71">
        <f ca="1">IF(TypeofResult="Aggregate",(DGET(DATA,"Reference Load_a",INDIRECT(LOOKUP!I38)))/1000,DGET(DATA,"Reference Load",INDIRECT(LOOKUP!I38)))</f>
        <v>1.1020580639999997</v>
      </c>
      <c r="F29" s="71">
        <f ca="1">IF(TypeofResult="Aggregate",(DGET(DATA,"Observed Load_a",INDIRECT(LOOKUP!I38)))/1000,DGET(DATA,"Observed Load",INDIRECT(LOOKUP!I38)))</f>
        <v>1.1020580639999997</v>
      </c>
      <c r="G29" s="71">
        <f t="shared" ca="1" si="0"/>
        <v>0</v>
      </c>
      <c r="H29" s="71">
        <f ca="1">DGET(DATA,"Temperature", INDIRECT(LOOKUP!I38))</f>
        <v>64.410899999999998</v>
      </c>
      <c r="I29" s="71">
        <f ca="1">IF(TypeofResult = "Aggregate", $G29+DGET(DATA,"PCTILE10_a",INDIRECT(LOOKUP!I38))/1000,$G29+DGET(DATA,"PCTILE10",INDIRECT(LOOKUP!I38)))</f>
        <v>0</v>
      </c>
      <c r="J29" s="71">
        <f ca="1">IF(TypeofResult = "Aggregate", $G29+DGET(DATA,"PCTILE30_a",INDIRECT(LOOKUP!I38))/1000,$G29+DGET(DATA,"PCTILE30",INDIRECT(LOOKUP!I38)))</f>
        <v>0</v>
      </c>
      <c r="K29" s="71">
        <f ca="1">IF(TypeofResult = "Aggregate", $G29+DGET(DATA,"PCTILE50_a",INDIRECT(LOOKUP!I38))/1000,$G29+DGET(DATA,"PCTILE50",INDIRECT(LOOKUP!I38)))</f>
        <v>0</v>
      </c>
      <c r="L29" s="71">
        <f ca="1">IF(TypeofResult = "Aggregate", $G29+DGET(DATA,"PCTILE70_a",INDIRECT(LOOKUP!I38))/1000,$G29+DGET(DATA,"PCTILE70",INDIRECT(LOOKUP!I38)))</f>
        <v>0</v>
      </c>
      <c r="M29" s="71">
        <f ca="1">IF(TypeofResult = "Aggregate", $G29+DGET(DATA,"PCTILE90_a",INDIRECT(LOOKUP!I38))/1000,$G29+DGET(DATA,"PCTILE90",INDIRECT(LOOKUP!I38)))</f>
        <v>0</v>
      </c>
      <c r="N29" s="70"/>
      <c r="O29" s="62">
        <f t="shared" ca="1" si="1"/>
        <v>0</v>
      </c>
      <c r="P29" s="62" t="e">
        <f>DGET(DATA,"Standard Error",criteria23)*IF(TypeofResult="Aggregate",AggregateTons/1000,1)*IF(TypeofResult&lt;&gt;"Average AC Unit",1/AverageTons,1)</f>
        <v>#VALUE!</v>
      </c>
      <c r="Q29" s="61" t="e">
        <f t="shared" si="2"/>
        <v>#VALUE!</v>
      </c>
    </row>
    <row r="30" spans="1:23" ht="20.100000000000001" customHeight="1">
      <c r="D30" s="73">
        <v>24</v>
      </c>
      <c r="E30" s="71">
        <f ca="1">IF(TypeofResult="Aggregate",(DGET(DATA,"Reference Load_a",INDIRECT(LOOKUP!I39)))/1000,DGET(DATA,"Reference Load",INDIRECT(LOOKUP!I39)))</f>
        <v>0.56094839519999995</v>
      </c>
      <c r="F30" s="71">
        <f ca="1">IF(TypeofResult="Aggregate",(DGET(DATA,"Observed Load_a",INDIRECT(LOOKUP!I39)))/1000,DGET(DATA,"Observed Load",INDIRECT(LOOKUP!I39)))</f>
        <v>0.56094839519999995</v>
      </c>
      <c r="G30" s="71">
        <f t="shared" ca="1" si="0"/>
        <v>0</v>
      </c>
      <c r="H30" s="71">
        <f ca="1">DGET(DATA,"Temperature", INDIRECT(LOOKUP!I39))</f>
        <v>62.527099999999997</v>
      </c>
      <c r="I30" s="71">
        <f ca="1">IF(TypeofResult = "Aggregate", $G30+DGET(DATA,"PCTILE10_a",INDIRECT(LOOKUP!I39))/1000,$G30+DGET(DATA,"PCTILE10",INDIRECT(LOOKUP!I39)))</f>
        <v>0</v>
      </c>
      <c r="J30" s="71">
        <f ca="1">IF(TypeofResult = "Aggregate", $G30+DGET(DATA,"PCTILE30_a",INDIRECT(LOOKUP!I39))/1000,$G30+DGET(DATA,"PCTILE30",INDIRECT(LOOKUP!I39)))</f>
        <v>0</v>
      </c>
      <c r="K30" s="71">
        <f ca="1">IF(TypeofResult = "Aggregate", $G30+DGET(DATA,"PCTILE50_a",INDIRECT(LOOKUP!I39))/1000,$G30+DGET(DATA,"PCTILE50",INDIRECT(LOOKUP!I39)))</f>
        <v>0</v>
      </c>
      <c r="L30" s="71">
        <f ca="1">IF(TypeofResult = "Aggregate", $G30+DGET(DATA,"PCTILE70_a",INDIRECT(LOOKUP!I39))/1000,$G30+DGET(DATA,"PCTILE70",INDIRECT(LOOKUP!I39)))</f>
        <v>0</v>
      </c>
      <c r="M30" s="71">
        <f ca="1">IF(TypeofResult = "Aggregate", $G30+DGET(DATA,"PCTILE90_a",INDIRECT(LOOKUP!I39))/1000,$G30+DGET(DATA,"PCTILE90",INDIRECT(LOOKUP!I39)))</f>
        <v>0</v>
      </c>
      <c r="N30" s="70"/>
      <c r="O30" s="62">
        <f t="shared" ca="1" si="1"/>
        <v>0</v>
      </c>
      <c r="P30" s="62" t="e">
        <f>DGET(DATA,"Standard Error",criteria24)*IF(TypeofResult="Aggregate",AggregateTons/1000,1)*IF(TypeofResult&lt;&gt;"Average AC Unit",1/AverageTons,1)</f>
        <v>#VALUE!</v>
      </c>
      <c r="Q30" s="61" t="e">
        <f t="shared" si="2"/>
        <v>#VALUE!</v>
      </c>
    </row>
    <row r="31" spans="1:23" ht="26.25" customHeight="1">
      <c r="D31" s="35"/>
      <c r="E31" s="92" t="str">
        <f>IF(TypeofResult="Aggregate", "Reference Energy Use (MWh)", "Reference Energy Use (kWh)")</f>
        <v>Reference Energy Use (MWh)</v>
      </c>
      <c r="F31" s="92" t="str">
        <f>IF(TypeofResult="Aggregate", "Observed Energy Use (MWh)", "Observed Energy Use (kWh)")</f>
        <v>Observed Energy Use (MWh)</v>
      </c>
      <c r="G31" s="92" t="str">
        <f>IF(TypeofResult="Aggregate", "Change in Energy Use (MWh)", "Change in Energy Use (kWh)")</f>
        <v>Change in Energy Use (MWh)</v>
      </c>
      <c r="H31" s="92" t="s">
        <v>31</v>
      </c>
      <c r="I31" s="36" t="s">
        <v>17</v>
      </c>
      <c r="J31" s="37"/>
      <c r="K31" s="37"/>
      <c r="L31" s="37"/>
      <c r="M31" s="38"/>
      <c r="P31" s="63" t="e">
        <f>SQRT(Q31)</f>
        <v>#VALUE!</v>
      </c>
      <c r="Q31" s="63" t="e">
        <f>SUM(Q7:Q30)</f>
        <v>#VALUE!</v>
      </c>
    </row>
    <row r="32" spans="1:23" ht="26.25" customHeight="1">
      <c r="D32" s="27"/>
      <c r="E32" s="93"/>
      <c r="F32" s="93"/>
      <c r="G32" s="93"/>
      <c r="H32" s="93"/>
      <c r="I32" s="28" t="s">
        <v>19</v>
      </c>
      <c r="J32" s="28" t="s">
        <v>20</v>
      </c>
      <c r="K32" s="28" t="s">
        <v>21</v>
      </c>
      <c r="L32" s="28" t="s">
        <v>22</v>
      </c>
      <c r="M32" s="29" t="s">
        <v>23</v>
      </c>
    </row>
    <row r="33" spans="1:17" ht="24.95" customHeight="1">
      <c r="D33" s="79" t="s">
        <v>25</v>
      </c>
      <c r="E33" s="80">
        <f ca="1">SUM(E7:E30)</f>
        <v>55.381035635200014</v>
      </c>
      <c r="F33" s="81">
        <f ca="1">SUM(F7:F30)</f>
        <v>47.973648703999999</v>
      </c>
      <c r="G33" s="81">
        <f ca="1">E33-F33</f>
        <v>7.4073869312000156</v>
      </c>
      <c r="H33" s="82">
        <f ca="1">SUM(O7:O30)</f>
        <v>141.62810000000002</v>
      </c>
      <c r="I33" s="83">
        <f ca="1">SUM(I7:I30)</f>
        <v>6.7831878256000024</v>
      </c>
      <c r="J33" s="83">
        <f ca="1">SUM(J7:J30)</f>
        <v>7.1519695744000042</v>
      </c>
      <c r="K33" s="83">
        <f ca="1">SUM(K7:K30)</f>
        <v>7.4073869312000031</v>
      </c>
      <c r="L33" s="83">
        <f ca="1">SUM(L7:L30)</f>
        <v>7.662804288000002</v>
      </c>
      <c r="M33" s="83">
        <f ca="1">SUM(M7:M30)</f>
        <v>8.0315860368000038</v>
      </c>
      <c r="Q33" s="39"/>
    </row>
    <row r="34" spans="1:17" ht="7.5" customHeight="1">
      <c r="C34" s="40"/>
    </row>
    <row r="35" spans="1:17" ht="15" customHeight="1">
      <c r="H35" s="3"/>
      <c r="I35" s="41"/>
      <c r="J35" s="41"/>
      <c r="K35" s="41"/>
      <c r="L35" s="41"/>
      <c r="M35" s="41"/>
    </row>
    <row r="36" spans="1:17" ht="8.25" customHeight="1">
      <c r="D36" s="42"/>
      <c r="E36" s="16"/>
      <c r="F36" s="16"/>
      <c r="G36" s="41"/>
      <c r="H36" s="3"/>
      <c r="I36" s="41"/>
      <c r="J36" s="41"/>
      <c r="K36" s="41"/>
      <c r="L36" s="41"/>
      <c r="M36" s="41"/>
    </row>
    <row r="37" spans="1:17">
      <c r="A37" s="15"/>
      <c r="B37" s="15"/>
      <c r="G37" s="31"/>
      <c r="O37" s="43"/>
      <c r="P37" s="44"/>
    </row>
    <row r="38" spans="1:17">
      <c r="A38" s="15"/>
      <c r="B38" s="15"/>
      <c r="C38" s="34"/>
      <c r="G38" s="31">
        <f ca="1">AVERAGE(G20:G24)</f>
        <v>1.6728228544000003</v>
      </c>
      <c r="O38" s="45"/>
      <c r="P38" s="45"/>
    </row>
    <row r="39" spans="1:17">
      <c r="A39" s="15"/>
      <c r="B39" s="15"/>
      <c r="C39" s="34"/>
      <c r="I39" s="86"/>
      <c r="O39" s="46"/>
      <c r="P39" s="46"/>
    </row>
    <row r="40" spans="1:17">
      <c r="A40" s="47"/>
      <c r="B40" s="47"/>
      <c r="C40" s="34"/>
      <c r="I40" s="86"/>
      <c r="O40" s="46"/>
      <c r="P40" s="46"/>
    </row>
    <row r="41" spans="1:17" ht="15">
      <c r="A41" s="48"/>
      <c r="B41" s="49"/>
      <c r="C41" s="34"/>
      <c r="D41" s="34"/>
    </row>
    <row r="42" spans="1:17">
      <c r="A42" s="50"/>
      <c r="B42" s="51"/>
      <c r="D42" s="34"/>
    </row>
    <row r="43" spans="1:17" ht="15">
      <c r="A43" s="48"/>
      <c r="B43" s="49"/>
      <c r="C43" s="34"/>
      <c r="D43" s="34"/>
    </row>
    <row r="44" spans="1:17" ht="15">
      <c r="A44" s="48"/>
      <c r="B44" s="49"/>
      <c r="D44" s="34"/>
    </row>
    <row r="45" spans="1:17">
      <c r="A45" s="47"/>
      <c r="B45" s="47"/>
    </row>
    <row r="46" spans="1:17">
      <c r="A46" s="47"/>
      <c r="B46" s="47"/>
      <c r="D46" s="34"/>
    </row>
    <row r="47" spans="1:17" ht="15">
      <c r="A47" s="48"/>
      <c r="B47" s="52"/>
      <c r="C47" s="15"/>
    </row>
    <row r="48" spans="1:17" ht="14.25">
      <c r="A48" s="42"/>
      <c r="B48" s="51"/>
      <c r="C48" s="15"/>
    </row>
    <row r="49" spans="1:4" ht="14.25">
      <c r="A49" s="48"/>
      <c r="B49" s="53"/>
      <c r="C49" s="15"/>
    </row>
    <row r="50" spans="1:4">
      <c r="A50" s="47"/>
      <c r="B50" s="47"/>
      <c r="C50" s="15"/>
      <c r="D50" s="15"/>
    </row>
    <row r="51" spans="1:4">
      <c r="A51" s="15"/>
      <c r="B51" s="15"/>
      <c r="C51" s="15"/>
      <c r="D51" s="15"/>
    </row>
    <row r="52" spans="1:4">
      <c r="A52" s="15"/>
      <c r="B52" s="15"/>
      <c r="D52" s="15"/>
    </row>
    <row r="53" spans="1:4">
      <c r="A53" s="15"/>
      <c r="B53" s="15"/>
      <c r="D53" s="15"/>
    </row>
    <row r="54" spans="1:4">
      <c r="A54" s="15"/>
      <c r="B54" s="15"/>
      <c r="D54" s="15"/>
    </row>
    <row r="55" spans="1:4">
      <c r="A55" s="15"/>
      <c r="B55" s="15"/>
    </row>
  </sheetData>
  <protectedRanges>
    <protectedRange sqref="B47 B43:B44 B7:B9" name="INPUT CELLS"/>
    <protectedRange sqref="B11" name="INPUT CELLS_1"/>
  </protectedRanges>
  <mergeCells count="11">
    <mergeCell ref="A29:B29"/>
    <mergeCell ref="A19:B21"/>
    <mergeCell ref="E5:E6"/>
    <mergeCell ref="F5:F6"/>
    <mergeCell ref="H31:H32"/>
    <mergeCell ref="E31:E32"/>
    <mergeCell ref="F31:F32"/>
    <mergeCell ref="G31:G32"/>
    <mergeCell ref="H5:H6"/>
    <mergeCell ref="D5:D6"/>
    <mergeCell ref="G5:G6"/>
  </mergeCells>
  <phoneticPr fontId="3" type="noConversion"/>
  <dataValidations xWindow="451" yWindow="290" count="6">
    <dataValidation type="list" allowBlank="1" showInputMessage="1" showErrorMessage="1" sqref="B43">
      <formula1>"1-in-2 weather year, 1-in-10 weather year"</formula1>
    </dataValidation>
    <dataValidation type="list" allowBlank="1" showInputMessage="1" showErrorMessage="1" sqref="B44 B9">
      <formula1>DayTypeList</formula1>
    </dataValidation>
    <dataValidation type="list" allowBlank="1" showInputMessage="1" showErrorMessage="1" sqref="B41">
      <formula1>"PROTOCOLS, CUSTOM"</formula1>
    </dataValidation>
    <dataValidation type="list" allowBlank="1" showInputMessage="1" showErrorMessage="1" sqref="B8">
      <formula1>ForecastYearList</formula1>
    </dataValidation>
    <dataValidation type="list" allowBlank="1" showErrorMessage="1" errorTitle="Invalid Input" error="Invalid choice" promptTitle="Type of Results" prompt="Results can be obtained for the all enrolled customers combined (Aggregate) or for the average customer" sqref="B6">
      <formula1>TypeofResultList</formula1>
    </dataValidation>
    <dataValidation type="list" allowBlank="1" showInputMessage="1" showErrorMessage="1" sqref="B7">
      <formula1>WeatherYearList</formula1>
    </dataValidation>
  </dataValidations>
  <pageMargins left="0.5" right="0.5" top="0.5" bottom="0.5" header="0.5" footer="0.5"/>
  <pageSetup scale="5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0"/>
  <sheetViews>
    <sheetView topLeftCell="C1" workbookViewId="0">
      <selection activeCell="E38" sqref="E38"/>
    </sheetView>
  </sheetViews>
  <sheetFormatPr defaultRowHeight="12.75"/>
  <cols>
    <col min="1" max="1" width="16.42578125" bestFit="1" customWidth="1"/>
    <col min="2" max="2" width="4.140625" customWidth="1"/>
    <col min="3" max="3" width="16.140625" bestFit="1" customWidth="1"/>
    <col min="4" max="4" width="4.140625" customWidth="1"/>
    <col min="5" max="5" width="27.5703125" bestFit="1" customWidth="1"/>
    <col min="6" max="6" width="4.140625" customWidth="1"/>
    <col min="7" max="7" width="31" bestFit="1" customWidth="1"/>
    <col min="8" max="8" width="4.140625" customWidth="1"/>
    <col min="9" max="9" width="22.7109375" bestFit="1" customWidth="1"/>
    <col min="10" max="10" width="4.140625" customWidth="1"/>
    <col min="11" max="11" width="12.42578125" bestFit="1" customWidth="1"/>
    <col min="12" max="12" width="14" customWidth="1"/>
    <col min="13" max="13" width="27.5703125" bestFit="1" customWidth="1"/>
    <col min="14" max="14" width="4.85546875" bestFit="1" customWidth="1"/>
  </cols>
  <sheetData>
    <row r="1" spans="1:14">
      <c r="A1" t="s">
        <v>0</v>
      </c>
      <c r="C1" t="s">
        <v>27</v>
      </c>
      <c r="E1" t="s">
        <v>28</v>
      </c>
      <c r="I1" t="s">
        <v>2</v>
      </c>
    </row>
    <row r="2" spans="1:14">
      <c r="E2" s="75" t="s">
        <v>47</v>
      </c>
    </row>
    <row r="3" spans="1:14">
      <c r="E3" s="75" t="s">
        <v>48</v>
      </c>
    </row>
    <row r="4" spans="1:14">
      <c r="E4" s="75" t="s">
        <v>49</v>
      </c>
    </row>
    <row r="5" spans="1:14">
      <c r="E5" s="75" t="s">
        <v>50</v>
      </c>
    </row>
    <row r="6" spans="1:14">
      <c r="A6" s="54">
        <v>2012</v>
      </c>
      <c r="C6" s="6" t="s">
        <v>36</v>
      </c>
      <c r="E6" s="68" t="s">
        <v>40</v>
      </c>
      <c r="I6" t="s">
        <v>3</v>
      </c>
      <c r="K6" s="60" t="s">
        <v>26</v>
      </c>
      <c r="L6" s="60" t="s">
        <v>1</v>
      </c>
      <c r="M6" s="60" t="s">
        <v>9</v>
      </c>
      <c r="N6" s="59" t="s">
        <v>10</v>
      </c>
    </row>
    <row r="7" spans="1:14">
      <c r="A7" s="54">
        <v>2013</v>
      </c>
      <c r="C7" s="6" t="s">
        <v>35</v>
      </c>
      <c r="E7" s="68" t="s">
        <v>41</v>
      </c>
      <c r="G7" s="55"/>
      <c r="I7" t="s">
        <v>38</v>
      </c>
      <c r="K7" t="str">
        <f>WeatherYear</f>
        <v>1-in-2</v>
      </c>
      <c r="L7">
        <f>ForecastYear</f>
        <v>2014</v>
      </c>
      <c r="M7" t="str">
        <f>DayType</f>
        <v>October Peak</v>
      </c>
      <c r="N7">
        <v>1</v>
      </c>
    </row>
    <row r="8" spans="1:14">
      <c r="A8" s="54">
        <v>2014</v>
      </c>
      <c r="E8" s="68" t="s">
        <v>42</v>
      </c>
      <c r="G8" s="55"/>
    </row>
    <row r="9" spans="1:14">
      <c r="E9" s="68" t="s">
        <v>43</v>
      </c>
      <c r="G9" s="55"/>
      <c r="K9" s="60" t="s">
        <v>26</v>
      </c>
      <c r="L9" s="60" t="s">
        <v>1</v>
      </c>
      <c r="M9" s="60" t="s">
        <v>9</v>
      </c>
      <c r="N9" s="59" t="s">
        <v>10</v>
      </c>
    </row>
    <row r="10" spans="1:14">
      <c r="E10" s="68" t="s">
        <v>44</v>
      </c>
      <c r="G10" s="55"/>
      <c r="K10" t="str">
        <f>WeatherYear</f>
        <v>1-in-2</v>
      </c>
      <c r="L10">
        <f>ForecastYear</f>
        <v>2014</v>
      </c>
      <c r="M10" t="str">
        <f>DayType</f>
        <v>October Peak</v>
      </c>
      <c r="N10">
        <v>2</v>
      </c>
    </row>
    <row r="11" spans="1:14">
      <c r="E11" s="68" t="s">
        <v>45</v>
      </c>
      <c r="G11" s="68"/>
    </row>
    <row r="12" spans="1:14">
      <c r="E12" s="77" t="s">
        <v>51</v>
      </c>
      <c r="G12" s="55"/>
      <c r="K12" s="60" t="s">
        <v>26</v>
      </c>
      <c r="L12" s="60" t="s">
        <v>1</v>
      </c>
      <c r="M12" s="60" t="s">
        <v>9</v>
      </c>
      <c r="N12" s="59" t="s">
        <v>10</v>
      </c>
    </row>
    <row r="13" spans="1:14">
      <c r="E13" s="77" t="s">
        <v>52</v>
      </c>
      <c r="G13" s="55"/>
      <c r="K13" t="str">
        <f>WeatherYear</f>
        <v>1-in-2</v>
      </c>
      <c r="L13">
        <f>ForecastYear</f>
        <v>2014</v>
      </c>
      <c r="M13" t="str">
        <f>DayType</f>
        <v>October Peak</v>
      </c>
      <c r="N13">
        <v>3</v>
      </c>
    </row>
    <row r="14" spans="1:14">
      <c r="E14" s="55"/>
      <c r="G14" s="69"/>
    </row>
    <row r="15" spans="1:14">
      <c r="E15" s="55"/>
      <c r="K15" s="60" t="s">
        <v>26</v>
      </c>
      <c r="L15" s="60" t="s">
        <v>1</v>
      </c>
      <c r="M15" s="60" t="s">
        <v>9</v>
      </c>
      <c r="N15" s="59" t="s">
        <v>10</v>
      </c>
    </row>
    <row r="16" spans="1:14">
      <c r="E16" s="55"/>
      <c r="F16" s="75" t="s">
        <v>53</v>
      </c>
      <c r="G16">
        <v>1</v>
      </c>
      <c r="I16" t="str">
        <f>CONCATENATE($F$16,G16)</f>
        <v>criteria1</v>
      </c>
      <c r="K16" t="str">
        <f>WeatherYear</f>
        <v>1-in-2</v>
      </c>
      <c r="L16">
        <f>ForecastYear</f>
        <v>2014</v>
      </c>
      <c r="M16" t="str">
        <f>DayType</f>
        <v>October Peak</v>
      </c>
      <c r="N16">
        <v>4</v>
      </c>
    </row>
    <row r="17" spans="4:14">
      <c r="G17">
        <f>G16+1</f>
        <v>2</v>
      </c>
      <c r="I17" t="str">
        <f t="shared" ref="I17:I39" si="0">CONCATENATE($F$16,G17)</f>
        <v>criteria2</v>
      </c>
    </row>
    <row r="18" spans="4:14">
      <c r="G18">
        <f t="shared" ref="G18:G38" si="1">G17+1</f>
        <v>3</v>
      </c>
      <c r="I18" t="str">
        <f t="shared" si="0"/>
        <v>criteria3</v>
      </c>
      <c r="K18" s="60" t="s">
        <v>26</v>
      </c>
      <c r="L18" s="60" t="s">
        <v>1</v>
      </c>
      <c r="M18" s="60" t="s">
        <v>9</v>
      </c>
      <c r="N18" s="59" t="s">
        <v>10</v>
      </c>
    </row>
    <row r="19" spans="4:14">
      <c r="G19">
        <f t="shared" si="1"/>
        <v>4</v>
      </c>
      <c r="I19" t="str">
        <f t="shared" si="0"/>
        <v>criteria4</v>
      </c>
      <c r="K19" t="str">
        <f>WeatherYear</f>
        <v>1-in-2</v>
      </c>
      <c r="L19">
        <f>ForecastYear</f>
        <v>2014</v>
      </c>
      <c r="M19" t="str">
        <f>DayType</f>
        <v>October Peak</v>
      </c>
      <c r="N19">
        <v>5</v>
      </c>
    </row>
    <row r="20" spans="4:14">
      <c r="G20">
        <f t="shared" si="1"/>
        <v>5</v>
      </c>
      <c r="I20" t="str">
        <f t="shared" si="0"/>
        <v>criteria5</v>
      </c>
    </row>
    <row r="21" spans="4:14">
      <c r="G21">
        <f t="shared" si="1"/>
        <v>6</v>
      </c>
      <c r="I21" t="str">
        <f t="shared" si="0"/>
        <v>criteria6</v>
      </c>
      <c r="K21" s="60" t="s">
        <v>26</v>
      </c>
      <c r="L21" s="60" t="s">
        <v>1</v>
      </c>
      <c r="M21" s="60" t="s">
        <v>9</v>
      </c>
      <c r="N21" s="59" t="s">
        <v>10</v>
      </c>
    </row>
    <row r="22" spans="4:14">
      <c r="G22">
        <f t="shared" si="1"/>
        <v>7</v>
      </c>
      <c r="I22" t="str">
        <f t="shared" si="0"/>
        <v>criteria7</v>
      </c>
      <c r="K22" t="str">
        <f>WeatherYear</f>
        <v>1-in-2</v>
      </c>
      <c r="L22">
        <f>ForecastYear</f>
        <v>2014</v>
      </c>
      <c r="M22" t="str">
        <f>DayType</f>
        <v>October Peak</v>
      </c>
      <c r="N22">
        <v>6</v>
      </c>
    </row>
    <row r="23" spans="4:14">
      <c r="G23">
        <f t="shared" si="1"/>
        <v>8</v>
      </c>
      <c r="I23" t="str">
        <f t="shared" si="0"/>
        <v>criteria8</v>
      </c>
    </row>
    <row r="24" spans="4:14">
      <c r="D24" s="64"/>
      <c r="G24">
        <f t="shared" si="1"/>
        <v>9</v>
      </c>
      <c r="I24" t="str">
        <f t="shared" si="0"/>
        <v>criteria9</v>
      </c>
      <c r="K24" s="60" t="s">
        <v>26</v>
      </c>
      <c r="L24" s="60" t="s">
        <v>1</v>
      </c>
      <c r="M24" s="60" t="s">
        <v>9</v>
      </c>
      <c r="N24" s="59" t="s">
        <v>10</v>
      </c>
    </row>
    <row r="25" spans="4:14">
      <c r="D25" s="64"/>
      <c r="G25">
        <f t="shared" si="1"/>
        <v>10</v>
      </c>
      <c r="I25" t="str">
        <f t="shared" si="0"/>
        <v>criteria10</v>
      </c>
      <c r="K25" t="str">
        <f>WeatherYear</f>
        <v>1-in-2</v>
      </c>
      <c r="L25">
        <f>ForecastYear</f>
        <v>2014</v>
      </c>
      <c r="M25" t="str">
        <f>DayType</f>
        <v>October Peak</v>
      </c>
      <c r="N25">
        <v>7</v>
      </c>
    </row>
    <row r="26" spans="4:14">
      <c r="D26" s="64"/>
      <c r="G26">
        <f t="shared" si="1"/>
        <v>11</v>
      </c>
      <c r="I26" t="str">
        <f t="shared" si="0"/>
        <v>criteria11</v>
      </c>
    </row>
    <row r="27" spans="4:14">
      <c r="D27" s="64"/>
      <c r="G27">
        <f t="shared" si="1"/>
        <v>12</v>
      </c>
      <c r="I27" t="str">
        <f t="shared" si="0"/>
        <v>criteria12</v>
      </c>
      <c r="K27" s="60" t="s">
        <v>26</v>
      </c>
      <c r="L27" s="60" t="s">
        <v>1</v>
      </c>
      <c r="M27" s="60" t="s">
        <v>9</v>
      </c>
      <c r="N27" s="59" t="s">
        <v>10</v>
      </c>
    </row>
    <row r="28" spans="4:14">
      <c r="D28" s="64"/>
      <c r="G28">
        <f t="shared" si="1"/>
        <v>13</v>
      </c>
      <c r="I28" t="str">
        <f t="shared" si="0"/>
        <v>criteria13</v>
      </c>
      <c r="K28" t="str">
        <f>WeatherYear</f>
        <v>1-in-2</v>
      </c>
      <c r="L28">
        <f>ForecastYear</f>
        <v>2014</v>
      </c>
      <c r="M28" t="str">
        <f>DayType</f>
        <v>October Peak</v>
      </c>
      <c r="N28">
        <v>8</v>
      </c>
    </row>
    <row r="29" spans="4:14">
      <c r="D29" s="64"/>
      <c r="G29">
        <f t="shared" si="1"/>
        <v>14</v>
      </c>
      <c r="I29" t="str">
        <f t="shared" si="0"/>
        <v>criteria14</v>
      </c>
    </row>
    <row r="30" spans="4:14">
      <c r="D30" s="64"/>
      <c r="G30">
        <f t="shared" si="1"/>
        <v>15</v>
      </c>
      <c r="I30" t="str">
        <f t="shared" si="0"/>
        <v>criteria15</v>
      </c>
      <c r="K30" s="60" t="s">
        <v>26</v>
      </c>
      <c r="L30" s="60" t="s">
        <v>1</v>
      </c>
      <c r="M30" s="60" t="s">
        <v>9</v>
      </c>
      <c r="N30" s="59" t="s">
        <v>10</v>
      </c>
    </row>
    <row r="31" spans="4:14">
      <c r="D31" s="64"/>
      <c r="G31">
        <f t="shared" si="1"/>
        <v>16</v>
      </c>
      <c r="I31" t="str">
        <f t="shared" si="0"/>
        <v>criteria16</v>
      </c>
      <c r="K31" t="str">
        <f>WeatherYear</f>
        <v>1-in-2</v>
      </c>
      <c r="L31">
        <f>ForecastYear</f>
        <v>2014</v>
      </c>
      <c r="M31" t="str">
        <f>DayType</f>
        <v>October Peak</v>
      </c>
      <c r="N31">
        <v>9</v>
      </c>
    </row>
    <row r="32" spans="4:14">
      <c r="D32" s="64"/>
      <c r="G32">
        <f>G31+1</f>
        <v>17</v>
      </c>
      <c r="I32" t="str">
        <f t="shared" si="0"/>
        <v>criteria17</v>
      </c>
    </row>
    <row r="33" spans="4:14">
      <c r="D33" s="64"/>
      <c r="G33">
        <f t="shared" si="1"/>
        <v>18</v>
      </c>
      <c r="I33" t="str">
        <f t="shared" si="0"/>
        <v>criteria18</v>
      </c>
      <c r="K33" s="60" t="s">
        <v>26</v>
      </c>
      <c r="L33" s="60" t="s">
        <v>1</v>
      </c>
      <c r="M33" s="60" t="s">
        <v>9</v>
      </c>
      <c r="N33" s="59" t="s">
        <v>10</v>
      </c>
    </row>
    <row r="34" spans="4:14">
      <c r="D34" s="64"/>
      <c r="G34">
        <f t="shared" si="1"/>
        <v>19</v>
      </c>
      <c r="I34" t="str">
        <f t="shared" si="0"/>
        <v>criteria19</v>
      </c>
      <c r="K34" t="str">
        <f>WeatherYear</f>
        <v>1-in-2</v>
      </c>
      <c r="L34">
        <f>ForecastYear</f>
        <v>2014</v>
      </c>
      <c r="M34" t="str">
        <f>DayType</f>
        <v>October Peak</v>
      </c>
      <c r="N34">
        <v>10</v>
      </c>
    </row>
    <row r="35" spans="4:14">
      <c r="D35" s="64"/>
      <c r="G35">
        <f>G34+1</f>
        <v>20</v>
      </c>
      <c r="I35" t="str">
        <f t="shared" si="0"/>
        <v>criteria20</v>
      </c>
    </row>
    <row r="36" spans="4:14">
      <c r="D36" s="64"/>
      <c r="G36">
        <f t="shared" si="1"/>
        <v>21</v>
      </c>
      <c r="I36" t="str">
        <f t="shared" si="0"/>
        <v>criteria21</v>
      </c>
      <c r="K36" s="60" t="s">
        <v>26</v>
      </c>
      <c r="L36" s="60" t="s">
        <v>1</v>
      </c>
      <c r="M36" s="60" t="s">
        <v>9</v>
      </c>
      <c r="N36" s="59" t="s">
        <v>10</v>
      </c>
    </row>
    <row r="37" spans="4:14">
      <c r="D37" s="64"/>
      <c r="G37">
        <f>G36+1</f>
        <v>22</v>
      </c>
      <c r="I37" t="str">
        <f t="shared" si="0"/>
        <v>criteria22</v>
      </c>
      <c r="K37" t="str">
        <f>WeatherYear</f>
        <v>1-in-2</v>
      </c>
      <c r="L37">
        <f>ForecastYear</f>
        <v>2014</v>
      </c>
      <c r="M37" t="str">
        <f>DayType</f>
        <v>October Peak</v>
      </c>
      <c r="N37">
        <v>11</v>
      </c>
    </row>
    <row r="38" spans="4:14">
      <c r="D38" s="64"/>
      <c r="G38">
        <f t="shared" si="1"/>
        <v>23</v>
      </c>
      <c r="I38" t="str">
        <f t="shared" si="0"/>
        <v>criteria23</v>
      </c>
    </row>
    <row r="39" spans="4:14">
      <c r="D39" s="64"/>
      <c r="G39">
        <f>G38+1</f>
        <v>24</v>
      </c>
      <c r="I39" t="str">
        <f t="shared" si="0"/>
        <v>criteria24</v>
      </c>
      <c r="K39" s="60" t="s">
        <v>26</v>
      </c>
      <c r="L39" s="60" t="s">
        <v>1</v>
      </c>
      <c r="M39" s="60" t="s">
        <v>9</v>
      </c>
      <c r="N39" s="59" t="s">
        <v>10</v>
      </c>
    </row>
    <row r="40" spans="4:14">
      <c r="K40" t="str">
        <f>WeatherYear</f>
        <v>1-in-2</v>
      </c>
      <c r="L40">
        <f>ForecastYear</f>
        <v>2014</v>
      </c>
      <c r="M40" t="str">
        <f>DayType</f>
        <v>October Peak</v>
      </c>
      <c r="N40">
        <v>12</v>
      </c>
    </row>
    <row r="42" spans="4:14">
      <c r="K42" s="60" t="s">
        <v>26</v>
      </c>
      <c r="L42" s="60" t="s">
        <v>1</v>
      </c>
      <c r="M42" s="60" t="s">
        <v>9</v>
      </c>
      <c r="N42" s="59" t="s">
        <v>10</v>
      </c>
    </row>
    <row r="43" spans="4:14">
      <c r="K43" t="str">
        <f>WeatherYear</f>
        <v>1-in-2</v>
      </c>
      <c r="L43">
        <f>ForecastYear</f>
        <v>2014</v>
      </c>
      <c r="M43" t="str">
        <f>DayType</f>
        <v>October Peak</v>
      </c>
      <c r="N43">
        <v>13</v>
      </c>
    </row>
    <row r="45" spans="4:14">
      <c r="K45" s="60" t="s">
        <v>26</v>
      </c>
      <c r="L45" s="60" t="s">
        <v>1</v>
      </c>
      <c r="M45" s="60" t="s">
        <v>9</v>
      </c>
      <c r="N45" s="59" t="s">
        <v>10</v>
      </c>
    </row>
    <row r="46" spans="4:14">
      <c r="K46" t="str">
        <f>WeatherYear</f>
        <v>1-in-2</v>
      </c>
      <c r="L46">
        <f>ForecastYear</f>
        <v>2014</v>
      </c>
      <c r="M46" t="str">
        <f>DayType</f>
        <v>October Peak</v>
      </c>
      <c r="N46">
        <v>14</v>
      </c>
    </row>
    <row r="48" spans="4:14">
      <c r="K48" s="60" t="s">
        <v>26</v>
      </c>
      <c r="L48" s="60" t="s">
        <v>1</v>
      </c>
      <c r="M48" s="60" t="s">
        <v>9</v>
      </c>
      <c r="N48" s="59" t="s">
        <v>10</v>
      </c>
    </row>
    <row r="49" spans="11:14">
      <c r="K49" t="str">
        <f>WeatherYear</f>
        <v>1-in-2</v>
      </c>
      <c r="L49">
        <f>ForecastYear</f>
        <v>2014</v>
      </c>
      <c r="M49" t="str">
        <f>DayType</f>
        <v>October Peak</v>
      </c>
      <c r="N49">
        <v>15</v>
      </c>
    </row>
    <row r="51" spans="11:14">
      <c r="K51" s="60" t="s">
        <v>26</v>
      </c>
      <c r="L51" s="60" t="s">
        <v>1</v>
      </c>
      <c r="M51" s="60" t="s">
        <v>9</v>
      </c>
      <c r="N51" s="59" t="s">
        <v>10</v>
      </c>
    </row>
    <row r="52" spans="11:14">
      <c r="K52" t="str">
        <f>WeatherYear</f>
        <v>1-in-2</v>
      </c>
      <c r="L52">
        <f>ForecastYear</f>
        <v>2014</v>
      </c>
      <c r="M52" t="str">
        <f>DayType</f>
        <v>October Peak</v>
      </c>
      <c r="N52">
        <v>16</v>
      </c>
    </row>
    <row r="54" spans="11:14">
      <c r="K54" s="60" t="s">
        <v>26</v>
      </c>
      <c r="L54" s="60" t="s">
        <v>1</v>
      </c>
      <c r="M54" s="60" t="s">
        <v>9</v>
      </c>
      <c r="N54" s="59" t="s">
        <v>10</v>
      </c>
    </row>
    <row r="55" spans="11:14">
      <c r="K55" t="str">
        <f>WeatherYear</f>
        <v>1-in-2</v>
      </c>
      <c r="L55">
        <f>ForecastYear</f>
        <v>2014</v>
      </c>
      <c r="M55" t="str">
        <f>DayType</f>
        <v>October Peak</v>
      </c>
      <c r="N55">
        <v>17</v>
      </c>
    </row>
    <row r="57" spans="11:14">
      <c r="K57" s="60" t="s">
        <v>26</v>
      </c>
      <c r="L57" s="60" t="s">
        <v>1</v>
      </c>
      <c r="M57" s="60" t="s">
        <v>9</v>
      </c>
      <c r="N57" s="59" t="s">
        <v>10</v>
      </c>
    </row>
    <row r="58" spans="11:14">
      <c r="K58" t="str">
        <f>WeatherYear</f>
        <v>1-in-2</v>
      </c>
      <c r="L58">
        <f>ForecastYear</f>
        <v>2014</v>
      </c>
      <c r="M58" t="str">
        <f>DayType</f>
        <v>October Peak</v>
      </c>
      <c r="N58">
        <v>18</v>
      </c>
    </row>
    <row r="60" spans="11:14">
      <c r="K60" s="60" t="s">
        <v>26</v>
      </c>
      <c r="L60" s="60" t="s">
        <v>1</v>
      </c>
      <c r="M60" s="60" t="s">
        <v>9</v>
      </c>
      <c r="N60" s="59" t="s">
        <v>10</v>
      </c>
    </row>
    <row r="61" spans="11:14">
      <c r="K61" t="str">
        <f>WeatherYear</f>
        <v>1-in-2</v>
      </c>
      <c r="L61">
        <f>ForecastYear</f>
        <v>2014</v>
      </c>
      <c r="M61" t="str">
        <f>DayType</f>
        <v>October Peak</v>
      </c>
      <c r="N61">
        <v>19</v>
      </c>
    </row>
    <row r="63" spans="11:14">
      <c r="K63" s="60" t="s">
        <v>26</v>
      </c>
      <c r="L63" s="60" t="s">
        <v>1</v>
      </c>
      <c r="M63" s="60" t="s">
        <v>9</v>
      </c>
      <c r="N63" s="59" t="s">
        <v>10</v>
      </c>
    </row>
    <row r="64" spans="11:14">
      <c r="K64" t="str">
        <f>WeatherYear</f>
        <v>1-in-2</v>
      </c>
      <c r="L64">
        <f>ForecastYear</f>
        <v>2014</v>
      </c>
      <c r="M64" t="str">
        <f>DayType</f>
        <v>October Peak</v>
      </c>
      <c r="N64">
        <v>20</v>
      </c>
    </row>
    <row r="66" spans="11:14">
      <c r="K66" s="60" t="s">
        <v>26</v>
      </c>
      <c r="L66" s="60" t="s">
        <v>1</v>
      </c>
      <c r="M66" s="60" t="s">
        <v>9</v>
      </c>
      <c r="N66" s="59" t="s">
        <v>10</v>
      </c>
    </row>
    <row r="67" spans="11:14">
      <c r="K67" t="str">
        <f>WeatherYear</f>
        <v>1-in-2</v>
      </c>
      <c r="L67">
        <f>ForecastYear</f>
        <v>2014</v>
      </c>
      <c r="M67" t="str">
        <f>DayType</f>
        <v>October Peak</v>
      </c>
      <c r="N67">
        <v>21</v>
      </c>
    </row>
    <row r="69" spans="11:14">
      <c r="K69" s="60" t="s">
        <v>26</v>
      </c>
      <c r="L69" s="60" t="s">
        <v>1</v>
      </c>
      <c r="M69" s="60" t="s">
        <v>9</v>
      </c>
      <c r="N69" s="59" t="s">
        <v>10</v>
      </c>
    </row>
    <row r="70" spans="11:14">
      <c r="K70" t="str">
        <f>WeatherYear</f>
        <v>1-in-2</v>
      </c>
      <c r="L70">
        <f>ForecastYear</f>
        <v>2014</v>
      </c>
      <c r="M70" t="str">
        <f>DayType</f>
        <v>October Peak</v>
      </c>
      <c r="N70">
        <v>22</v>
      </c>
    </row>
    <row r="72" spans="11:14">
      <c r="K72" s="60" t="s">
        <v>26</v>
      </c>
      <c r="L72" s="60" t="s">
        <v>1</v>
      </c>
      <c r="M72" s="60" t="s">
        <v>9</v>
      </c>
      <c r="N72" s="59" t="s">
        <v>10</v>
      </c>
    </row>
    <row r="73" spans="11:14">
      <c r="K73" t="str">
        <f>WeatherYear</f>
        <v>1-in-2</v>
      </c>
      <c r="L73">
        <f>ForecastYear</f>
        <v>2014</v>
      </c>
      <c r="M73" t="str">
        <f>DayType</f>
        <v>October Peak</v>
      </c>
      <c r="N73">
        <v>23</v>
      </c>
    </row>
    <row r="75" spans="11:14">
      <c r="K75" s="60" t="s">
        <v>26</v>
      </c>
      <c r="L75" s="60" t="s">
        <v>1</v>
      </c>
      <c r="M75" s="60" t="s">
        <v>9</v>
      </c>
      <c r="N75" s="59" t="s">
        <v>10</v>
      </c>
    </row>
    <row r="76" spans="11:14">
      <c r="K76" t="str">
        <f>WeatherYear</f>
        <v>1-in-2</v>
      </c>
      <c r="L76">
        <f>ForecastYear</f>
        <v>2014</v>
      </c>
      <c r="M76" t="str">
        <f>DayType</f>
        <v>October Peak</v>
      </c>
      <c r="N76">
        <v>24</v>
      </c>
    </row>
    <row r="79" spans="11:14">
      <c r="K79" s="59" t="s">
        <v>34</v>
      </c>
      <c r="L79" s="72"/>
    </row>
    <row r="80" spans="11:14">
      <c r="K80">
        <f>ForecastYear</f>
        <v>2014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729"/>
  <sheetViews>
    <sheetView workbookViewId="0">
      <pane xSplit="5" ySplit="1" topLeftCell="P2" activePane="bottomRight" state="frozen"/>
      <selection pane="topRight" activeCell="E1" sqref="E1"/>
      <selection pane="bottomLeft" activeCell="A2" sqref="A2"/>
      <selection pane="bottomRight" activeCell="G36" sqref="G36"/>
    </sheetView>
  </sheetViews>
  <sheetFormatPr defaultColWidth="23.42578125" defaultRowHeight="12.75"/>
  <cols>
    <col min="8" max="8" width="23.42578125" style="85"/>
  </cols>
  <sheetData>
    <row r="1" spans="1:36" s="2" customFormat="1" ht="26.25" customHeight="1">
      <c r="A1" s="1" t="s">
        <v>26</v>
      </c>
      <c r="B1" s="1" t="s">
        <v>9</v>
      </c>
      <c r="C1" s="1" t="s">
        <v>64</v>
      </c>
      <c r="D1" s="1" t="s">
        <v>1</v>
      </c>
      <c r="E1" s="1" t="s">
        <v>10</v>
      </c>
      <c r="F1" s="1" t="s">
        <v>11</v>
      </c>
      <c r="G1" s="1" t="s">
        <v>12</v>
      </c>
      <c r="H1" s="87" t="s">
        <v>13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46</v>
      </c>
      <c r="O1" s="1" t="s">
        <v>65</v>
      </c>
      <c r="P1" s="1" t="s">
        <v>73</v>
      </c>
      <c r="Q1" s="1" t="s">
        <v>72</v>
      </c>
      <c r="R1" s="1" t="s">
        <v>54</v>
      </c>
      <c r="S1" s="1" t="s">
        <v>55</v>
      </c>
      <c r="T1" s="1" t="s">
        <v>56</v>
      </c>
      <c r="U1" s="1" t="s">
        <v>57</v>
      </c>
      <c r="V1" s="1" t="s">
        <v>58</v>
      </c>
      <c r="W1" s="1" t="s">
        <v>59</v>
      </c>
      <c r="X1" s="1" t="s">
        <v>60</v>
      </c>
      <c r="Y1" s="1" t="s">
        <v>61</v>
      </c>
      <c r="Z1" s="1" t="s">
        <v>62</v>
      </c>
      <c r="AA1" s="1" t="s">
        <v>63</v>
      </c>
      <c r="AB1" s="1" t="s">
        <v>66</v>
      </c>
      <c r="AC1" s="1" t="s">
        <v>67</v>
      </c>
      <c r="AD1" s="1" t="s">
        <v>74</v>
      </c>
      <c r="AE1" s="1" t="s">
        <v>68</v>
      </c>
      <c r="AF1" s="1" t="s">
        <v>69</v>
      </c>
      <c r="AG1" s="1" t="s">
        <v>70</v>
      </c>
      <c r="AH1" s="1" t="s">
        <v>71</v>
      </c>
    </row>
    <row r="2" spans="1:36">
      <c r="A2" t="s">
        <v>35</v>
      </c>
      <c r="B2" t="s">
        <v>47</v>
      </c>
      <c r="C2">
        <v>1</v>
      </c>
      <c r="D2">
        <v>2012</v>
      </c>
      <c r="E2">
        <v>1</v>
      </c>
      <c r="F2">
        <v>0</v>
      </c>
      <c r="G2">
        <v>0</v>
      </c>
      <c r="H2" s="85">
        <v>48.325600000000001</v>
      </c>
      <c r="I2" s="84">
        <f t="shared" ref="I2:I65" si="0">SUM(R2,W2)</f>
        <v>0</v>
      </c>
      <c r="J2" s="84">
        <f t="shared" ref="J2:J65" si="1">SUM(S2,X2)</f>
        <v>0</v>
      </c>
      <c r="K2" s="84">
        <f t="shared" ref="K2:K65" si="2">SUM(T2,Y2)</f>
        <v>0</v>
      </c>
      <c r="L2" s="84">
        <f t="shared" ref="L2:L65" si="3">SUM(U2,Z2)</f>
        <v>0</v>
      </c>
      <c r="M2" s="84">
        <f t="shared" ref="M2:M65" si="4">SUM(V2,AA2)</f>
        <v>0</v>
      </c>
      <c r="N2">
        <v>0</v>
      </c>
      <c r="O2" s="85">
        <v>0</v>
      </c>
      <c r="P2" s="84">
        <v>0.05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 s="85">
        <v>0</v>
      </c>
      <c r="X2" s="85">
        <v>0</v>
      </c>
      <c r="Y2" s="85">
        <v>0</v>
      </c>
      <c r="Z2" s="85">
        <v>0</v>
      </c>
      <c r="AA2" s="85">
        <v>0</v>
      </c>
      <c r="AB2" s="64">
        <f>F2*N2+P2*O2</f>
        <v>0</v>
      </c>
      <c r="AC2" s="64">
        <f>G2*N2</f>
        <v>0</v>
      </c>
      <c r="AD2" s="64">
        <f>R2*$N2</f>
        <v>0</v>
      </c>
      <c r="AE2" s="64">
        <f>S2*$N2</f>
        <v>0</v>
      </c>
      <c r="AF2" s="64">
        <f>T2*$N2</f>
        <v>0</v>
      </c>
      <c r="AG2" s="64">
        <f>U2*$N2</f>
        <v>0</v>
      </c>
      <c r="AH2" s="64">
        <f>V2*$N2</f>
        <v>0</v>
      </c>
    </row>
    <row r="3" spans="1:36">
      <c r="A3" t="s">
        <v>35</v>
      </c>
      <c r="B3" t="s">
        <v>47</v>
      </c>
      <c r="C3">
        <v>1</v>
      </c>
      <c r="D3">
        <v>2012</v>
      </c>
      <c r="E3">
        <v>2</v>
      </c>
      <c r="F3">
        <v>0</v>
      </c>
      <c r="G3">
        <v>0</v>
      </c>
      <c r="H3" s="85">
        <v>50.193800000000003</v>
      </c>
      <c r="I3" s="84">
        <f t="shared" si="0"/>
        <v>0</v>
      </c>
      <c r="J3" s="84">
        <f t="shared" si="1"/>
        <v>0</v>
      </c>
      <c r="K3" s="84">
        <f t="shared" si="2"/>
        <v>0</v>
      </c>
      <c r="L3" s="84">
        <f t="shared" si="3"/>
        <v>0</v>
      </c>
      <c r="M3" s="84">
        <f t="shared" si="4"/>
        <v>0</v>
      </c>
      <c r="N3">
        <v>0</v>
      </c>
      <c r="O3" s="85">
        <v>0</v>
      </c>
      <c r="P3" s="84">
        <v>3.2000000000000001E-2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85">
        <v>0</v>
      </c>
      <c r="X3" s="85">
        <v>0</v>
      </c>
      <c r="Y3" s="85">
        <v>0</v>
      </c>
      <c r="Z3" s="85">
        <v>0</v>
      </c>
      <c r="AA3" s="85">
        <v>0</v>
      </c>
      <c r="AB3" s="64">
        <f t="shared" ref="AB3:AB66" si="5">F3*N3+P3*O3</f>
        <v>0</v>
      </c>
      <c r="AC3" s="64">
        <f t="shared" ref="AC3:AC66" si="6">G3*N3</f>
        <v>0</v>
      </c>
      <c r="AD3" s="64">
        <f t="shared" ref="AD3:AD66" si="7">R3*$N3</f>
        <v>0</v>
      </c>
      <c r="AE3" s="64">
        <f t="shared" ref="AE3:AE66" si="8">S3*$N3</f>
        <v>0</v>
      </c>
      <c r="AF3" s="64">
        <f t="shared" ref="AF3:AF66" si="9">T3*$N3</f>
        <v>0</v>
      </c>
      <c r="AG3" s="64">
        <f t="shared" ref="AG3:AG66" si="10">U3*$N3</f>
        <v>0</v>
      </c>
      <c r="AH3" s="64">
        <f t="shared" ref="AH3:AH66" si="11">V3*$N3</f>
        <v>0</v>
      </c>
      <c r="AJ3" s="64" t="str">
        <f>TRIM(AD1)</f>
        <v>PCTILE10_a</v>
      </c>
    </row>
    <row r="4" spans="1:36">
      <c r="A4" t="s">
        <v>35</v>
      </c>
      <c r="B4" t="s">
        <v>47</v>
      </c>
      <c r="C4">
        <v>1</v>
      </c>
      <c r="D4">
        <v>2012</v>
      </c>
      <c r="E4">
        <v>3</v>
      </c>
      <c r="F4">
        <v>0</v>
      </c>
      <c r="G4">
        <v>0</v>
      </c>
      <c r="H4" s="85">
        <v>51.170499999999997</v>
      </c>
      <c r="I4" s="84">
        <f t="shared" si="0"/>
        <v>0</v>
      </c>
      <c r="J4" s="84">
        <f t="shared" si="1"/>
        <v>0</v>
      </c>
      <c r="K4" s="84">
        <f t="shared" si="2"/>
        <v>0</v>
      </c>
      <c r="L4" s="84">
        <f t="shared" si="3"/>
        <v>0</v>
      </c>
      <c r="M4" s="84">
        <f t="shared" si="4"/>
        <v>0</v>
      </c>
      <c r="N4">
        <v>0</v>
      </c>
      <c r="O4" s="85">
        <v>0</v>
      </c>
      <c r="P4" s="84">
        <v>4.3999999999999997E-2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85">
        <v>0</v>
      </c>
      <c r="X4" s="85">
        <v>0</v>
      </c>
      <c r="Y4" s="85">
        <v>0</v>
      </c>
      <c r="Z4" s="85">
        <v>0</v>
      </c>
      <c r="AA4" s="85">
        <v>0</v>
      </c>
      <c r="AB4" s="64">
        <f t="shared" si="5"/>
        <v>0</v>
      </c>
      <c r="AC4" s="64">
        <f t="shared" si="6"/>
        <v>0</v>
      </c>
      <c r="AD4" s="64">
        <f t="shared" si="7"/>
        <v>0</v>
      </c>
      <c r="AE4" s="64">
        <f t="shared" si="8"/>
        <v>0</v>
      </c>
      <c r="AF4" s="64">
        <f t="shared" si="9"/>
        <v>0</v>
      </c>
      <c r="AG4" s="64">
        <f t="shared" si="10"/>
        <v>0</v>
      </c>
      <c r="AH4" s="64">
        <f t="shared" si="11"/>
        <v>0</v>
      </c>
      <c r="AJ4" s="64" t="b">
        <f>AJ3=AD1</f>
        <v>1</v>
      </c>
    </row>
    <row r="5" spans="1:36">
      <c r="A5" t="s">
        <v>35</v>
      </c>
      <c r="B5" t="s">
        <v>47</v>
      </c>
      <c r="C5">
        <v>1</v>
      </c>
      <c r="D5">
        <v>2012</v>
      </c>
      <c r="E5">
        <v>4</v>
      </c>
      <c r="F5">
        <v>0</v>
      </c>
      <c r="G5">
        <v>0</v>
      </c>
      <c r="H5" s="85">
        <v>51.782899999999998</v>
      </c>
      <c r="I5" s="84">
        <f t="shared" si="0"/>
        <v>0</v>
      </c>
      <c r="J5" s="84">
        <f t="shared" si="1"/>
        <v>0</v>
      </c>
      <c r="K5" s="84">
        <f t="shared" si="2"/>
        <v>0</v>
      </c>
      <c r="L5" s="84">
        <f t="shared" si="3"/>
        <v>0</v>
      </c>
      <c r="M5" s="84">
        <f t="shared" si="4"/>
        <v>0</v>
      </c>
      <c r="N5">
        <v>0</v>
      </c>
      <c r="O5" s="85">
        <v>0</v>
      </c>
      <c r="P5" s="84">
        <v>4.3999999999999997E-2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 s="85">
        <v>0</v>
      </c>
      <c r="X5" s="85">
        <v>0</v>
      </c>
      <c r="Y5" s="85">
        <v>0</v>
      </c>
      <c r="Z5" s="85">
        <v>0</v>
      </c>
      <c r="AA5" s="85">
        <v>0</v>
      </c>
      <c r="AB5" s="64">
        <f t="shared" si="5"/>
        <v>0</v>
      </c>
      <c r="AC5" s="64">
        <f t="shared" si="6"/>
        <v>0</v>
      </c>
      <c r="AD5" s="64">
        <f t="shared" si="7"/>
        <v>0</v>
      </c>
      <c r="AE5" s="64">
        <f t="shared" si="8"/>
        <v>0</v>
      </c>
      <c r="AF5" s="64">
        <f t="shared" si="9"/>
        <v>0</v>
      </c>
      <c r="AG5" s="64">
        <f t="shared" si="10"/>
        <v>0</v>
      </c>
      <c r="AH5" s="64">
        <f t="shared" si="11"/>
        <v>0</v>
      </c>
    </row>
    <row r="6" spans="1:36">
      <c r="A6" t="s">
        <v>35</v>
      </c>
      <c r="B6" t="s">
        <v>47</v>
      </c>
      <c r="C6">
        <v>1</v>
      </c>
      <c r="D6">
        <v>2012</v>
      </c>
      <c r="E6">
        <v>5</v>
      </c>
      <c r="F6">
        <v>0</v>
      </c>
      <c r="G6">
        <v>0</v>
      </c>
      <c r="H6" s="85">
        <v>51.674399999999999</v>
      </c>
      <c r="I6" s="84">
        <f t="shared" si="0"/>
        <v>0</v>
      </c>
      <c r="J6" s="84">
        <f t="shared" si="1"/>
        <v>0</v>
      </c>
      <c r="K6" s="84">
        <f t="shared" si="2"/>
        <v>0</v>
      </c>
      <c r="L6" s="84">
        <f t="shared" si="3"/>
        <v>0</v>
      </c>
      <c r="M6" s="84">
        <f t="shared" si="4"/>
        <v>0</v>
      </c>
      <c r="N6">
        <v>0</v>
      </c>
      <c r="O6" s="85">
        <v>0</v>
      </c>
      <c r="P6" s="84">
        <v>5.3999999999999999E-2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85">
        <v>0</v>
      </c>
      <c r="X6" s="85">
        <v>0</v>
      </c>
      <c r="Y6" s="85">
        <v>0</v>
      </c>
      <c r="Z6" s="85">
        <v>0</v>
      </c>
      <c r="AA6" s="85">
        <v>0</v>
      </c>
      <c r="AB6" s="64">
        <f t="shared" si="5"/>
        <v>0</v>
      </c>
      <c r="AC6" s="64">
        <f t="shared" si="6"/>
        <v>0</v>
      </c>
      <c r="AD6" s="64">
        <f t="shared" si="7"/>
        <v>0</v>
      </c>
      <c r="AE6" s="64">
        <f t="shared" si="8"/>
        <v>0</v>
      </c>
      <c r="AF6" s="64">
        <f t="shared" si="9"/>
        <v>0</v>
      </c>
      <c r="AG6" s="64">
        <f t="shared" si="10"/>
        <v>0</v>
      </c>
      <c r="AH6" s="64">
        <f t="shared" si="11"/>
        <v>0</v>
      </c>
    </row>
    <row r="7" spans="1:36">
      <c r="A7" t="s">
        <v>35</v>
      </c>
      <c r="B7" t="s">
        <v>47</v>
      </c>
      <c r="C7">
        <v>1</v>
      </c>
      <c r="D7">
        <v>2012</v>
      </c>
      <c r="E7">
        <v>6</v>
      </c>
      <c r="F7">
        <v>0</v>
      </c>
      <c r="G7">
        <v>0</v>
      </c>
      <c r="H7" s="85">
        <v>50.689900000000002</v>
      </c>
      <c r="I7" s="84">
        <f t="shared" si="0"/>
        <v>0</v>
      </c>
      <c r="J7" s="84">
        <f t="shared" si="1"/>
        <v>0</v>
      </c>
      <c r="K7" s="84">
        <f t="shared" si="2"/>
        <v>0</v>
      </c>
      <c r="L7" s="84">
        <f t="shared" si="3"/>
        <v>0</v>
      </c>
      <c r="M7" s="84">
        <f t="shared" si="4"/>
        <v>0</v>
      </c>
      <c r="N7">
        <v>0</v>
      </c>
      <c r="O7" s="85">
        <v>0</v>
      </c>
      <c r="P7" s="84">
        <v>0.10100000000000001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85">
        <v>0</v>
      </c>
      <c r="X7" s="85">
        <v>0</v>
      </c>
      <c r="Y7" s="85">
        <v>0</v>
      </c>
      <c r="Z7" s="85">
        <v>0</v>
      </c>
      <c r="AA7" s="85">
        <v>0</v>
      </c>
      <c r="AB7" s="64">
        <f t="shared" si="5"/>
        <v>0</v>
      </c>
      <c r="AC7" s="64">
        <f t="shared" si="6"/>
        <v>0</v>
      </c>
      <c r="AD7" s="64">
        <f t="shared" si="7"/>
        <v>0</v>
      </c>
      <c r="AE7" s="64">
        <f t="shared" si="8"/>
        <v>0</v>
      </c>
      <c r="AF7" s="64">
        <f t="shared" si="9"/>
        <v>0</v>
      </c>
      <c r="AG7" s="64">
        <f t="shared" si="10"/>
        <v>0</v>
      </c>
      <c r="AH7" s="64">
        <f t="shared" si="11"/>
        <v>0</v>
      </c>
    </row>
    <row r="8" spans="1:36">
      <c r="A8" t="s">
        <v>35</v>
      </c>
      <c r="B8" t="s">
        <v>47</v>
      </c>
      <c r="C8">
        <v>1</v>
      </c>
      <c r="D8">
        <v>2012</v>
      </c>
      <c r="E8">
        <v>7</v>
      </c>
      <c r="F8">
        <v>0</v>
      </c>
      <c r="G8">
        <v>0</v>
      </c>
      <c r="H8" s="85">
        <v>50.658900000000003</v>
      </c>
      <c r="I8" s="84">
        <f t="shared" si="0"/>
        <v>0</v>
      </c>
      <c r="J8" s="84">
        <f t="shared" si="1"/>
        <v>0</v>
      </c>
      <c r="K8" s="84">
        <f t="shared" si="2"/>
        <v>0</v>
      </c>
      <c r="L8" s="84">
        <f t="shared" si="3"/>
        <v>0</v>
      </c>
      <c r="M8" s="84">
        <f t="shared" si="4"/>
        <v>0</v>
      </c>
      <c r="N8">
        <v>0</v>
      </c>
      <c r="O8" s="85">
        <v>0</v>
      </c>
      <c r="P8" s="84">
        <v>0.161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85">
        <v>0</v>
      </c>
      <c r="X8" s="85">
        <v>0</v>
      </c>
      <c r="Y8" s="85">
        <v>0</v>
      </c>
      <c r="Z8" s="85">
        <v>0</v>
      </c>
      <c r="AA8" s="85">
        <v>0</v>
      </c>
      <c r="AB8" s="64">
        <f t="shared" si="5"/>
        <v>0</v>
      </c>
      <c r="AC8" s="64">
        <f t="shared" si="6"/>
        <v>0</v>
      </c>
      <c r="AD8" s="64">
        <f t="shared" si="7"/>
        <v>0</v>
      </c>
      <c r="AE8" s="64">
        <f t="shared" si="8"/>
        <v>0</v>
      </c>
      <c r="AF8" s="64">
        <f t="shared" si="9"/>
        <v>0</v>
      </c>
      <c r="AG8" s="64">
        <f t="shared" si="10"/>
        <v>0</v>
      </c>
      <c r="AH8" s="64">
        <f t="shared" si="11"/>
        <v>0</v>
      </c>
    </row>
    <row r="9" spans="1:36">
      <c r="A9" t="s">
        <v>35</v>
      </c>
      <c r="B9" t="s">
        <v>47</v>
      </c>
      <c r="C9">
        <v>1</v>
      </c>
      <c r="D9">
        <v>2012</v>
      </c>
      <c r="E9">
        <v>8</v>
      </c>
      <c r="F9">
        <v>0</v>
      </c>
      <c r="G9">
        <v>0</v>
      </c>
      <c r="H9" s="85">
        <v>50.085299999999997</v>
      </c>
      <c r="I9" s="84">
        <f t="shared" si="0"/>
        <v>0</v>
      </c>
      <c r="J9" s="84">
        <f t="shared" si="1"/>
        <v>0</v>
      </c>
      <c r="K9" s="84">
        <f t="shared" si="2"/>
        <v>0</v>
      </c>
      <c r="L9" s="84">
        <f t="shared" si="3"/>
        <v>0</v>
      </c>
      <c r="M9" s="84">
        <f t="shared" si="4"/>
        <v>0</v>
      </c>
      <c r="N9">
        <v>0</v>
      </c>
      <c r="O9" s="85">
        <v>0</v>
      </c>
      <c r="P9" s="84">
        <v>0.224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 s="85">
        <v>0</v>
      </c>
      <c r="X9" s="85">
        <v>0</v>
      </c>
      <c r="Y9" s="85">
        <v>0</v>
      </c>
      <c r="Z9" s="85">
        <v>0</v>
      </c>
      <c r="AA9" s="85">
        <v>0</v>
      </c>
      <c r="AB9" s="64">
        <f t="shared" si="5"/>
        <v>0</v>
      </c>
      <c r="AC9" s="64">
        <f t="shared" si="6"/>
        <v>0</v>
      </c>
      <c r="AD9" s="64">
        <f t="shared" si="7"/>
        <v>0</v>
      </c>
      <c r="AE9" s="64">
        <f t="shared" si="8"/>
        <v>0</v>
      </c>
      <c r="AF9" s="64">
        <f t="shared" si="9"/>
        <v>0</v>
      </c>
      <c r="AG9" s="64">
        <f t="shared" si="10"/>
        <v>0</v>
      </c>
      <c r="AH9" s="64">
        <f t="shared" si="11"/>
        <v>0</v>
      </c>
    </row>
    <row r="10" spans="1:36">
      <c r="A10" t="s">
        <v>35</v>
      </c>
      <c r="B10" t="s">
        <v>47</v>
      </c>
      <c r="C10">
        <v>1</v>
      </c>
      <c r="D10">
        <v>2012</v>
      </c>
      <c r="E10">
        <v>9</v>
      </c>
      <c r="F10">
        <v>0</v>
      </c>
      <c r="G10">
        <v>0</v>
      </c>
      <c r="H10" s="85">
        <v>50.798499999999997</v>
      </c>
      <c r="I10" s="84">
        <f t="shared" si="0"/>
        <v>0</v>
      </c>
      <c r="J10" s="84">
        <f t="shared" si="1"/>
        <v>0</v>
      </c>
      <c r="K10" s="84">
        <f t="shared" si="2"/>
        <v>0</v>
      </c>
      <c r="L10" s="84">
        <f t="shared" si="3"/>
        <v>0</v>
      </c>
      <c r="M10" s="84">
        <f t="shared" si="4"/>
        <v>0</v>
      </c>
      <c r="N10">
        <v>0</v>
      </c>
      <c r="O10" s="85">
        <v>0</v>
      </c>
      <c r="P10" s="84">
        <v>0.33800000000000002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 s="85">
        <v>0</v>
      </c>
      <c r="X10" s="85">
        <v>0</v>
      </c>
      <c r="Y10" s="85">
        <v>0</v>
      </c>
      <c r="Z10" s="85">
        <v>0</v>
      </c>
      <c r="AA10" s="85">
        <v>0</v>
      </c>
      <c r="AB10" s="64">
        <f t="shared" si="5"/>
        <v>0</v>
      </c>
      <c r="AC10" s="64">
        <f t="shared" si="6"/>
        <v>0</v>
      </c>
      <c r="AD10" s="64">
        <f t="shared" si="7"/>
        <v>0</v>
      </c>
      <c r="AE10" s="64">
        <f t="shared" si="8"/>
        <v>0</v>
      </c>
      <c r="AF10" s="64">
        <f t="shared" si="9"/>
        <v>0</v>
      </c>
      <c r="AG10" s="64">
        <f t="shared" si="10"/>
        <v>0</v>
      </c>
      <c r="AH10" s="64">
        <f t="shared" si="11"/>
        <v>0</v>
      </c>
    </row>
    <row r="11" spans="1:36">
      <c r="A11" t="s">
        <v>35</v>
      </c>
      <c r="B11" t="s">
        <v>47</v>
      </c>
      <c r="C11">
        <v>1</v>
      </c>
      <c r="D11">
        <v>2012</v>
      </c>
      <c r="E11">
        <v>10</v>
      </c>
      <c r="F11">
        <v>0</v>
      </c>
      <c r="G11">
        <v>0</v>
      </c>
      <c r="H11" s="85">
        <v>51.310099999999998</v>
      </c>
      <c r="I11" s="84">
        <f t="shared" si="0"/>
        <v>0</v>
      </c>
      <c r="J11" s="84">
        <f t="shared" si="1"/>
        <v>0</v>
      </c>
      <c r="K11" s="84">
        <f t="shared" si="2"/>
        <v>0</v>
      </c>
      <c r="L11" s="84">
        <f t="shared" si="3"/>
        <v>0</v>
      </c>
      <c r="M11" s="84">
        <f t="shared" si="4"/>
        <v>0</v>
      </c>
      <c r="N11">
        <v>0</v>
      </c>
      <c r="O11" s="85">
        <v>0</v>
      </c>
      <c r="P11" s="84">
        <v>0.55700000000000005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85">
        <v>0</v>
      </c>
      <c r="X11" s="85">
        <v>0</v>
      </c>
      <c r="Y11" s="85">
        <v>0</v>
      </c>
      <c r="Z11" s="85">
        <v>0</v>
      </c>
      <c r="AA11" s="85">
        <v>0</v>
      </c>
      <c r="AB11" s="64">
        <f t="shared" si="5"/>
        <v>0</v>
      </c>
      <c r="AC11" s="64">
        <f t="shared" si="6"/>
        <v>0</v>
      </c>
      <c r="AD11" s="64">
        <f t="shared" si="7"/>
        <v>0</v>
      </c>
      <c r="AE11" s="64">
        <f t="shared" si="8"/>
        <v>0</v>
      </c>
      <c r="AF11" s="64">
        <f t="shared" si="9"/>
        <v>0</v>
      </c>
      <c r="AG11" s="64">
        <f t="shared" si="10"/>
        <v>0</v>
      </c>
      <c r="AH11" s="64">
        <f t="shared" si="11"/>
        <v>0</v>
      </c>
    </row>
    <row r="12" spans="1:36">
      <c r="A12" t="s">
        <v>35</v>
      </c>
      <c r="B12" t="s">
        <v>47</v>
      </c>
      <c r="C12">
        <v>1</v>
      </c>
      <c r="D12">
        <v>2012</v>
      </c>
      <c r="E12">
        <v>11</v>
      </c>
      <c r="F12">
        <v>0</v>
      </c>
      <c r="G12">
        <v>0</v>
      </c>
      <c r="H12" s="85">
        <v>52.558100000000003</v>
      </c>
      <c r="I12" s="84">
        <f t="shared" si="0"/>
        <v>0</v>
      </c>
      <c r="J12" s="84">
        <f t="shared" si="1"/>
        <v>0</v>
      </c>
      <c r="K12" s="84">
        <f t="shared" si="2"/>
        <v>0</v>
      </c>
      <c r="L12" s="84">
        <f t="shared" si="3"/>
        <v>0</v>
      </c>
      <c r="M12" s="84">
        <f t="shared" si="4"/>
        <v>0</v>
      </c>
      <c r="N12">
        <v>0</v>
      </c>
      <c r="O12" s="85">
        <v>0</v>
      </c>
      <c r="P12" s="84">
        <v>0.72599999999999998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64">
        <f t="shared" si="5"/>
        <v>0</v>
      </c>
      <c r="AC12" s="64">
        <f t="shared" si="6"/>
        <v>0</v>
      </c>
      <c r="AD12" s="64">
        <f t="shared" si="7"/>
        <v>0</v>
      </c>
      <c r="AE12" s="64">
        <f t="shared" si="8"/>
        <v>0</v>
      </c>
      <c r="AF12" s="64">
        <f t="shared" si="9"/>
        <v>0</v>
      </c>
      <c r="AG12" s="64">
        <f t="shared" si="10"/>
        <v>0</v>
      </c>
      <c r="AH12" s="64">
        <f t="shared" si="11"/>
        <v>0</v>
      </c>
    </row>
    <row r="13" spans="1:36">
      <c r="A13" t="s">
        <v>35</v>
      </c>
      <c r="B13" t="s">
        <v>47</v>
      </c>
      <c r="C13">
        <v>1</v>
      </c>
      <c r="D13">
        <v>2012</v>
      </c>
      <c r="E13">
        <v>12</v>
      </c>
      <c r="F13">
        <v>0</v>
      </c>
      <c r="G13">
        <v>0</v>
      </c>
      <c r="H13" s="85">
        <v>54.155000000000001</v>
      </c>
      <c r="I13" s="84">
        <f t="shared" si="0"/>
        <v>0</v>
      </c>
      <c r="J13" s="84">
        <f t="shared" si="1"/>
        <v>0</v>
      </c>
      <c r="K13" s="84">
        <f t="shared" si="2"/>
        <v>0</v>
      </c>
      <c r="L13" s="84">
        <f t="shared" si="3"/>
        <v>0</v>
      </c>
      <c r="M13" s="84">
        <f t="shared" si="4"/>
        <v>0</v>
      </c>
      <c r="N13">
        <v>0</v>
      </c>
      <c r="O13" s="85">
        <v>0</v>
      </c>
      <c r="P13" s="84">
        <v>0.85699999999999998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85">
        <v>0</v>
      </c>
      <c r="X13" s="85">
        <v>0</v>
      </c>
      <c r="Y13" s="85">
        <v>0</v>
      </c>
      <c r="Z13" s="85">
        <v>0</v>
      </c>
      <c r="AA13" s="85">
        <v>0</v>
      </c>
      <c r="AB13" s="64">
        <f t="shared" si="5"/>
        <v>0</v>
      </c>
      <c r="AC13" s="64">
        <f t="shared" si="6"/>
        <v>0</v>
      </c>
      <c r="AD13" s="64">
        <f t="shared" si="7"/>
        <v>0</v>
      </c>
      <c r="AE13" s="64">
        <f t="shared" si="8"/>
        <v>0</v>
      </c>
      <c r="AF13" s="64">
        <f t="shared" si="9"/>
        <v>0</v>
      </c>
      <c r="AG13" s="64">
        <f t="shared" si="10"/>
        <v>0</v>
      </c>
      <c r="AH13" s="64">
        <f t="shared" si="11"/>
        <v>0</v>
      </c>
    </row>
    <row r="14" spans="1:36">
      <c r="A14" t="s">
        <v>35</v>
      </c>
      <c r="B14" t="s">
        <v>47</v>
      </c>
      <c r="C14">
        <v>1</v>
      </c>
      <c r="D14">
        <v>2012</v>
      </c>
      <c r="E14">
        <v>13</v>
      </c>
      <c r="F14">
        <v>0</v>
      </c>
      <c r="G14">
        <v>0</v>
      </c>
      <c r="H14" s="85">
        <v>53.705399999999997</v>
      </c>
      <c r="I14" s="84">
        <f t="shared" si="0"/>
        <v>0</v>
      </c>
      <c r="J14" s="84">
        <f t="shared" si="1"/>
        <v>0</v>
      </c>
      <c r="K14" s="84">
        <f t="shared" si="2"/>
        <v>0</v>
      </c>
      <c r="L14" s="84">
        <f t="shared" si="3"/>
        <v>0</v>
      </c>
      <c r="M14" s="84">
        <f t="shared" si="4"/>
        <v>0</v>
      </c>
      <c r="N14">
        <v>0</v>
      </c>
      <c r="O14" s="85">
        <v>0</v>
      </c>
      <c r="P14" s="84">
        <v>0.90100000000000002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85">
        <v>0</v>
      </c>
      <c r="X14" s="85">
        <v>0</v>
      </c>
      <c r="Y14" s="85">
        <v>0</v>
      </c>
      <c r="Z14" s="85">
        <v>0</v>
      </c>
      <c r="AA14" s="85">
        <v>0</v>
      </c>
      <c r="AB14" s="64">
        <f t="shared" si="5"/>
        <v>0</v>
      </c>
      <c r="AC14" s="64">
        <f t="shared" si="6"/>
        <v>0</v>
      </c>
      <c r="AD14" s="64">
        <f t="shared" si="7"/>
        <v>0</v>
      </c>
      <c r="AE14" s="64">
        <f t="shared" si="8"/>
        <v>0</v>
      </c>
      <c r="AF14" s="64">
        <f t="shared" si="9"/>
        <v>0</v>
      </c>
      <c r="AG14" s="64">
        <f t="shared" si="10"/>
        <v>0</v>
      </c>
      <c r="AH14" s="64">
        <f t="shared" si="11"/>
        <v>0</v>
      </c>
    </row>
    <row r="15" spans="1:36">
      <c r="A15" t="s">
        <v>35</v>
      </c>
      <c r="B15" t="s">
        <v>47</v>
      </c>
      <c r="C15">
        <v>1</v>
      </c>
      <c r="D15">
        <v>2012</v>
      </c>
      <c r="E15">
        <v>14</v>
      </c>
      <c r="F15">
        <v>0</v>
      </c>
      <c r="G15">
        <v>0</v>
      </c>
      <c r="H15" s="85">
        <v>53.054299999999998</v>
      </c>
      <c r="I15" s="84">
        <f t="shared" si="0"/>
        <v>0</v>
      </c>
      <c r="J15" s="84">
        <f t="shared" si="1"/>
        <v>0</v>
      </c>
      <c r="K15" s="84">
        <f t="shared" si="2"/>
        <v>0</v>
      </c>
      <c r="L15" s="84">
        <f t="shared" si="3"/>
        <v>0</v>
      </c>
      <c r="M15" s="84">
        <f t="shared" si="4"/>
        <v>0</v>
      </c>
      <c r="N15">
        <v>0</v>
      </c>
      <c r="O15" s="85">
        <v>0</v>
      </c>
      <c r="P15" s="84">
        <v>0.88900000000000001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85">
        <v>0</v>
      </c>
      <c r="X15" s="85">
        <v>0</v>
      </c>
      <c r="Y15" s="85">
        <v>0</v>
      </c>
      <c r="Z15" s="85">
        <v>0</v>
      </c>
      <c r="AA15" s="85">
        <v>0</v>
      </c>
      <c r="AB15" s="64">
        <f t="shared" si="5"/>
        <v>0</v>
      </c>
      <c r="AC15" s="64">
        <f t="shared" si="6"/>
        <v>0</v>
      </c>
      <c r="AD15" s="64">
        <f t="shared" si="7"/>
        <v>0</v>
      </c>
      <c r="AE15" s="64">
        <f t="shared" si="8"/>
        <v>0</v>
      </c>
      <c r="AF15" s="64">
        <f t="shared" si="9"/>
        <v>0</v>
      </c>
      <c r="AG15" s="64">
        <f t="shared" si="10"/>
        <v>0</v>
      </c>
      <c r="AH15" s="64">
        <f t="shared" si="11"/>
        <v>0</v>
      </c>
    </row>
    <row r="16" spans="1:36">
      <c r="A16" t="s">
        <v>35</v>
      </c>
      <c r="B16" t="s">
        <v>47</v>
      </c>
      <c r="C16">
        <v>1</v>
      </c>
      <c r="D16">
        <v>2012</v>
      </c>
      <c r="E16">
        <v>15</v>
      </c>
      <c r="F16">
        <v>0</v>
      </c>
      <c r="G16">
        <v>0</v>
      </c>
      <c r="H16" s="85">
        <v>54.186</v>
      </c>
      <c r="I16" s="84">
        <f t="shared" si="0"/>
        <v>0</v>
      </c>
      <c r="J16" s="84">
        <f t="shared" si="1"/>
        <v>0</v>
      </c>
      <c r="K16" s="84">
        <f t="shared" si="2"/>
        <v>0</v>
      </c>
      <c r="L16" s="84">
        <f t="shared" si="3"/>
        <v>0</v>
      </c>
      <c r="M16" s="84">
        <f t="shared" si="4"/>
        <v>0</v>
      </c>
      <c r="N16">
        <v>0</v>
      </c>
      <c r="O16" s="85">
        <v>0</v>
      </c>
      <c r="P16" s="84">
        <v>0.8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 s="85">
        <v>0</v>
      </c>
      <c r="X16" s="85">
        <v>0</v>
      </c>
      <c r="Y16" s="85">
        <v>0</v>
      </c>
      <c r="Z16" s="85">
        <v>0</v>
      </c>
      <c r="AA16" s="85">
        <v>0</v>
      </c>
      <c r="AB16" s="64">
        <f t="shared" si="5"/>
        <v>0</v>
      </c>
      <c r="AC16" s="64">
        <f t="shared" si="6"/>
        <v>0</v>
      </c>
      <c r="AD16" s="64">
        <f t="shared" si="7"/>
        <v>0</v>
      </c>
      <c r="AE16" s="64">
        <f t="shared" si="8"/>
        <v>0</v>
      </c>
      <c r="AF16" s="64">
        <f t="shared" si="9"/>
        <v>0</v>
      </c>
      <c r="AG16" s="64">
        <f t="shared" si="10"/>
        <v>0</v>
      </c>
      <c r="AH16" s="64">
        <f t="shared" si="11"/>
        <v>0</v>
      </c>
    </row>
    <row r="17" spans="1:34">
      <c r="A17" t="s">
        <v>35</v>
      </c>
      <c r="B17" t="s">
        <v>47</v>
      </c>
      <c r="C17">
        <v>1</v>
      </c>
      <c r="D17">
        <v>2012</v>
      </c>
      <c r="E17">
        <v>16</v>
      </c>
      <c r="F17">
        <v>0</v>
      </c>
      <c r="G17">
        <v>0</v>
      </c>
      <c r="H17" s="85">
        <v>54.131799999999998</v>
      </c>
      <c r="I17" s="84">
        <f t="shared" si="0"/>
        <v>0</v>
      </c>
      <c r="J17" s="84">
        <f t="shared" si="1"/>
        <v>0</v>
      </c>
      <c r="K17" s="84">
        <f t="shared" si="2"/>
        <v>0</v>
      </c>
      <c r="L17" s="84">
        <f t="shared" si="3"/>
        <v>0</v>
      </c>
      <c r="M17" s="84">
        <f t="shared" si="4"/>
        <v>0</v>
      </c>
      <c r="N17">
        <v>0</v>
      </c>
      <c r="O17" s="85">
        <v>0</v>
      </c>
      <c r="P17" s="84">
        <v>0.67400000000000004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 s="85">
        <v>0</v>
      </c>
      <c r="X17" s="85">
        <v>0</v>
      </c>
      <c r="Y17" s="85">
        <v>0</v>
      </c>
      <c r="Z17" s="85">
        <v>0</v>
      </c>
      <c r="AA17" s="85">
        <v>0</v>
      </c>
      <c r="AB17" s="64">
        <f t="shared" si="5"/>
        <v>0</v>
      </c>
      <c r="AC17" s="64">
        <f t="shared" si="6"/>
        <v>0</v>
      </c>
      <c r="AD17" s="64">
        <f t="shared" si="7"/>
        <v>0</v>
      </c>
      <c r="AE17" s="64">
        <f t="shared" si="8"/>
        <v>0</v>
      </c>
      <c r="AF17" s="64">
        <f t="shared" si="9"/>
        <v>0</v>
      </c>
      <c r="AG17" s="64">
        <f t="shared" si="10"/>
        <v>0</v>
      </c>
      <c r="AH17" s="64">
        <f t="shared" si="11"/>
        <v>0</v>
      </c>
    </row>
    <row r="18" spans="1:34">
      <c r="A18" t="s">
        <v>35</v>
      </c>
      <c r="B18" t="s">
        <v>47</v>
      </c>
      <c r="C18">
        <v>1</v>
      </c>
      <c r="D18">
        <v>2012</v>
      </c>
      <c r="E18">
        <v>17</v>
      </c>
      <c r="F18">
        <v>0</v>
      </c>
      <c r="G18">
        <v>0</v>
      </c>
      <c r="H18" s="85">
        <v>54.124000000000002</v>
      </c>
      <c r="I18" s="84">
        <f t="shared" si="0"/>
        <v>0</v>
      </c>
      <c r="J18" s="84">
        <f t="shared" si="1"/>
        <v>0</v>
      </c>
      <c r="K18" s="84">
        <f t="shared" si="2"/>
        <v>0</v>
      </c>
      <c r="L18" s="84">
        <f t="shared" si="3"/>
        <v>0</v>
      </c>
      <c r="M18" s="84">
        <f t="shared" si="4"/>
        <v>0</v>
      </c>
      <c r="N18">
        <v>0</v>
      </c>
      <c r="O18" s="85">
        <v>0</v>
      </c>
      <c r="P18" s="84">
        <v>0.56599999999999995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64">
        <f t="shared" si="5"/>
        <v>0</v>
      </c>
      <c r="AC18" s="64">
        <f t="shared" si="6"/>
        <v>0</v>
      </c>
      <c r="AD18" s="64">
        <f t="shared" si="7"/>
        <v>0</v>
      </c>
      <c r="AE18" s="64">
        <f t="shared" si="8"/>
        <v>0</v>
      </c>
      <c r="AF18" s="64">
        <f t="shared" si="9"/>
        <v>0</v>
      </c>
      <c r="AG18" s="64">
        <f t="shared" si="10"/>
        <v>0</v>
      </c>
      <c r="AH18" s="64">
        <f t="shared" si="11"/>
        <v>0</v>
      </c>
    </row>
    <row r="19" spans="1:34">
      <c r="A19" t="s">
        <v>35</v>
      </c>
      <c r="B19" t="s">
        <v>47</v>
      </c>
      <c r="C19">
        <v>1</v>
      </c>
      <c r="D19">
        <v>2012</v>
      </c>
      <c r="E19">
        <v>18</v>
      </c>
      <c r="F19">
        <v>0</v>
      </c>
      <c r="G19">
        <v>0</v>
      </c>
      <c r="H19" s="85">
        <v>52.263599999999997</v>
      </c>
      <c r="I19" s="84">
        <f t="shared" si="0"/>
        <v>0</v>
      </c>
      <c r="J19" s="84">
        <f t="shared" si="1"/>
        <v>0</v>
      </c>
      <c r="K19" s="84">
        <f t="shared" si="2"/>
        <v>0</v>
      </c>
      <c r="L19" s="84">
        <f t="shared" si="3"/>
        <v>0</v>
      </c>
      <c r="M19" s="84">
        <f t="shared" si="4"/>
        <v>0</v>
      </c>
      <c r="N19">
        <v>0</v>
      </c>
      <c r="O19" s="85">
        <v>0</v>
      </c>
      <c r="P19" s="84">
        <v>0.374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64">
        <f t="shared" si="5"/>
        <v>0</v>
      </c>
      <c r="AC19" s="64">
        <f t="shared" si="6"/>
        <v>0</v>
      </c>
      <c r="AD19" s="64">
        <f t="shared" si="7"/>
        <v>0</v>
      </c>
      <c r="AE19" s="64">
        <f t="shared" si="8"/>
        <v>0</v>
      </c>
      <c r="AF19" s="64">
        <f t="shared" si="9"/>
        <v>0</v>
      </c>
      <c r="AG19" s="64">
        <f t="shared" si="10"/>
        <v>0</v>
      </c>
      <c r="AH19" s="64">
        <f t="shared" si="11"/>
        <v>0</v>
      </c>
    </row>
    <row r="20" spans="1:34">
      <c r="A20" t="s">
        <v>35</v>
      </c>
      <c r="B20" t="s">
        <v>47</v>
      </c>
      <c r="C20">
        <v>1</v>
      </c>
      <c r="D20">
        <v>2012</v>
      </c>
      <c r="E20">
        <v>19</v>
      </c>
      <c r="F20">
        <v>0</v>
      </c>
      <c r="G20">
        <v>0</v>
      </c>
      <c r="H20" s="85">
        <v>50.527099999999997</v>
      </c>
      <c r="I20" s="84">
        <f t="shared" si="0"/>
        <v>0</v>
      </c>
      <c r="J20" s="84">
        <f t="shared" si="1"/>
        <v>0</v>
      </c>
      <c r="K20" s="84">
        <f t="shared" si="2"/>
        <v>0</v>
      </c>
      <c r="L20" s="84">
        <f t="shared" si="3"/>
        <v>0</v>
      </c>
      <c r="M20" s="84">
        <f t="shared" si="4"/>
        <v>0</v>
      </c>
      <c r="N20">
        <v>0</v>
      </c>
      <c r="O20" s="85">
        <v>0</v>
      </c>
      <c r="P20" s="84">
        <v>0.23300000000000001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64">
        <f t="shared" si="5"/>
        <v>0</v>
      </c>
      <c r="AC20" s="64">
        <f t="shared" si="6"/>
        <v>0</v>
      </c>
      <c r="AD20" s="64">
        <f t="shared" si="7"/>
        <v>0</v>
      </c>
      <c r="AE20" s="64">
        <f t="shared" si="8"/>
        <v>0</v>
      </c>
      <c r="AF20" s="64">
        <f t="shared" si="9"/>
        <v>0</v>
      </c>
      <c r="AG20" s="64">
        <f t="shared" si="10"/>
        <v>0</v>
      </c>
      <c r="AH20" s="64">
        <f t="shared" si="11"/>
        <v>0</v>
      </c>
    </row>
    <row r="21" spans="1:34">
      <c r="A21" t="s">
        <v>35</v>
      </c>
      <c r="B21" t="s">
        <v>47</v>
      </c>
      <c r="C21">
        <v>1</v>
      </c>
      <c r="D21">
        <v>2012</v>
      </c>
      <c r="E21">
        <v>20</v>
      </c>
      <c r="F21">
        <v>0</v>
      </c>
      <c r="G21">
        <v>0</v>
      </c>
      <c r="H21" s="85">
        <v>49.953499999999998</v>
      </c>
      <c r="I21" s="84">
        <f t="shared" si="0"/>
        <v>0</v>
      </c>
      <c r="J21" s="84">
        <f t="shared" si="1"/>
        <v>0</v>
      </c>
      <c r="K21" s="84">
        <f t="shared" si="2"/>
        <v>0</v>
      </c>
      <c r="L21" s="84">
        <f t="shared" si="3"/>
        <v>0</v>
      </c>
      <c r="M21" s="84">
        <f t="shared" si="4"/>
        <v>0</v>
      </c>
      <c r="N21">
        <v>0</v>
      </c>
      <c r="O21" s="85">
        <v>0</v>
      </c>
      <c r="P21" s="84">
        <v>0.16500000000000001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64">
        <f t="shared" si="5"/>
        <v>0</v>
      </c>
      <c r="AC21" s="64">
        <f t="shared" si="6"/>
        <v>0</v>
      </c>
      <c r="AD21" s="64">
        <f t="shared" si="7"/>
        <v>0</v>
      </c>
      <c r="AE21" s="64">
        <f t="shared" si="8"/>
        <v>0</v>
      </c>
      <c r="AF21" s="64">
        <f t="shared" si="9"/>
        <v>0</v>
      </c>
      <c r="AG21" s="64">
        <f t="shared" si="10"/>
        <v>0</v>
      </c>
      <c r="AH21" s="64">
        <f t="shared" si="11"/>
        <v>0</v>
      </c>
    </row>
    <row r="22" spans="1:34">
      <c r="A22" t="s">
        <v>35</v>
      </c>
      <c r="B22" t="s">
        <v>47</v>
      </c>
      <c r="C22">
        <v>1</v>
      </c>
      <c r="D22">
        <v>2012</v>
      </c>
      <c r="E22">
        <v>21</v>
      </c>
      <c r="F22">
        <v>0</v>
      </c>
      <c r="G22">
        <v>0</v>
      </c>
      <c r="H22" s="85">
        <v>50.224800000000002</v>
      </c>
      <c r="I22" s="84">
        <f t="shared" si="0"/>
        <v>0</v>
      </c>
      <c r="J22" s="84">
        <f t="shared" si="1"/>
        <v>0</v>
      </c>
      <c r="K22" s="84">
        <f t="shared" si="2"/>
        <v>0</v>
      </c>
      <c r="L22" s="84">
        <f t="shared" si="3"/>
        <v>0</v>
      </c>
      <c r="M22" s="84">
        <f t="shared" si="4"/>
        <v>0</v>
      </c>
      <c r="N22">
        <v>0</v>
      </c>
      <c r="O22" s="85">
        <v>0</v>
      </c>
      <c r="P22" s="84">
        <v>0.1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64">
        <f t="shared" si="5"/>
        <v>0</v>
      </c>
      <c r="AC22" s="64">
        <f t="shared" si="6"/>
        <v>0</v>
      </c>
      <c r="AD22" s="64">
        <f t="shared" si="7"/>
        <v>0</v>
      </c>
      <c r="AE22" s="64">
        <f t="shared" si="8"/>
        <v>0</v>
      </c>
      <c r="AF22" s="64">
        <f t="shared" si="9"/>
        <v>0</v>
      </c>
      <c r="AG22" s="64">
        <f t="shared" si="10"/>
        <v>0</v>
      </c>
      <c r="AH22" s="64">
        <f t="shared" si="11"/>
        <v>0</v>
      </c>
    </row>
    <row r="23" spans="1:34">
      <c r="A23" t="s">
        <v>35</v>
      </c>
      <c r="B23" t="s">
        <v>47</v>
      </c>
      <c r="C23">
        <v>1</v>
      </c>
      <c r="D23">
        <v>2012</v>
      </c>
      <c r="E23">
        <v>22</v>
      </c>
      <c r="F23">
        <v>0</v>
      </c>
      <c r="G23">
        <v>0</v>
      </c>
      <c r="H23" s="85">
        <v>49.565899999999999</v>
      </c>
      <c r="I23" s="84">
        <f t="shared" si="0"/>
        <v>0</v>
      </c>
      <c r="J23" s="84">
        <f t="shared" si="1"/>
        <v>0</v>
      </c>
      <c r="K23" s="84">
        <f t="shared" si="2"/>
        <v>0</v>
      </c>
      <c r="L23" s="84">
        <f t="shared" si="3"/>
        <v>0</v>
      </c>
      <c r="M23" s="84">
        <f t="shared" si="4"/>
        <v>0</v>
      </c>
      <c r="N23">
        <v>0</v>
      </c>
      <c r="O23" s="85">
        <v>0</v>
      </c>
      <c r="P23" s="84">
        <v>6.8000000000000005E-2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0</v>
      </c>
      <c r="AB23" s="64">
        <f t="shared" si="5"/>
        <v>0</v>
      </c>
      <c r="AC23" s="64">
        <f t="shared" si="6"/>
        <v>0</v>
      </c>
      <c r="AD23" s="64">
        <f t="shared" si="7"/>
        <v>0</v>
      </c>
      <c r="AE23" s="64">
        <f t="shared" si="8"/>
        <v>0</v>
      </c>
      <c r="AF23" s="64">
        <f t="shared" si="9"/>
        <v>0</v>
      </c>
      <c r="AG23" s="64">
        <f t="shared" si="10"/>
        <v>0</v>
      </c>
      <c r="AH23" s="64">
        <f t="shared" si="11"/>
        <v>0</v>
      </c>
    </row>
    <row r="24" spans="1:34">
      <c r="A24" t="s">
        <v>35</v>
      </c>
      <c r="B24" t="s">
        <v>47</v>
      </c>
      <c r="C24">
        <v>1</v>
      </c>
      <c r="D24">
        <v>2012</v>
      </c>
      <c r="E24">
        <v>23</v>
      </c>
      <c r="F24">
        <v>0</v>
      </c>
      <c r="G24">
        <v>0</v>
      </c>
      <c r="H24" s="85">
        <v>49.806199999999997</v>
      </c>
      <c r="I24" s="84">
        <f t="shared" si="0"/>
        <v>0</v>
      </c>
      <c r="J24" s="84">
        <f t="shared" si="1"/>
        <v>0</v>
      </c>
      <c r="K24" s="84">
        <f t="shared" si="2"/>
        <v>0</v>
      </c>
      <c r="L24" s="84">
        <f t="shared" si="3"/>
        <v>0</v>
      </c>
      <c r="M24" s="84">
        <f t="shared" si="4"/>
        <v>0</v>
      </c>
      <c r="N24">
        <v>0</v>
      </c>
      <c r="O24" s="85">
        <v>0</v>
      </c>
      <c r="P24" s="84">
        <v>5.0999999999999997E-2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64">
        <f t="shared" si="5"/>
        <v>0</v>
      </c>
      <c r="AC24" s="64">
        <f t="shared" si="6"/>
        <v>0</v>
      </c>
      <c r="AD24" s="64">
        <f t="shared" si="7"/>
        <v>0</v>
      </c>
      <c r="AE24" s="64">
        <f t="shared" si="8"/>
        <v>0</v>
      </c>
      <c r="AF24" s="64">
        <f t="shared" si="9"/>
        <v>0</v>
      </c>
      <c r="AG24" s="64">
        <f t="shared" si="10"/>
        <v>0</v>
      </c>
      <c r="AH24" s="64">
        <f t="shared" si="11"/>
        <v>0</v>
      </c>
    </row>
    <row r="25" spans="1:34">
      <c r="A25" t="s">
        <v>35</v>
      </c>
      <c r="B25" t="s">
        <v>47</v>
      </c>
      <c r="C25">
        <v>1</v>
      </c>
      <c r="D25">
        <v>2012</v>
      </c>
      <c r="E25">
        <v>24</v>
      </c>
      <c r="F25">
        <v>0</v>
      </c>
      <c r="G25">
        <v>0</v>
      </c>
      <c r="H25" s="85">
        <v>49.441899999999997</v>
      </c>
      <c r="I25" s="84">
        <f t="shared" si="0"/>
        <v>0</v>
      </c>
      <c r="J25" s="84">
        <f t="shared" si="1"/>
        <v>0</v>
      </c>
      <c r="K25" s="84">
        <f t="shared" si="2"/>
        <v>0</v>
      </c>
      <c r="L25" s="84">
        <f t="shared" si="3"/>
        <v>0</v>
      </c>
      <c r="M25" s="84">
        <f t="shared" si="4"/>
        <v>0</v>
      </c>
      <c r="N25">
        <v>0</v>
      </c>
      <c r="O25" s="85">
        <v>0</v>
      </c>
      <c r="P25" s="84">
        <v>0.05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64">
        <f t="shared" si="5"/>
        <v>0</v>
      </c>
      <c r="AC25" s="64">
        <f t="shared" si="6"/>
        <v>0</v>
      </c>
      <c r="AD25" s="64">
        <f t="shared" si="7"/>
        <v>0</v>
      </c>
      <c r="AE25" s="64">
        <f t="shared" si="8"/>
        <v>0</v>
      </c>
      <c r="AF25" s="64">
        <f t="shared" si="9"/>
        <v>0</v>
      </c>
      <c r="AG25" s="64">
        <f t="shared" si="10"/>
        <v>0</v>
      </c>
      <c r="AH25" s="64">
        <f t="shared" si="11"/>
        <v>0</v>
      </c>
    </row>
    <row r="26" spans="1:34">
      <c r="A26" t="s">
        <v>35</v>
      </c>
      <c r="B26" t="s">
        <v>48</v>
      </c>
      <c r="C26">
        <v>2</v>
      </c>
      <c r="D26">
        <v>2012</v>
      </c>
      <c r="E26">
        <v>1</v>
      </c>
      <c r="F26">
        <v>0</v>
      </c>
      <c r="G26">
        <v>0</v>
      </c>
      <c r="H26" s="85">
        <v>49.976700000000001</v>
      </c>
      <c r="I26" s="84">
        <f t="shared" si="0"/>
        <v>0</v>
      </c>
      <c r="J26" s="84">
        <f t="shared" si="1"/>
        <v>0</v>
      </c>
      <c r="K26" s="84">
        <f t="shared" si="2"/>
        <v>0</v>
      </c>
      <c r="L26" s="84">
        <f t="shared" si="3"/>
        <v>0</v>
      </c>
      <c r="M26" s="84">
        <f t="shared" si="4"/>
        <v>0</v>
      </c>
      <c r="N26">
        <v>0</v>
      </c>
      <c r="O26" s="85">
        <v>0</v>
      </c>
      <c r="P26" s="84">
        <v>0.05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 s="85">
        <v>0</v>
      </c>
      <c r="X26" s="85">
        <v>0</v>
      </c>
      <c r="Y26" s="85">
        <v>0</v>
      </c>
      <c r="Z26" s="85">
        <v>0</v>
      </c>
      <c r="AA26" s="85">
        <v>0</v>
      </c>
      <c r="AB26" s="64">
        <f t="shared" si="5"/>
        <v>0</v>
      </c>
      <c r="AC26" s="64">
        <f t="shared" si="6"/>
        <v>0</v>
      </c>
      <c r="AD26" s="64">
        <f t="shared" si="7"/>
        <v>0</v>
      </c>
      <c r="AE26" s="64">
        <f t="shared" si="8"/>
        <v>0</v>
      </c>
      <c r="AF26" s="64">
        <f t="shared" si="9"/>
        <v>0</v>
      </c>
      <c r="AG26" s="64">
        <f t="shared" si="10"/>
        <v>0</v>
      </c>
      <c r="AH26" s="64">
        <f t="shared" si="11"/>
        <v>0</v>
      </c>
    </row>
    <row r="27" spans="1:34">
      <c r="A27" t="s">
        <v>35</v>
      </c>
      <c r="B27" t="s">
        <v>48</v>
      </c>
      <c r="C27">
        <v>2</v>
      </c>
      <c r="D27">
        <v>2012</v>
      </c>
      <c r="E27">
        <v>2</v>
      </c>
      <c r="F27">
        <v>0</v>
      </c>
      <c r="G27">
        <v>0</v>
      </c>
      <c r="H27" s="85">
        <v>49.441899999999997</v>
      </c>
      <c r="I27" s="84">
        <f t="shared" si="0"/>
        <v>0</v>
      </c>
      <c r="J27" s="84">
        <f t="shared" si="1"/>
        <v>0</v>
      </c>
      <c r="K27" s="84">
        <f t="shared" si="2"/>
        <v>0</v>
      </c>
      <c r="L27" s="84">
        <f t="shared" si="3"/>
        <v>0</v>
      </c>
      <c r="M27" s="84">
        <f t="shared" si="4"/>
        <v>0</v>
      </c>
      <c r="N27">
        <v>0</v>
      </c>
      <c r="O27" s="85">
        <v>0</v>
      </c>
      <c r="P27" s="84">
        <v>3.2000000000000001E-2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64">
        <f t="shared" si="5"/>
        <v>0</v>
      </c>
      <c r="AC27" s="64">
        <f t="shared" si="6"/>
        <v>0</v>
      </c>
      <c r="AD27" s="64">
        <f t="shared" si="7"/>
        <v>0</v>
      </c>
      <c r="AE27" s="64">
        <f t="shared" si="8"/>
        <v>0</v>
      </c>
      <c r="AF27" s="64">
        <f t="shared" si="9"/>
        <v>0</v>
      </c>
      <c r="AG27" s="64">
        <f t="shared" si="10"/>
        <v>0</v>
      </c>
      <c r="AH27" s="64">
        <f t="shared" si="11"/>
        <v>0</v>
      </c>
    </row>
    <row r="28" spans="1:34">
      <c r="A28" t="s">
        <v>35</v>
      </c>
      <c r="B28" t="s">
        <v>48</v>
      </c>
      <c r="C28">
        <v>2</v>
      </c>
      <c r="D28">
        <v>2012</v>
      </c>
      <c r="E28">
        <v>3</v>
      </c>
      <c r="F28">
        <v>0</v>
      </c>
      <c r="G28">
        <v>0</v>
      </c>
      <c r="H28" s="85">
        <v>48.511600000000001</v>
      </c>
      <c r="I28" s="84">
        <f t="shared" si="0"/>
        <v>0</v>
      </c>
      <c r="J28" s="84">
        <f t="shared" si="1"/>
        <v>0</v>
      </c>
      <c r="K28" s="84">
        <f t="shared" si="2"/>
        <v>0</v>
      </c>
      <c r="L28" s="84">
        <f t="shared" si="3"/>
        <v>0</v>
      </c>
      <c r="M28" s="84">
        <f t="shared" si="4"/>
        <v>0</v>
      </c>
      <c r="N28">
        <v>0</v>
      </c>
      <c r="O28" s="85">
        <v>0</v>
      </c>
      <c r="P28" s="84">
        <v>4.3999999999999997E-2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  <c r="AB28" s="64">
        <f t="shared" si="5"/>
        <v>0</v>
      </c>
      <c r="AC28" s="64">
        <f t="shared" si="6"/>
        <v>0</v>
      </c>
      <c r="AD28" s="64">
        <f t="shared" si="7"/>
        <v>0</v>
      </c>
      <c r="AE28" s="64">
        <f t="shared" si="8"/>
        <v>0</v>
      </c>
      <c r="AF28" s="64">
        <f t="shared" si="9"/>
        <v>0</v>
      </c>
      <c r="AG28" s="64">
        <f t="shared" si="10"/>
        <v>0</v>
      </c>
      <c r="AH28" s="64">
        <f t="shared" si="11"/>
        <v>0</v>
      </c>
    </row>
    <row r="29" spans="1:34">
      <c r="A29" t="s">
        <v>35</v>
      </c>
      <c r="B29" t="s">
        <v>48</v>
      </c>
      <c r="C29">
        <v>2</v>
      </c>
      <c r="D29">
        <v>2012</v>
      </c>
      <c r="E29">
        <v>4</v>
      </c>
      <c r="F29">
        <v>0</v>
      </c>
      <c r="G29">
        <v>0</v>
      </c>
      <c r="H29" s="85">
        <v>46.728700000000003</v>
      </c>
      <c r="I29" s="84">
        <f t="shared" si="0"/>
        <v>0</v>
      </c>
      <c r="J29" s="84">
        <f t="shared" si="1"/>
        <v>0</v>
      </c>
      <c r="K29" s="84">
        <f t="shared" si="2"/>
        <v>0</v>
      </c>
      <c r="L29" s="84">
        <f t="shared" si="3"/>
        <v>0</v>
      </c>
      <c r="M29" s="84">
        <f t="shared" si="4"/>
        <v>0</v>
      </c>
      <c r="N29">
        <v>0</v>
      </c>
      <c r="O29" s="85">
        <v>0</v>
      </c>
      <c r="P29" s="84">
        <v>4.3999999999999997E-2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  <c r="AB29" s="64">
        <f t="shared" si="5"/>
        <v>0</v>
      </c>
      <c r="AC29" s="64">
        <f t="shared" si="6"/>
        <v>0</v>
      </c>
      <c r="AD29" s="64">
        <f t="shared" si="7"/>
        <v>0</v>
      </c>
      <c r="AE29" s="64">
        <f t="shared" si="8"/>
        <v>0</v>
      </c>
      <c r="AF29" s="64">
        <f t="shared" si="9"/>
        <v>0</v>
      </c>
      <c r="AG29" s="64">
        <f t="shared" si="10"/>
        <v>0</v>
      </c>
      <c r="AH29" s="64">
        <f t="shared" si="11"/>
        <v>0</v>
      </c>
    </row>
    <row r="30" spans="1:34">
      <c r="A30" t="s">
        <v>35</v>
      </c>
      <c r="B30" t="s">
        <v>48</v>
      </c>
      <c r="C30">
        <v>2</v>
      </c>
      <c r="D30">
        <v>2012</v>
      </c>
      <c r="E30">
        <v>5</v>
      </c>
      <c r="F30">
        <v>0</v>
      </c>
      <c r="G30">
        <v>0</v>
      </c>
      <c r="H30" s="85">
        <v>45.418599999999998</v>
      </c>
      <c r="I30" s="84">
        <f t="shared" si="0"/>
        <v>0</v>
      </c>
      <c r="J30" s="84">
        <f t="shared" si="1"/>
        <v>0</v>
      </c>
      <c r="K30" s="84">
        <f t="shared" si="2"/>
        <v>0</v>
      </c>
      <c r="L30" s="84">
        <f t="shared" si="3"/>
        <v>0</v>
      </c>
      <c r="M30" s="84">
        <f t="shared" si="4"/>
        <v>0</v>
      </c>
      <c r="N30">
        <v>0</v>
      </c>
      <c r="O30" s="85">
        <v>0</v>
      </c>
      <c r="P30" s="84">
        <v>5.3999999999999999E-2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0</v>
      </c>
      <c r="AB30" s="64">
        <f t="shared" si="5"/>
        <v>0</v>
      </c>
      <c r="AC30" s="64">
        <f t="shared" si="6"/>
        <v>0</v>
      </c>
      <c r="AD30" s="64">
        <f t="shared" si="7"/>
        <v>0</v>
      </c>
      <c r="AE30" s="64">
        <f t="shared" si="8"/>
        <v>0</v>
      </c>
      <c r="AF30" s="64">
        <f t="shared" si="9"/>
        <v>0</v>
      </c>
      <c r="AG30" s="64">
        <f t="shared" si="10"/>
        <v>0</v>
      </c>
      <c r="AH30" s="64">
        <f t="shared" si="11"/>
        <v>0</v>
      </c>
    </row>
    <row r="31" spans="1:34">
      <c r="A31" t="s">
        <v>35</v>
      </c>
      <c r="B31" t="s">
        <v>48</v>
      </c>
      <c r="C31">
        <v>2</v>
      </c>
      <c r="D31">
        <v>2012</v>
      </c>
      <c r="E31">
        <v>6</v>
      </c>
      <c r="F31">
        <v>0</v>
      </c>
      <c r="G31">
        <v>0</v>
      </c>
      <c r="H31" s="85">
        <v>46.1783</v>
      </c>
      <c r="I31" s="84">
        <f t="shared" si="0"/>
        <v>0</v>
      </c>
      <c r="J31" s="84">
        <f t="shared" si="1"/>
        <v>0</v>
      </c>
      <c r="K31" s="84">
        <f t="shared" si="2"/>
        <v>0</v>
      </c>
      <c r="L31" s="84">
        <f t="shared" si="3"/>
        <v>0</v>
      </c>
      <c r="M31" s="84">
        <f t="shared" si="4"/>
        <v>0</v>
      </c>
      <c r="N31">
        <v>0</v>
      </c>
      <c r="O31" s="85">
        <v>0</v>
      </c>
      <c r="P31" s="84">
        <v>0.10100000000000001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85">
        <v>0</v>
      </c>
      <c r="X31" s="85">
        <v>0</v>
      </c>
      <c r="Y31" s="85">
        <v>0</v>
      </c>
      <c r="Z31" s="85">
        <v>0</v>
      </c>
      <c r="AA31" s="85">
        <v>0</v>
      </c>
      <c r="AB31" s="64">
        <f t="shared" si="5"/>
        <v>0</v>
      </c>
      <c r="AC31" s="64">
        <f t="shared" si="6"/>
        <v>0</v>
      </c>
      <c r="AD31" s="64">
        <f t="shared" si="7"/>
        <v>0</v>
      </c>
      <c r="AE31" s="64">
        <f t="shared" si="8"/>
        <v>0</v>
      </c>
      <c r="AF31" s="64">
        <f t="shared" si="9"/>
        <v>0</v>
      </c>
      <c r="AG31" s="64">
        <f t="shared" si="10"/>
        <v>0</v>
      </c>
      <c r="AH31" s="64">
        <f t="shared" si="11"/>
        <v>0</v>
      </c>
    </row>
    <row r="32" spans="1:34">
      <c r="A32" t="s">
        <v>35</v>
      </c>
      <c r="B32" t="s">
        <v>48</v>
      </c>
      <c r="C32">
        <v>2</v>
      </c>
      <c r="D32">
        <v>2012</v>
      </c>
      <c r="E32">
        <v>7</v>
      </c>
      <c r="F32">
        <v>0</v>
      </c>
      <c r="G32">
        <v>0</v>
      </c>
      <c r="H32" s="85">
        <v>45.403100000000002</v>
      </c>
      <c r="I32" s="84">
        <f t="shared" si="0"/>
        <v>0</v>
      </c>
      <c r="J32" s="84">
        <f t="shared" si="1"/>
        <v>0</v>
      </c>
      <c r="K32" s="84">
        <f t="shared" si="2"/>
        <v>0</v>
      </c>
      <c r="L32" s="84">
        <f t="shared" si="3"/>
        <v>0</v>
      </c>
      <c r="M32" s="84">
        <f t="shared" si="4"/>
        <v>0</v>
      </c>
      <c r="N32">
        <v>0</v>
      </c>
      <c r="O32" s="85">
        <v>0</v>
      </c>
      <c r="P32" s="84">
        <v>0.161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64">
        <f t="shared" si="5"/>
        <v>0</v>
      </c>
      <c r="AC32" s="64">
        <f t="shared" si="6"/>
        <v>0</v>
      </c>
      <c r="AD32" s="64">
        <f t="shared" si="7"/>
        <v>0</v>
      </c>
      <c r="AE32" s="64">
        <f t="shared" si="8"/>
        <v>0</v>
      </c>
      <c r="AF32" s="64">
        <f t="shared" si="9"/>
        <v>0</v>
      </c>
      <c r="AG32" s="64">
        <f t="shared" si="10"/>
        <v>0</v>
      </c>
      <c r="AH32" s="64">
        <f t="shared" si="11"/>
        <v>0</v>
      </c>
    </row>
    <row r="33" spans="1:34">
      <c r="A33" t="s">
        <v>35</v>
      </c>
      <c r="B33" t="s">
        <v>48</v>
      </c>
      <c r="C33">
        <v>2</v>
      </c>
      <c r="D33">
        <v>2012</v>
      </c>
      <c r="E33">
        <v>8</v>
      </c>
      <c r="F33">
        <v>0</v>
      </c>
      <c r="G33">
        <v>0</v>
      </c>
      <c r="H33" s="85">
        <v>44.736400000000003</v>
      </c>
      <c r="I33" s="84">
        <f t="shared" si="0"/>
        <v>0</v>
      </c>
      <c r="J33" s="84">
        <f t="shared" si="1"/>
        <v>0</v>
      </c>
      <c r="K33" s="84">
        <f t="shared" si="2"/>
        <v>0</v>
      </c>
      <c r="L33" s="84">
        <f t="shared" si="3"/>
        <v>0</v>
      </c>
      <c r="M33" s="84">
        <f t="shared" si="4"/>
        <v>0</v>
      </c>
      <c r="N33">
        <v>0</v>
      </c>
      <c r="O33" s="85">
        <v>0</v>
      </c>
      <c r="P33" s="84">
        <v>0.224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64">
        <f t="shared" si="5"/>
        <v>0</v>
      </c>
      <c r="AC33" s="64">
        <f t="shared" si="6"/>
        <v>0</v>
      </c>
      <c r="AD33" s="64">
        <f t="shared" si="7"/>
        <v>0</v>
      </c>
      <c r="AE33" s="64">
        <f t="shared" si="8"/>
        <v>0</v>
      </c>
      <c r="AF33" s="64">
        <f t="shared" si="9"/>
        <v>0</v>
      </c>
      <c r="AG33" s="64">
        <f t="shared" si="10"/>
        <v>0</v>
      </c>
      <c r="AH33" s="64">
        <f t="shared" si="11"/>
        <v>0</v>
      </c>
    </row>
    <row r="34" spans="1:34">
      <c r="A34" t="s">
        <v>35</v>
      </c>
      <c r="B34" t="s">
        <v>48</v>
      </c>
      <c r="C34">
        <v>2</v>
      </c>
      <c r="D34">
        <v>2012</v>
      </c>
      <c r="E34">
        <v>9</v>
      </c>
      <c r="F34">
        <v>0</v>
      </c>
      <c r="G34">
        <v>0</v>
      </c>
      <c r="H34" s="85">
        <v>51.883699999999997</v>
      </c>
      <c r="I34" s="84">
        <f t="shared" si="0"/>
        <v>0</v>
      </c>
      <c r="J34" s="84">
        <f t="shared" si="1"/>
        <v>0</v>
      </c>
      <c r="K34" s="84">
        <f t="shared" si="2"/>
        <v>0</v>
      </c>
      <c r="L34" s="84">
        <f t="shared" si="3"/>
        <v>0</v>
      </c>
      <c r="M34" s="84">
        <f t="shared" si="4"/>
        <v>0</v>
      </c>
      <c r="N34">
        <v>0</v>
      </c>
      <c r="O34" s="85">
        <v>0</v>
      </c>
      <c r="P34" s="84">
        <v>0.33800000000000002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64">
        <f t="shared" si="5"/>
        <v>0</v>
      </c>
      <c r="AC34" s="64">
        <f t="shared" si="6"/>
        <v>0</v>
      </c>
      <c r="AD34" s="64">
        <f t="shared" si="7"/>
        <v>0</v>
      </c>
      <c r="AE34" s="64">
        <f t="shared" si="8"/>
        <v>0</v>
      </c>
      <c r="AF34" s="64">
        <f t="shared" si="9"/>
        <v>0</v>
      </c>
      <c r="AG34" s="64">
        <f t="shared" si="10"/>
        <v>0</v>
      </c>
      <c r="AH34" s="64">
        <f t="shared" si="11"/>
        <v>0</v>
      </c>
    </row>
    <row r="35" spans="1:34">
      <c r="A35" t="s">
        <v>35</v>
      </c>
      <c r="B35" t="s">
        <v>48</v>
      </c>
      <c r="C35">
        <v>2</v>
      </c>
      <c r="D35">
        <v>2012</v>
      </c>
      <c r="E35">
        <v>10</v>
      </c>
      <c r="F35">
        <v>0</v>
      </c>
      <c r="G35">
        <v>0</v>
      </c>
      <c r="H35" s="85">
        <v>60.449599999999997</v>
      </c>
      <c r="I35" s="84">
        <f t="shared" si="0"/>
        <v>0</v>
      </c>
      <c r="J35" s="84">
        <f t="shared" si="1"/>
        <v>0</v>
      </c>
      <c r="K35" s="84">
        <f t="shared" si="2"/>
        <v>0</v>
      </c>
      <c r="L35" s="84">
        <f t="shared" si="3"/>
        <v>0</v>
      </c>
      <c r="M35" s="84">
        <f t="shared" si="4"/>
        <v>0</v>
      </c>
      <c r="N35">
        <v>0</v>
      </c>
      <c r="O35" s="85">
        <v>0</v>
      </c>
      <c r="P35" s="84">
        <v>0.55700000000000005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64">
        <f t="shared" si="5"/>
        <v>0</v>
      </c>
      <c r="AC35" s="64">
        <f t="shared" si="6"/>
        <v>0</v>
      </c>
      <c r="AD35" s="64">
        <f t="shared" si="7"/>
        <v>0</v>
      </c>
      <c r="AE35" s="64">
        <f t="shared" si="8"/>
        <v>0</v>
      </c>
      <c r="AF35" s="64">
        <f t="shared" si="9"/>
        <v>0</v>
      </c>
      <c r="AG35" s="64">
        <f t="shared" si="10"/>
        <v>0</v>
      </c>
      <c r="AH35" s="64">
        <f t="shared" si="11"/>
        <v>0</v>
      </c>
    </row>
    <row r="36" spans="1:34">
      <c r="A36" t="s">
        <v>35</v>
      </c>
      <c r="B36" t="s">
        <v>48</v>
      </c>
      <c r="C36">
        <v>2</v>
      </c>
      <c r="D36">
        <v>2012</v>
      </c>
      <c r="E36">
        <v>11</v>
      </c>
      <c r="F36">
        <v>3.0480899999999998E-2</v>
      </c>
      <c r="G36">
        <v>3.0480899999999998E-2</v>
      </c>
      <c r="H36" s="85">
        <v>67.139499999999998</v>
      </c>
      <c r="I36" s="84">
        <f t="shared" si="0"/>
        <v>0</v>
      </c>
      <c r="J36" s="84">
        <f t="shared" si="1"/>
        <v>0</v>
      </c>
      <c r="K36" s="84">
        <f t="shared" si="2"/>
        <v>0</v>
      </c>
      <c r="L36" s="84">
        <f t="shared" si="3"/>
        <v>0</v>
      </c>
      <c r="M36" s="84">
        <f t="shared" si="4"/>
        <v>0</v>
      </c>
      <c r="N36">
        <v>0</v>
      </c>
      <c r="O36" s="85">
        <v>0</v>
      </c>
      <c r="P36" s="84">
        <v>0.72599999999999998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85">
        <v>0</v>
      </c>
      <c r="X36" s="85">
        <v>0</v>
      </c>
      <c r="Y36" s="85">
        <v>0</v>
      </c>
      <c r="Z36" s="85">
        <v>0</v>
      </c>
      <c r="AA36" s="85">
        <v>0</v>
      </c>
      <c r="AB36" s="64">
        <f t="shared" si="5"/>
        <v>0</v>
      </c>
      <c r="AC36" s="64">
        <f t="shared" si="6"/>
        <v>0</v>
      </c>
      <c r="AD36" s="64">
        <f t="shared" si="7"/>
        <v>0</v>
      </c>
      <c r="AE36" s="64">
        <f t="shared" si="8"/>
        <v>0</v>
      </c>
      <c r="AF36" s="64">
        <f t="shared" si="9"/>
        <v>0</v>
      </c>
      <c r="AG36" s="64">
        <f t="shared" si="10"/>
        <v>0</v>
      </c>
      <c r="AH36" s="64">
        <f t="shared" si="11"/>
        <v>0</v>
      </c>
    </row>
    <row r="37" spans="1:34">
      <c r="A37" t="s">
        <v>35</v>
      </c>
      <c r="B37" t="s">
        <v>48</v>
      </c>
      <c r="C37">
        <v>2</v>
      </c>
      <c r="D37">
        <v>2012</v>
      </c>
      <c r="E37">
        <v>12</v>
      </c>
      <c r="F37">
        <v>0.1128455</v>
      </c>
      <c r="G37">
        <v>0.1128455</v>
      </c>
      <c r="H37" s="85">
        <v>73.069800000000001</v>
      </c>
      <c r="I37" s="84">
        <f t="shared" si="0"/>
        <v>0</v>
      </c>
      <c r="J37" s="84">
        <f t="shared" si="1"/>
        <v>0</v>
      </c>
      <c r="K37" s="84">
        <f t="shared" si="2"/>
        <v>0</v>
      </c>
      <c r="L37" s="84">
        <f t="shared" si="3"/>
        <v>0</v>
      </c>
      <c r="M37" s="84">
        <f t="shared" si="4"/>
        <v>0</v>
      </c>
      <c r="N37">
        <v>0</v>
      </c>
      <c r="O37" s="85">
        <v>0</v>
      </c>
      <c r="P37" s="84">
        <v>0.85699999999999998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 s="85">
        <v>0</v>
      </c>
      <c r="X37" s="85">
        <v>0</v>
      </c>
      <c r="Y37" s="85">
        <v>0</v>
      </c>
      <c r="Z37" s="85">
        <v>0</v>
      </c>
      <c r="AA37" s="85">
        <v>0</v>
      </c>
      <c r="AB37" s="64">
        <f t="shared" si="5"/>
        <v>0</v>
      </c>
      <c r="AC37" s="64">
        <f t="shared" si="6"/>
        <v>0</v>
      </c>
      <c r="AD37" s="64">
        <f t="shared" si="7"/>
        <v>0</v>
      </c>
      <c r="AE37" s="64">
        <f t="shared" si="8"/>
        <v>0</v>
      </c>
      <c r="AF37" s="64">
        <f t="shared" si="9"/>
        <v>0</v>
      </c>
      <c r="AG37" s="64">
        <f t="shared" si="10"/>
        <v>0</v>
      </c>
      <c r="AH37" s="64">
        <f t="shared" si="11"/>
        <v>0</v>
      </c>
    </row>
    <row r="38" spans="1:34">
      <c r="A38" t="s">
        <v>35</v>
      </c>
      <c r="B38" t="s">
        <v>48</v>
      </c>
      <c r="C38">
        <v>2</v>
      </c>
      <c r="D38">
        <v>2012</v>
      </c>
      <c r="E38">
        <v>13</v>
      </c>
      <c r="F38">
        <v>0.1845754</v>
      </c>
      <c r="G38">
        <v>0.1845754</v>
      </c>
      <c r="H38" s="85">
        <v>72.6357</v>
      </c>
      <c r="I38" s="84">
        <f t="shared" si="0"/>
        <v>0</v>
      </c>
      <c r="J38" s="84">
        <f t="shared" si="1"/>
        <v>0</v>
      </c>
      <c r="K38" s="84">
        <f t="shared" si="2"/>
        <v>0</v>
      </c>
      <c r="L38" s="84">
        <f t="shared" si="3"/>
        <v>0</v>
      </c>
      <c r="M38" s="84">
        <f t="shared" si="4"/>
        <v>0</v>
      </c>
      <c r="N38">
        <v>0</v>
      </c>
      <c r="O38" s="85">
        <v>0</v>
      </c>
      <c r="P38" s="84">
        <v>0.90100000000000002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  <c r="AB38" s="64">
        <f t="shared" si="5"/>
        <v>0</v>
      </c>
      <c r="AC38" s="64">
        <f t="shared" si="6"/>
        <v>0</v>
      </c>
      <c r="AD38" s="64">
        <f t="shared" si="7"/>
        <v>0</v>
      </c>
      <c r="AE38" s="64">
        <f t="shared" si="8"/>
        <v>0</v>
      </c>
      <c r="AF38" s="64">
        <f t="shared" si="9"/>
        <v>0</v>
      </c>
      <c r="AG38" s="64">
        <f t="shared" si="10"/>
        <v>0</v>
      </c>
      <c r="AH38" s="64">
        <f t="shared" si="11"/>
        <v>0</v>
      </c>
    </row>
    <row r="39" spans="1:34">
      <c r="A39" t="s">
        <v>35</v>
      </c>
      <c r="B39" t="s">
        <v>48</v>
      </c>
      <c r="C39">
        <v>2</v>
      </c>
      <c r="D39">
        <v>2012</v>
      </c>
      <c r="E39">
        <v>14</v>
      </c>
      <c r="F39">
        <v>0.24294760000000001</v>
      </c>
      <c r="G39">
        <v>0.24294760000000001</v>
      </c>
      <c r="H39" s="85">
        <v>73.6357</v>
      </c>
      <c r="I39" s="84">
        <f t="shared" si="0"/>
        <v>0</v>
      </c>
      <c r="J39" s="84">
        <f t="shared" si="1"/>
        <v>0</v>
      </c>
      <c r="K39" s="84">
        <f t="shared" si="2"/>
        <v>0</v>
      </c>
      <c r="L39" s="84">
        <f t="shared" si="3"/>
        <v>0</v>
      </c>
      <c r="M39" s="84">
        <f t="shared" si="4"/>
        <v>0</v>
      </c>
      <c r="N39">
        <v>0</v>
      </c>
      <c r="O39" s="85">
        <v>0</v>
      </c>
      <c r="P39" s="84">
        <v>0.88900000000000001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64">
        <f t="shared" si="5"/>
        <v>0</v>
      </c>
      <c r="AC39" s="64">
        <f t="shared" si="6"/>
        <v>0</v>
      </c>
      <c r="AD39" s="64">
        <f t="shared" si="7"/>
        <v>0</v>
      </c>
      <c r="AE39" s="64">
        <f t="shared" si="8"/>
        <v>0</v>
      </c>
      <c r="AF39" s="64">
        <f t="shared" si="9"/>
        <v>0</v>
      </c>
      <c r="AG39" s="64">
        <f t="shared" si="10"/>
        <v>0</v>
      </c>
      <c r="AH39" s="64">
        <f t="shared" si="11"/>
        <v>0</v>
      </c>
    </row>
    <row r="40" spans="1:34">
      <c r="A40" t="s">
        <v>35</v>
      </c>
      <c r="B40" t="s">
        <v>48</v>
      </c>
      <c r="C40">
        <v>2</v>
      </c>
      <c r="D40">
        <v>2012</v>
      </c>
      <c r="E40">
        <v>15</v>
      </c>
      <c r="F40">
        <v>0.3332811</v>
      </c>
      <c r="G40">
        <v>0.3332811</v>
      </c>
      <c r="H40" s="85">
        <v>74.821700000000007</v>
      </c>
      <c r="I40" s="84">
        <f t="shared" si="0"/>
        <v>0</v>
      </c>
      <c r="J40" s="84">
        <f t="shared" si="1"/>
        <v>0</v>
      </c>
      <c r="K40" s="84">
        <f t="shared" si="2"/>
        <v>0</v>
      </c>
      <c r="L40" s="84">
        <f t="shared" si="3"/>
        <v>0</v>
      </c>
      <c r="M40" s="84">
        <f t="shared" si="4"/>
        <v>0</v>
      </c>
      <c r="N40">
        <v>0</v>
      </c>
      <c r="O40" s="85">
        <v>0</v>
      </c>
      <c r="P40" s="84">
        <v>0.8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64">
        <f t="shared" si="5"/>
        <v>0</v>
      </c>
      <c r="AC40" s="64">
        <f t="shared" si="6"/>
        <v>0</v>
      </c>
      <c r="AD40" s="64">
        <f t="shared" si="7"/>
        <v>0</v>
      </c>
      <c r="AE40" s="64">
        <f t="shared" si="8"/>
        <v>0</v>
      </c>
      <c r="AF40" s="64">
        <f t="shared" si="9"/>
        <v>0</v>
      </c>
      <c r="AG40" s="64">
        <f t="shared" si="10"/>
        <v>0</v>
      </c>
      <c r="AH40" s="64">
        <f t="shared" si="11"/>
        <v>0</v>
      </c>
    </row>
    <row r="41" spans="1:34">
      <c r="A41" t="s">
        <v>35</v>
      </c>
      <c r="B41" t="s">
        <v>48</v>
      </c>
      <c r="C41">
        <v>2</v>
      </c>
      <c r="D41">
        <v>2012</v>
      </c>
      <c r="E41">
        <v>16</v>
      </c>
      <c r="F41">
        <v>0.39301429999999998</v>
      </c>
      <c r="G41">
        <v>0.39301429999999998</v>
      </c>
      <c r="H41" s="85">
        <v>73.061999999999998</v>
      </c>
      <c r="I41" s="84">
        <f t="shared" si="0"/>
        <v>0</v>
      </c>
      <c r="J41" s="84">
        <f t="shared" si="1"/>
        <v>0</v>
      </c>
      <c r="K41" s="84">
        <f t="shared" si="2"/>
        <v>0</v>
      </c>
      <c r="L41" s="84">
        <f t="shared" si="3"/>
        <v>0</v>
      </c>
      <c r="M41" s="84">
        <f t="shared" si="4"/>
        <v>0</v>
      </c>
      <c r="N41">
        <v>0</v>
      </c>
      <c r="O41" s="85">
        <v>0</v>
      </c>
      <c r="P41" s="84">
        <v>0.67400000000000004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85">
        <v>0</v>
      </c>
      <c r="X41" s="85">
        <v>0</v>
      </c>
      <c r="Y41" s="85">
        <v>0</v>
      </c>
      <c r="Z41" s="85">
        <v>0</v>
      </c>
      <c r="AA41" s="85">
        <v>0</v>
      </c>
      <c r="AB41" s="64">
        <f t="shared" si="5"/>
        <v>0</v>
      </c>
      <c r="AC41" s="64">
        <f t="shared" si="6"/>
        <v>0</v>
      </c>
      <c r="AD41" s="64">
        <f t="shared" si="7"/>
        <v>0</v>
      </c>
      <c r="AE41" s="64">
        <f t="shared" si="8"/>
        <v>0</v>
      </c>
      <c r="AF41" s="64">
        <f t="shared" si="9"/>
        <v>0</v>
      </c>
      <c r="AG41" s="64">
        <f t="shared" si="10"/>
        <v>0</v>
      </c>
      <c r="AH41" s="64">
        <f t="shared" si="11"/>
        <v>0</v>
      </c>
    </row>
    <row r="42" spans="1:34">
      <c r="A42" t="s">
        <v>35</v>
      </c>
      <c r="B42" t="s">
        <v>48</v>
      </c>
      <c r="C42">
        <v>2</v>
      </c>
      <c r="D42">
        <v>2012</v>
      </c>
      <c r="E42">
        <v>17</v>
      </c>
      <c r="F42">
        <v>0.4289675</v>
      </c>
      <c r="G42">
        <v>0.31314629999999999</v>
      </c>
      <c r="H42" s="85">
        <v>71.271299999999997</v>
      </c>
      <c r="I42" s="84">
        <f t="shared" si="0"/>
        <v>-1.72328E-2</v>
      </c>
      <c r="J42" s="84">
        <f t="shared" si="1"/>
        <v>-7.0514999999999996E-3</v>
      </c>
      <c r="K42" s="84">
        <f t="shared" si="2"/>
        <v>0</v>
      </c>
      <c r="L42" s="84">
        <f t="shared" si="3"/>
        <v>7.0514999999999996E-3</v>
      </c>
      <c r="M42" s="84">
        <f t="shared" si="4"/>
        <v>1.72328E-2</v>
      </c>
      <c r="N42">
        <v>0</v>
      </c>
      <c r="O42" s="85">
        <v>0</v>
      </c>
      <c r="P42" s="84">
        <v>0.56599999999999995</v>
      </c>
      <c r="Q42">
        <v>0</v>
      </c>
      <c r="R42">
        <v>-1.72328E-2</v>
      </c>
      <c r="S42">
        <v>-7.0514999999999996E-3</v>
      </c>
      <c r="T42">
        <v>0</v>
      </c>
      <c r="U42">
        <v>7.0514999999999996E-3</v>
      </c>
      <c r="V42">
        <v>1.72328E-2</v>
      </c>
      <c r="W42" s="85">
        <v>0</v>
      </c>
      <c r="X42" s="85">
        <v>0</v>
      </c>
      <c r="Y42" s="85">
        <v>0</v>
      </c>
      <c r="Z42" s="85">
        <v>0</v>
      </c>
      <c r="AA42" s="85">
        <v>0</v>
      </c>
      <c r="AB42" s="64">
        <f t="shared" si="5"/>
        <v>0</v>
      </c>
      <c r="AC42" s="64">
        <f t="shared" si="6"/>
        <v>0</v>
      </c>
      <c r="AD42" s="64">
        <f t="shared" si="7"/>
        <v>0</v>
      </c>
      <c r="AE42" s="64">
        <f t="shared" si="8"/>
        <v>0</v>
      </c>
      <c r="AF42" s="64">
        <f t="shared" si="9"/>
        <v>0</v>
      </c>
      <c r="AG42" s="64">
        <f t="shared" si="10"/>
        <v>0</v>
      </c>
      <c r="AH42" s="64">
        <f t="shared" si="11"/>
        <v>0</v>
      </c>
    </row>
    <row r="43" spans="1:34">
      <c r="A43" t="s">
        <v>35</v>
      </c>
      <c r="B43" t="s">
        <v>48</v>
      </c>
      <c r="C43">
        <v>2</v>
      </c>
      <c r="D43">
        <v>2012</v>
      </c>
      <c r="E43">
        <v>18</v>
      </c>
      <c r="F43">
        <v>0.40572859999999999</v>
      </c>
      <c r="G43">
        <v>0.2961819</v>
      </c>
      <c r="H43" s="85">
        <v>67.938000000000002</v>
      </c>
      <c r="I43" s="84">
        <f t="shared" si="0"/>
        <v>-1.6793200000000001E-2</v>
      </c>
      <c r="J43" s="84">
        <f t="shared" si="1"/>
        <v>-6.8716000000000003E-3</v>
      </c>
      <c r="K43" s="84">
        <f t="shared" si="2"/>
        <v>0</v>
      </c>
      <c r="L43" s="84">
        <f t="shared" si="3"/>
        <v>6.8716000000000003E-3</v>
      </c>
      <c r="M43" s="84">
        <f t="shared" si="4"/>
        <v>1.6793200000000001E-2</v>
      </c>
      <c r="N43">
        <v>0</v>
      </c>
      <c r="O43" s="85">
        <v>0</v>
      </c>
      <c r="P43" s="84">
        <v>0.374</v>
      </c>
      <c r="Q43">
        <v>0</v>
      </c>
      <c r="R43">
        <v>-1.6793200000000001E-2</v>
      </c>
      <c r="S43">
        <v>-6.8716000000000003E-3</v>
      </c>
      <c r="T43">
        <v>0</v>
      </c>
      <c r="U43">
        <v>6.8716000000000003E-3</v>
      </c>
      <c r="V43">
        <v>1.6793200000000001E-2</v>
      </c>
      <c r="W43" s="85">
        <v>0</v>
      </c>
      <c r="X43" s="85">
        <v>0</v>
      </c>
      <c r="Y43" s="85">
        <v>0</v>
      </c>
      <c r="Z43" s="85">
        <v>0</v>
      </c>
      <c r="AA43" s="85">
        <v>0</v>
      </c>
      <c r="AB43" s="64">
        <f t="shared" si="5"/>
        <v>0</v>
      </c>
      <c r="AC43" s="64">
        <f t="shared" si="6"/>
        <v>0</v>
      </c>
      <c r="AD43" s="64">
        <f t="shared" si="7"/>
        <v>0</v>
      </c>
      <c r="AE43" s="64">
        <f t="shared" si="8"/>
        <v>0</v>
      </c>
      <c r="AF43" s="64">
        <f t="shared" si="9"/>
        <v>0</v>
      </c>
      <c r="AG43" s="64">
        <f t="shared" si="10"/>
        <v>0</v>
      </c>
      <c r="AH43" s="64">
        <f t="shared" si="11"/>
        <v>0</v>
      </c>
    </row>
    <row r="44" spans="1:34">
      <c r="A44" t="s">
        <v>35</v>
      </c>
      <c r="B44" t="s">
        <v>48</v>
      </c>
      <c r="C44">
        <v>2</v>
      </c>
      <c r="D44">
        <v>2012</v>
      </c>
      <c r="E44">
        <v>19</v>
      </c>
      <c r="F44">
        <v>0.28306510000000001</v>
      </c>
      <c r="G44">
        <v>0.31420229999999999</v>
      </c>
      <c r="H44" s="85">
        <v>62.449599999999997</v>
      </c>
      <c r="I44" s="84">
        <f t="shared" si="0"/>
        <v>0</v>
      </c>
      <c r="J44" s="84">
        <f t="shared" si="1"/>
        <v>0</v>
      </c>
      <c r="K44" s="84">
        <f t="shared" si="2"/>
        <v>0</v>
      </c>
      <c r="L44" s="84">
        <f t="shared" si="3"/>
        <v>0</v>
      </c>
      <c r="M44" s="84">
        <f t="shared" si="4"/>
        <v>0</v>
      </c>
      <c r="N44">
        <v>0</v>
      </c>
      <c r="O44" s="85">
        <v>0</v>
      </c>
      <c r="P44" s="84">
        <v>0.23300000000000001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64">
        <f t="shared" si="5"/>
        <v>0</v>
      </c>
      <c r="AC44" s="64">
        <f t="shared" si="6"/>
        <v>0</v>
      </c>
      <c r="AD44" s="64">
        <f t="shared" si="7"/>
        <v>0</v>
      </c>
      <c r="AE44" s="64">
        <f t="shared" si="8"/>
        <v>0</v>
      </c>
      <c r="AF44" s="64">
        <f t="shared" si="9"/>
        <v>0</v>
      </c>
      <c r="AG44" s="64">
        <f t="shared" si="10"/>
        <v>0</v>
      </c>
      <c r="AH44" s="64">
        <f t="shared" si="11"/>
        <v>0</v>
      </c>
    </row>
    <row r="45" spans="1:34">
      <c r="A45" t="s">
        <v>35</v>
      </c>
      <c r="B45" t="s">
        <v>48</v>
      </c>
      <c r="C45">
        <v>2</v>
      </c>
      <c r="D45">
        <v>2012</v>
      </c>
      <c r="E45">
        <v>20</v>
      </c>
      <c r="F45">
        <v>0.18757219999999999</v>
      </c>
      <c r="G45">
        <v>0.20445369999999999</v>
      </c>
      <c r="H45" s="85">
        <v>56.658900000000003</v>
      </c>
      <c r="I45" s="84">
        <f t="shared" si="0"/>
        <v>0</v>
      </c>
      <c r="J45" s="84">
        <f t="shared" si="1"/>
        <v>0</v>
      </c>
      <c r="K45" s="84">
        <f t="shared" si="2"/>
        <v>0</v>
      </c>
      <c r="L45" s="84">
        <f t="shared" si="3"/>
        <v>0</v>
      </c>
      <c r="M45" s="84">
        <f t="shared" si="4"/>
        <v>0</v>
      </c>
      <c r="N45">
        <v>0</v>
      </c>
      <c r="O45" s="85">
        <v>0</v>
      </c>
      <c r="P45" s="84">
        <v>0.16500000000000001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64">
        <f t="shared" si="5"/>
        <v>0</v>
      </c>
      <c r="AC45" s="64">
        <f t="shared" si="6"/>
        <v>0</v>
      </c>
      <c r="AD45" s="64">
        <f t="shared" si="7"/>
        <v>0</v>
      </c>
      <c r="AE45" s="64">
        <f t="shared" si="8"/>
        <v>0</v>
      </c>
      <c r="AF45" s="64">
        <f t="shared" si="9"/>
        <v>0</v>
      </c>
      <c r="AG45" s="64">
        <f t="shared" si="10"/>
        <v>0</v>
      </c>
      <c r="AH45" s="64">
        <f t="shared" si="11"/>
        <v>0</v>
      </c>
    </row>
    <row r="46" spans="1:34">
      <c r="A46" t="s">
        <v>35</v>
      </c>
      <c r="B46" t="s">
        <v>48</v>
      </c>
      <c r="C46">
        <v>2</v>
      </c>
      <c r="D46">
        <v>2012</v>
      </c>
      <c r="E46">
        <v>21</v>
      </c>
      <c r="F46">
        <v>0.13312779999999999</v>
      </c>
      <c r="G46">
        <v>0.14244670000000001</v>
      </c>
      <c r="H46" s="85">
        <v>54.658900000000003</v>
      </c>
      <c r="I46" s="84">
        <f t="shared" si="0"/>
        <v>0</v>
      </c>
      <c r="J46" s="84">
        <f t="shared" si="1"/>
        <v>0</v>
      </c>
      <c r="K46" s="84">
        <f t="shared" si="2"/>
        <v>0</v>
      </c>
      <c r="L46" s="84">
        <f t="shared" si="3"/>
        <v>0</v>
      </c>
      <c r="M46" s="84">
        <f t="shared" si="4"/>
        <v>0</v>
      </c>
      <c r="N46">
        <v>0</v>
      </c>
      <c r="O46" s="85">
        <v>0</v>
      </c>
      <c r="P46" s="84">
        <v>0.1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85">
        <v>0</v>
      </c>
      <c r="X46" s="85">
        <v>0</v>
      </c>
      <c r="Y46" s="85">
        <v>0</v>
      </c>
      <c r="Z46" s="85">
        <v>0</v>
      </c>
      <c r="AA46" s="85">
        <v>0</v>
      </c>
      <c r="AB46" s="64">
        <f t="shared" si="5"/>
        <v>0</v>
      </c>
      <c r="AC46" s="64">
        <f t="shared" si="6"/>
        <v>0</v>
      </c>
      <c r="AD46" s="64">
        <f t="shared" si="7"/>
        <v>0</v>
      </c>
      <c r="AE46" s="64">
        <f t="shared" si="8"/>
        <v>0</v>
      </c>
      <c r="AF46" s="64">
        <f t="shared" si="9"/>
        <v>0</v>
      </c>
      <c r="AG46" s="64">
        <f t="shared" si="10"/>
        <v>0</v>
      </c>
      <c r="AH46" s="64">
        <f t="shared" si="11"/>
        <v>0</v>
      </c>
    </row>
    <row r="47" spans="1:34">
      <c r="A47" t="s">
        <v>35</v>
      </c>
      <c r="B47" t="s">
        <v>48</v>
      </c>
      <c r="C47">
        <v>2</v>
      </c>
      <c r="D47">
        <v>2012</v>
      </c>
      <c r="E47">
        <v>22</v>
      </c>
      <c r="F47">
        <v>7.6880199999999996E-2</v>
      </c>
      <c r="G47">
        <v>7.6880199999999996E-2</v>
      </c>
      <c r="H47" s="85">
        <v>52.790700000000001</v>
      </c>
      <c r="I47" s="84">
        <f t="shared" si="0"/>
        <v>0</v>
      </c>
      <c r="J47" s="84">
        <f t="shared" si="1"/>
        <v>0</v>
      </c>
      <c r="K47" s="84">
        <f t="shared" si="2"/>
        <v>0</v>
      </c>
      <c r="L47" s="84">
        <f t="shared" si="3"/>
        <v>0</v>
      </c>
      <c r="M47" s="84">
        <f t="shared" si="4"/>
        <v>0</v>
      </c>
      <c r="N47">
        <v>0</v>
      </c>
      <c r="O47" s="85">
        <v>0</v>
      </c>
      <c r="P47" s="84">
        <v>6.8000000000000005E-2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64">
        <f t="shared" si="5"/>
        <v>0</v>
      </c>
      <c r="AC47" s="64">
        <f t="shared" si="6"/>
        <v>0</v>
      </c>
      <c r="AD47" s="64">
        <f t="shared" si="7"/>
        <v>0</v>
      </c>
      <c r="AE47" s="64">
        <f t="shared" si="8"/>
        <v>0</v>
      </c>
      <c r="AF47" s="64">
        <f t="shared" si="9"/>
        <v>0</v>
      </c>
      <c r="AG47" s="64">
        <f t="shared" si="10"/>
        <v>0</v>
      </c>
      <c r="AH47" s="64">
        <f t="shared" si="11"/>
        <v>0</v>
      </c>
    </row>
    <row r="48" spans="1:34">
      <c r="A48" t="s">
        <v>35</v>
      </c>
      <c r="B48" t="s">
        <v>48</v>
      </c>
      <c r="C48">
        <v>2</v>
      </c>
      <c r="D48">
        <v>2012</v>
      </c>
      <c r="E48">
        <v>23</v>
      </c>
      <c r="F48">
        <v>4.2055500000000003E-2</v>
      </c>
      <c r="G48">
        <v>4.2055500000000003E-2</v>
      </c>
      <c r="H48" s="85">
        <v>51.814</v>
      </c>
      <c r="I48" s="84">
        <f t="shared" si="0"/>
        <v>0</v>
      </c>
      <c r="J48" s="84">
        <f t="shared" si="1"/>
        <v>0</v>
      </c>
      <c r="K48" s="84">
        <f t="shared" si="2"/>
        <v>0</v>
      </c>
      <c r="L48" s="84">
        <f t="shared" si="3"/>
        <v>0</v>
      </c>
      <c r="M48" s="84">
        <f t="shared" si="4"/>
        <v>0</v>
      </c>
      <c r="N48">
        <v>0</v>
      </c>
      <c r="O48" s="85">
        <v>0</v>
      </c>
      <c r="P48" s="84">
        <v>5.0999999999999997E-2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85">
        <v>0</v>
      </c>
      <c r="X48" s="85">
        <v>0</v>
      </c>
      <c r="Y48" s="85">
        <v>0</v>
      </c>
      <c r="Z48" s="85">
        <v>0</v>
      </c>
      <c r="AA48" s="85">
        <v>0</v>
      </c>
      <c r="AB48" s="64">
        <f t="shared" si="5"/>
        <v>0</v>
      </c>
      <c r="AC48" s="64">
        <f t="shared" si="6"/>
        <v>0</v>
      </c>
      <c r="AD48" s="64">
        <f t="shared" si="7"/>
        <v>0</v>
      </c>
      <c r="AE48" s="64">
        <f t="shared" si="8"/>
        <v>0</v>
      </c>
      <c r="AF48" s="64">
        <f t="shared" si="9"/>
        <v>0</v>
      </c>
      <c r="AG48" s="64">
        <f t="shared" si="10"/>
        <v>0</v>
      </c>
      <c r="AH48" s="64">
        <f t="shared" si="11"/>
        <v>0</v>
      </c>
    </row>
    <row r="49" spans="1:34">
      <c r="A49" t="s">
        <v>35</v>
      </c>
      <c r="B49" t="s">
        <v>48</v>
      </c>
      <c r="C49">
        <v>2</v>
      </c>
      <c r="D49">
        <v>2012</v>
      </c>
      <c r="E49">
        <v>24</v>
      </c>
      <c r="F49">
        <v>2.1957999999999998E-2</v>
      </c>
      <c r="G49">
        <v>2.1957999999999998E-2</v>
      </c>
      <c r="H49" s="85">
        <v>50.612400000000001</v>
      </c>
      <c r="I49" s="84">
        <f t="shared" si="0"/>
        <v>0</v>
      </c>
      <c r="J49" s="84">
        <f t="shared" si="1"/>
        <v>0</v>
      </c>
      <c r="K49" s="84">
        <f t="shared" si="2"/>
        <v>0</v>
      </c>
      <c r="L49" s="84">
        <f t="shared" si="3"/>
        <v>0</v>
      </c>
      <c r="M49" s="84">
        <f t="shared" si="4"/>
        <v>0</v>
      </c>
      <c r="N49">
        <v>0</v>
      </c>
      <c r="O49" s="85">
        <v>0</v>
      </c>
      <c r="P49" s="84">
        <v>0.05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85">
        <v>0</v>
      </c>
      <c r="X49" s="85">
        <v>0</v>
      </c>
      <c r="Y49" s="85">
        <v>0</v>
      </c>
      <c r="Z49" s="85">
        <v>0</v>
      </c>
      <c r="AA49" s="85">
        <v>0</v>
      </c>
      <c r="AB49" s="64">
        <f t="shared" si="5"/>
        <v>0</v>
      </c>
      <c r="AC49" s="64">
        <f t="shared" si="6"/>
        <v>0</v>
      </c>
      <c r="AD49" s="64">
        <f t="shared" si="7"/>
        <v>0</v>
      </c>
      <c r="AE49" s="64">
        <f t="shared" si="8"/>
        <v>0</v>
      </c>
      <c r="AF49" s="64">
        <f t="shared" si="9"/>
        <v>0</v>
      </c>
      <c r="AG49" s="64">
        <f t="shared" si="10"/>
        <v>0</v>
      </c>
      <c r="AH49" s="64">
        <f t="shared" si="11"/>
        <v>0</v>
      </c>
    </row>
    <row r="50" spans="1:34">
      <c r="A50" t="s">
        <v>35</v>
      </c>
      <c r="B50" t="s">
        <v>49</v>
      </c>
      <c r="C50">
        <v>3</v>
      </c>
      <c r="D50">
        <v>2012</v>
      </c>
      <c r="E50">
        <v>1</v>
      </c>
      <c r="F50">
        <v>0</v>
      </c>
      <c r="G50">
        <v>0</v>
      </c>
      <c r="H50" s="85">
        <v>55.969000000000001</v>
      </c>
      <c r="I50" s="84">
        <f t="shared" si="0"/>
        <v>0</v>
      </c>
      <c r="J50" s="84">
        <f t="shared" si="1"/>
        <v>0</v>
      </c>
      <c r="K50" s="84">
        <f t="shared" si="2"/>
        <v>0</v>
      </c>
      <c r="L50" s="84">
        <f t="shared" si="3"/>
        <v>0</v>
      </c>
      <c r="M50" s="84">
        <f t="shared" si="4"/>
        <v>0</v>
      </c>
      <c r="N50">
        <v>0</v>
      </c>
      <c r="O50" s="85">
        <v>0</v>
      </c>
      <c r="P50" s="84">
        <v>0.05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85">
        <v>0</v>
      </c>
      <c r="X50" s="85">
        <v>0</v>
      </c>
      <c r="Y50" s="85">
        <v>0</v>
      </c>
      <c r="Z50" s="85">
        <v>0</v>
      </c>
      <c r="AA50" s="85">
        <v>0</v>
      </c>
      <c r="AB50" s="64">
        <f t="shared" si="5"/>
        <v>0</v>
      </c>
      <c r="AC50" s="64">
        <f t="shared" si="6"/>
        <v>0</v>
      </c>
      <c r="AD50" s="64">
        <f t="shared" si="7"/>
        <v>0</v>
      </c>
      <c r="AE50" s="64">
        <f t="shared" si="8"/>
        <v>0</v>
      </c>
      <c r="AF50" s="64">
        <f t="shared" si="9"/>
        <v>0</v>
      </c>
      <c r="AG50" s="64">
        <f t="shared" si="10"/>
        <v>0</v>
      </c>
      <c r="AH50" s="64">
        <f t="shared" si="11"/>
        <v>0</v>
      </c>
    </row>
    <row r="51" spans="1:34">
      <c r="A51" t="s">
        <v>35</v>
      </c>
      <c r="B51" t="s">
        <v>49</v>
      </c>
      <c r="C51">
        <v>3</v>
      </c>
      <c r="D51">
        <v>2012</v>
      </c>
      <c r="E51">
        <v>2</v>
      </c>
      <c r="F51">
        <v>0</v>
      </c>
      <c r="G51">
        <v>0</v>
      </c>
      <c r="H51" s="85">
        <v>54.333300000000001</v>
      </c>
      <c r="I51" s="84">
        <f t="shared" si="0"/>
        <v>0</v>
      </c>
      <c r="J51" s="84">
        <f t="shared" si="1"/>
        <v>0</v>
      </c>
      <c r="K51" s="84">
        <f t="shared" si="2"/>
        <v>0</v>
      </c>
      <c r="L51" s="84">
        <f t="shared" si="3"/>
        <v>0</v>
      </c>
      <c r="M51" s="84">
        <f t="shared" si="4"/>
        <v>0</v>
      </c>
      <c r="N51">
        <v>0</v>
      </c>
      <c r="O51" s="85">
        <v>0</v>
      </c>
      <c r="P51" s="84">
        <v>3.2000000000000001E-2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 s="85">
        <v>0</v>
      </c>
      <c r="X51" s="85">
        <v>0</v>
      </c>
      <c r="Y51" s="85">
        <v>0</v>
      </c>
      <c r="Z51" s="85">
        <v>0</v>
      </c>
      <c r="AA51" s="85">
        <v>0</v>
      </c>
      <c r="AB51" s="64">
        <f t="shared" si="5"/>
        <v>0</v>
      </c>
      <c r="AC51" s="64">
        <f t="shared" si="6"/>
        <v>0</v>
      </c>
      <c r="AD51" s="64">
        <f t="shared" si="7"/>
        <v>0</v>
      </c>
      <c r="AE51" s="64">
        <f t="shared" si="8"/>
        <v>0</v>
      </c>
      <c r="AF51" s="64">
        <f t="shared" si="9"/>
        <v>0</v>
      </c>
      <c r="AG51" s="64">
        <f t="shared" si="10"/>
        <v>0</v>
      </c>
      <c r="AH51" s="64">
        <f t="shared" si="11"/>
        <v>0</v>
      </c>
    </row>
    <row r="52" spans="1:34">
      <c r="A52" t="s">
        <v>35</v>
      </c>
      <c r="B52" t="s">
        <v>49</v>
      </c>
      <c r="C52">
        <v>3</v>
      </c>
      <c r="D52">
        <v>2012</v>
      </c>
      <c r="E52">
        <v>3</v>
      </c>
      <c r="F52">
        <v>0</v>
      </c>
      <c r="G52">
        <v>0</v>
      </c>
      <c r="H52" s="85">
        <v>53.3566</v>
      </c>
      <c r="I52" s="84">
        <f t="shared" si="0"/>
        <v>0</v>
      </c>
      <c r="J52" s="84">
        <f t="shared" si="1"/>
        <v>0</v>
      </c>
      <c r="K52" s="84">
        <f t="shared" si="2"/>
        <v>0</v>
      </c>
      <c r="L52" s="84">
        <f t="shared" si="3"/>
        <v>0</v>
      </c>
      <c r="M52" s="84">
        <f t="shared" si="4"/>
        <v>0</v>
      </c>
      <c r="N52">
        <v>0</v>
      </c>
      <c r="O52" s="85">
        <v>0</v>
      </c>
      <c r="P52" s="84">
        <v>4.3999999999999997E-2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85">
        <v>0</v>
      </c>
      <c r="X52" s="85">
        <v>0</v>
      </c>
      <c r="Y52" s="85">
        <v>0</v>
      </c>
      <c r="Z52" s="85">
        <v>0</v>
      </c>
      <c r="AA52" s="85">
        <v>0</v>
      </c>
      <c r="AB52" s="64">
        <f t="shared" si="5"/>
        <v>0</v>
      </c>
      <c r="AC52" s="64">
        <f t="shared" si="6"/>
        <v>0</v>
      </c>
      <c r="AD52" s="64">
        <f t="shared" si="7"/>
        <v>0</v>
      </c>
      <c r="AE52" s="64">
        <f t="shared" si="8"/>
        <v>0</v>
      </c>
      <c r="AF52" s="64">
        <f t="shared" si="9"/>
        <v>0</v>
      </c>
      <c r="AG52" s="64">
        <f t="shared" si="10"/>
        <v>0</v>
      </c>
      <c r="AH52" s="64">
        <f t="shared" si="11"/>
        <v>0</v>
      </c>
    </row>
    <row r="53" spans="1:34">
      <c r="A53" t="s">
        <v>35</v>
      </c>
      <c r="B53" t="s">
        <v>49</v>
      </c>
      <c r="C53">
        <v>3</v>
      </c>
      <c r="D53">
        <v>2012</v>
      </c>
      <c r="E53">
        <v>4</v>
      </c>
      <c r="F53">
        <v>0</v>
      </c>
      <c r="G53">
        <v>0</v>
      </c>
      <c r="H53" s="85">
        <v>52.3566</v>
      </c>
      <c r="I53" s="84">
        <f t="shared" si="0"/>
        <v>0</v>
      </c>
      <c r="J53" s="84">
        <f t="shared" si="1"/>
        <v>0</v>
      </c>
      <c r="K53" s="84">
        <f t="shared" si="2"/>
        <v>0</v>
      </c>
      <c r="L53" s="84">
        <f t="shared" si="3"/>
        <v>0</v>
      </c>
      <c r="M53" s="84">
        <f t="shared" si="4"/>
        <v>0</v>
      </c>
      <c r="N53">
        <v>0</v>
      </c>
      <c r="O53" s="85">
        <v>0</v>
      </c>
      <c r="P53" s="84">
        <v>4.3999999999999997E-2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85">
        <v>0</v>
      </c>
      <c r="X53" s="85">
        <v>0</v>
      </c>
      <c r="Y53" s="85">
        <v>0</v>
      </c>
      <c r="Z53" s="85">
        <v>0</v>
      </c>
      <c r="AA53" s="85">
        <v>0</v>
      </c>
      <c r="AB53" s="64">
        <f t="shared" si="5"/>
        <v>0</v>
      </c>
      <c r="AC53" s="64">
        <f t="shared" si="6"/>
        <v>0</v>
      </c>
      <c r="AD53" s="64">
        <f t="shared" si="7"/>
        <v>0</v>
      </c>
      <c r="AE53" s="64">
        <f t="shared" si="8"/>
        <v>0</v>
      </c>
      <c r="AF53" s="64">
        <f t="shared" si="9"/>
        <v>0</v>
      </c>
      <c r="AG53" s="64">
        <f t="shared" si="10"/>
        <v>0</v>
      </c>
      <c r="AH53" s="64">
        <f t="shared" si="11"/>
        <v>0</v>
      </c>
    </row>
    <row r="54" spans="1:34">
      <c r="A54" t="s">
        <v>35</v>
      </c>
      <c r="B54" t="s">
        <v>49</v>
      </c>
      <c r="C54">
        <v>3</v>
      </c>
      <c r="D54">
        <v>2012</v>
      </c>
      <c r="E54">
        <v>5</v>
      </c>
      <c r="F54">
        <v>0</v>
      </c>
      <c r="G54">
        <v>0</v>
      </c>
      <c r="H54" s="85">
        <v>51.410899999999998</v>
      </c>
      <c r="I54" s="84">
        <f t="shared" si="0"/>
        <v>0</v>
      </c>
      <c r="J54" s="84">
        <f t="shared" si="1"/>
        <v>0</v>
      </c>
      <c r="K54" s="84">
        <f t="shared" si="2"/>
        <v>0</v>
      </c>
      <c r="L54" s="84">
        <f t="shared" si="3"/>
        <v>0</v>
      </c>
      <c r="M54" s="84">
        <f t="shared" si="4"/>
        <v>0</v>
      </c>
      <c r="N54">
        <v>0</v>
      </c>
      <c r="O54" s="85">
        <v>0</v>
      </c>
      <c r="P54" s="84">
        <v>5.3999999999999999E-2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64">
        <f t="shared" si="5"/>
        <v>0</v>
      </c>
      <c r="AC54" s="64">
        <f t="shared" si="6"/>
        <v>0</v>
      </c>
      <c r="AD54" s="64">
        <f t="shared" si="7"/>
        <v>0</v>
      </c>
      <c r="AE54" s="64">
        <f t="shared" si="8"/>
        <v>0</v>
      </c>
      <c r="AF54" s="64">
        <f t="shared" si="9"/>
        <v>0</v>
      </c>
      <c r="AG54" s="64">
        <f t="shared" si="10"/>
        <v>0</v>
      </c>
      <c r="AH54" s="64">
        <f t="shared" si="11"/>
        <v>0</v>
      </c>
    </row>
    <row r="55" spans="1:34">
      <c r="A55" t="s">
        <v>35</v>
      </c>
      <c r="B55" t="s">
        <v>49</v>
      </c>
      <c r="C55">
        <v>3</v>
      </c>
      <c r="D55">
        <v>2012</v>
      </c>
      <c r="E55">
        <v>6</v>
      </c>
      <c r="F55">
        <v>0</v>
      </c>
      <c r="G55">
        <v>0</v>
      </c>
      <c r="H55" s="85">
        <v>51.1008</v>
      </c>
      <c r="I55" s="84">
        <f t="shared" si="0"/>
        <v>0</v>
      </c>
      <c r="J55" s="84">
        <f t="shared" si="1"/>
        <v>0</v>
      </c>
      <c r="K55" s="84">
        <f t="shared" si="2"/>
        <v>0</v>
      </c>
      <c r="L55" s="84">
        <f t="shared" si="3"/>
        <v>0</v>
      </c>
      <c r="M55" s="84">
        <f t="shared" si="4"/>
        <v>0</v>
      </c>
      <c r="N55">
        <v>0</v>
      </c>
      <c r="O55" s="85">
        <v>0</v>
      </c>
      <c r="P55" s="84">
        <v>0.10100000000000001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 s="85">
        <v>0</v>
      </c>
      <c r="X55" s="85">
        <v>0</v>
      </c>
      <c r="Y55" s="85">
        <v>0</v>
      </c>
      <c r="Z55" s="85">
        <v>0</v>
      </c>
      <c r="AA55" s="85">
        <v>0</v>
      </c>
      <c r="AB55" s="64">
        <f t="shared" si="5"/>
        <v>0</v>
      </c>
      <c r="AC55" s="64">
        <f t="shared" si="6"/>
        <v>0</v>
      </c>
      <c r="AD55" s="64">
        <f t="shared" si="7"/>
        <v>0</v>
      </c>
      <c r="AE55" s="64">
        <f t="shared" si="8"/>
        <v>0</v>
      </c>
      <c r="AF55" s="64">
        <f t="shared" si="9"/>
        <v>0</v>
      </c>
      <c r="AG55" s="64">
        <f t="shared" si="10"/>
        <v>0</v>
      </c>
      <c r="AH55" s="64">
        <f t="shared" si="11"/>
        <v>0</v>
      </c>
    </row>
    <row r="56" spans="1:34">
      <c r="A56" t="s">
        <v>35</v>
      </c>
      <c r="B56" t="s">
        <v>49</v>
      </c>
      <c r="C56">
        <v>3</v>
      </c>
      <c r="D56">
        <v>2012</v>
      </c>
      <c r="E56">
        <v>7</v>
      </c>
      <c r="F56">
        <v>0</v>
      </c>
      <c r="G56">
        <v>0</v>
      </c>
      <c r="H56" s="85">
        <v>50.751899999999999</v>
      </c>
      <c r="I56" s="84">
        <f t="shared" si="0"/>
        <v>0</v>
      </c>
      <c r="J56" s="84">
        <f t="shared" si="1"/>
        <v>0</v>
      </c>
      <c r="K56" s="84">
        <f t="shared" si="2"/>
        <v>0</v>
      </c>
      <c r="L56" s="84">
        <f t="shared" si="3"/>
        <v>0</v>
      </c>
      <c r="M56" s="84">
        <f t="shared" si="4"/>
        <v>0</v>
      </c>
      <c r="N56">
        <v>0</v>
      </c>
      <c r="O56" s="85">
        <v>0</v>
      </c>
      <c r="P56" s="84">
        <v>0.161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85">
        <v>0</v>
      </c>
      <c r="X56" s="85">
        <v>0</v>
      </c>
      <c r="Y56" s="85">
        <v>0</v>
      </c>
      <c r="Z56" s="85">
        <v>0</v>
      </c>
      <c r="AA56" s="85">
        <v>0</v>
      </c>
      <c r="AB56" s="64">
        <f t="shared" si="5"/>
        <v>0</v>
      </c>
      <c r="AC56" s="64">
        <f t="shared" si="6"/>
        <v>0</v>
      </c>
      <c r="AD56" s="64">
        <f t="shared" si="7"/>
        <v>0</v>
      </c>
      <c r="AE56" s="64">
        <f t="shared" si="8"/>
        <v>0</v>
      </c>
      <c r="AF56" s="64">
        <f t="shared" si="9"/>
        <v>0</v>
      </c>
      <c r="AG56" s="64">
        <f t="shared" si="10"/>
        <v>0</v>
      </c>
      <c r="AH56" s="64">
        <f t="shared" si="11"/>
        <v>0</v>
      </c>
    </row>
    <row r="57" spans="1:34">
      <c r="A57" t="s">
        <v>35</v>
      </c>
      <c r="B57" t="s">
        <v>49</v>
      </c>
      <c r="C57">
        <v>3</v>
      </c>
      <c r="D57">
        <v>2012</v>
      </c>
      <c r="E57">
        <v>8</v>
      </c>
      <c r="F57">
        <v>0</v>
      </c>
      <c r="G57">
        <v>0</v>
      </c>
      <c r="H57" s="85">
        <v>55.914700000000003</v>
      </c>
      <c r="I57" s="84">
        <f t="shared" si="0"/>
        <v>0</v>
      </c>
      <c r="J57" s="84">
        <f t="shared" si="1"/>
        <v>0</v>
      </c>
      <c r="K57" s="84">
        <f t="shared" si="2"/>
        <v>0</v>
      </c>
      <c r="L57" s="84">
        <f t="shared" si="3"/>
        <v>0</v>
      </c>
      <c r="M57" s="84">
        <f t="shared" si="4"/>
        <v>0</v>
      </c>
      <c r="N57">
        <v>0</v>
      </c>
      <c r="O57" s="85">
        <v>0</v>
      </c>
      <c r="P57" s="84">
        <v>0.224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64">
        <f t="shared" si="5"/>
        <v>0</v>
      </c>
      <c r="AC57" s="64">
        <f t="shared" si="6"/>
        <v>0</v>
      </c>
      <c r="AD57" s="64">
        <f t="shared" si="7"/>
        <v>0</v>
      </c>
      <c r="AE57" s="64">
        <f t="shared" si="8"/>
        <v>0</v>
      </c>
      <c r="AF57" s="64">
        <f t="shared" si="9"/>
        <v>0</v>
      </c>
      <c r="AG57" s="64">
        <f t="shared" si="10"/>
        <v>0</v>
      </c>
      <c r="AH57" s="64">
        <f t="shared" si="11"/>
        <v>0</v>
      </c>
    </row>
    <row r="58" spans="1:34">
      <c r="A58" t="s">
        <v>35</v>
      </c>
      <c r="B58" t="s">
        <v>49</v>
      </c>
      <c r="C58">
        <v>3</v>
      </c>
      <c r="D58">
        <v>2012</v>
      </c>
      <c r="E58">
        <v>9</v>
      </c>
      <c r="F58">
        <v>1.9374200000000001E-2</v>
      </c>
      <c r="G58">
        <v>1.9374200000000001E-2</v>
      </c>
      <c r="H58" s="85">
        <v>65.829499999999996</v>
      </c>
      <c r="I58" s="84">
        <f t="shared" si="0"/>
        <v>0</v>
      </c>
      <c r="J58" s="84">
        <f t="shared" si="1"/>
        <v>0</v>
      </c>
      <c r="K58" s="84">
        <f t="shared" si="2"/>
        <v>0</v>
      </c>
      <c r="L58" s="84">
        <f t="shared" si="3"/>
        <v>0</v>
      </c>
      <c r="M58" s="84">
        <f t="shared" si="4"/>
        <v>0</v>
      </c>
      <c r="N58">
        <v>0</v>
      </c>
      <c r="O58" s="85">
        <v>0</v>
      </c>
      <c r="P58" s="84">
        <v>0.33800000000000002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 s="85">
        <v>0</v>
      </c>
      <c r="X58" s="85">
        <v>0</v>
      </c>
      <c r="Y58" s="85">
        <v>0</v>
      </c>
      <c r="Z58" s="85">
        <v>0</v>
      </c>
      <c r="AA58" s="85">
        <v>0</v>
      </c>
      <c r="AB58" s="64">
        <f t="shared" si="5"/>
        <v>0</v>
      </c>
      <c r="AC58" s="64">
        <f t="shared" si="6"/>
        <v>0</v>
      </c>
      <c r="AD58" s="64">
        <f t="shared" si="7"/>
        <v>0</v>
      </c>
      <c r="AE58" s="64">
        <f t="shared" si="8"/>
        <v>0</v>
      </c>
      <c r="AF58" s="64">
        <f t="shared" si="9"/>
        <v>0</v>
      </c>
      <c r="AG58" s="64">
        <f t="shared" si="10"/>
        <v>0</v>
      </c>
      <c r="AH58" s="64">
        <f t="shared" si="11"/>
        <v>0</v>
      </c>
    </row>
    <row r="59" spans="1:34">
      <c r="A59" t="s">
        <v>35</v>
      </c>
      <c r="B59" t="s">
        <v>49</v>
      </c>
      <c r="C59">
        <v>3</v>
      </c>
      <c r="D59">
        <v>2012</v>
      </c>
      <c r="E59">
        <v>10</v>
      </c>
      <c r="F59">
        <v>9.5551300000000006E-2</v>
      </c>
      <c r="G59">
        <v>9.5551300000000006E-2</v>
      </c>
      <c r="H59" s="85">
        <v>75.054299999999998</v>
      </c>
      <c r="I59" s="84">
        <f t="shared" si="0"/>
        <v>0</v>
      </c>
      <c r="J59" s="84">
        <f t="shared" si="1"/>
        <v>0</v>
      </c>
      <c r="K59" s="84">
        <f t="shared" si="2"/>
        <v>0</v>
      </c>
      <c r="L59" s="84">
        <f t="shared" si="3"/>
        <v>0</v>
      </c>
      <c r="M59" s="84">
        <f t="shared" si="4"/>
        <v>0</v>
      </c>
      <c r="N59">
        <v>0</v>
      </c>
      <c r="O59" s="85">
        <v>0</v>
      </c>
      <c r="P59" s="84">
        <v>0.55700000000000005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 s="85">
        <v>0</v>
      </c>
      <c r="X59" s="85">
        <v>0</v>
      </c>
      <c r="Y59" s="85">
        <v>0</v>
      </c>
      <c r="Z59" s="85">
        <v>0</v>
      </c>
      <c r="AA59" s="85">
        <v>0</v>
      </c>
      <c r="AB59" s="64">
        <f t="shared" si="5"/>
        <v>0</v>
      </c>
      <c r="AC59" s="64">
        <f t="shared" si="6"/>
        <v>0</v>
      </c>
      <c r="AD59" s="64">
        <f t="shared" si="7"/>
        <v>0</v>
      </c>
      <c r="AE59" s="64">
        <f t="shared" si="8"/>
        <v>0</v>
      </c>
      <c r="AF59" s="64">
        <f t="shared" si="9"/>
        <v>0</v>
      </c>
      <c r="AG59" s="64">
        <f t="shared" si="10"/>
        <v>0</v>
      </c>
      <c r="AH59" s="64">
        <f t="shared" si="11"/>
        <v>0</v>
      </c>
    </row>
    <row r="60" spans="1:34">
      <c r="A60" t="s">
        <v>35</v>
      </c>
      <c r="B60" t="s">
        <v>49</v>
      </c>
      <c r="C60">
        <v>3</v>
      </c>
      <c r="D60">
        <v>2012</v>
      </c>
      <c r="E60">
        <v>11</v>
      </c>
      <c r="F60">
        <v>0.30443880000000001</v>
      </c>
      <c r="G60">
        <v>0.30443880000000001</v>
      </c>
      <c r="H60" s="85">
        <v>81.922499999999999</v>
      </c>
      <c r="I60" s="84">
        <f t="shared" si="0"/>
        <v>0</v>
      </c>
      <c r="J60" s="84">
        <f t="shared" si="1"/>
        <v>0</v>
      </c>
      <c r="K60" s="84">
        <f t="shared" si="2"/>
        <v>0</v>
      </c>
      <c r="L60" s="84">
        <f t="shared" si="3"/>
        <v>0</v>
      </c>
      <c r="M60" s="84">
        <f t="shared" si="4"/>
        <v>0</v>
      </c>
      <c r="N60">
        <v>0</v>
      </c>
      <c r="O60" s="85">
        <v>0</v>
      </c>
      <c r="P60" s="84">
        <v>0.72599999999999998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 s="85">
        <v>0</v>
      </c>
      <c r="X60" s="85">
        <v>0</v>
      </c>
      <c r="Y60" s="85">
        <v>0</v>
      </c>
      <c r="Z60" s="85">
        <v>0</v>
      </c>
      <c r="AA60" s="85">
        <v>0</v>
      </c>
      <c r="AB60" s="64">
        <f t="shared" si="5"/>
        <v>0</v>
      </c>
      <c r="AC60" s="64">
        <f t="shared" si="6"/>
        <v>0</v>
      </c>
      <c r="AD60" s="64">
        <f t="shared" si="7"/>
        <v>0</v>
      </c>
      <c r="AE60" s="64">
        <f t="shared" si="8"/>
        <v>0</v>
      </c>
      <c r="AF60" s="64">
        <f t="shared" si="9"/>
        <v>0</v>
      </c>
      <c r="AG60" s="64">
        <f t="shared" si="10"/>
        <v>0</v>
      </c>
      <c r="AH60" s="64">
        <f t="shared" si="11"/>
        <v>0</v>
      </c>
    </row>
    <row r="61" spans="1:34">
      <c r="A61" t="s">
        <v>35</v>
      </c>
      <c r="B61" t="s">
        <v>49</v>
      </c>
      <c r="C61">
        <v>3</v>
      </c>
      <c r="D61">
        <v>2012</v>
      </c>
      <c r="E61">
        <v>12</v>
      </c>
      <c r="F61">
        <v>0.56994350000000005</v>
      </c>
      <c r="G61">
        <v>0.56994350000000005</v>
      </c>
      <c r="H61" s="85">
        <v>83.651200000000003</v>
      </c>
      <c r="I61" s="84">
        <f t="shared" si="0"/>
        <v>0</v>
      </c>
      <c r="J61" s="84">
        <f t="shared" si="1"/>
        <v>0</v>
      </c>
      <c r="K61" s="84">
        <f t="shared" si="2"/>
        <v>0</v>
      </c>
      <c r="L61" s="84">
        <f t="shared" si="3"/>
        <v>0</v>
      </c>
      <c r="M61" s="84">
        <f t="shared" si="4"/>
        <v>0</v>
      </c>
      <c r="N61">
        <v>0</v>
      </c>
      <c r="O61" s="85">
        <v>0</v>
      </c>
      <c r="P61" s="84">
        <v>0.85699999999999998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 s="85">
        <v>0</v>
      </c>
      <c r="X61" s="85">
        <v>0</v>
      </c>
      <c r="Y61" s="85">
        <v>0</v>
      </c>
      <c r="Z61" s="85">
        <v>0</v>
      </c>
      <c r="AA61" s="85">
        <v>0</v>
      </c>
      <c r="AB61" s="64">
        <f t="shared" si="5"/>
        <v>0</v>
      </c>
      <c r="AC61" s="64">
        <f t="shared" si="6"/>
        <v>0</v>
      </c>
      <c r="AD61" s="64">
        <f t="shared" si="7"/>
        <v>0</v>
      </c>
      <c r="AE61" s="64">
        <f t="shared" si="8"/>
        <v>0</v>
      </c>
      <c r="AF61" s="64">
        <f t="shared" si="9"/>
        <v>0</v>
      </c>
      <c r="AG61" s="64">
        <f t="shared" si="10"/>
        <v>0</v>
      </c>
      <c r="AH61" s="64">
        <f t="shared" si="11"/>
        <v>0</v>
      </c>
    </row>
    <row r="62" spans="1:34">
      <c r="A62" t="s">
        <v>35</v>
      </c>
      <c r="B62" t="s">
        <v>49</v>
      </c>
      <c r="C62">
        <v>3</v>
      </c>
      <c r="D62">
        <v>2012</v>
      </c>
      <c r="E62">
        <v>13</v>
      </c>
      <c r="F62">
        <v>0.84824509999999997</v>
      </c>
      <c r="G62">
        <v>0.84824509999999997</v>
      </c>
      <c r="H62" s="85">
        <v>84.077500000000001</v>
      </c>
      <c r="I62" s="84">
        <f t="shared" si="0"/>
        <v>0</v>
      </c>
      <c r="J62" s="84">
        <f t="shared" si="1"/>
        <v>0</v>
      </c>
      <c r="K62" s="84">
        <f t="shared" si="2"/>
        <v>0</v>
      </c>
      <c r="L62" s="84">
        <f t="shared" si="3"/>
        <v>0</v>
      </c>
      <c r="M62" s="84">
        <f t="shared" si="4"/>
        <v>0</v>
      </c>
      <c r="N62">
        <v>0</v>
      </c>
      <c r="O62" s="85">
        <v>0</v>
      </c>
      <c r="P62" s="84">
        <v>0.90100000000000002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 s="85">
        <v>0</v>
      </c>
      <c r="X62" s="85">
        <v>0</v>
      </c>
      <c r="Y62" s="85">
        <v>0</v>
      </c>
      <c r="Z62" s="85">
        <v>0</v>
      </c>
      <c r="AA62" s="85">
        <v>0</v>
      </c>
      <c r="AB62" s="64">
        <f t="shared" si="5"/>
        <v>0</v>
      </c>
      <c r="AC62" s="64">
        <f t="shared" si="6"/>
        <v>0</v>
      </c>
      <c r="AD62" s="64">
        <f t="shared" si="7"/>
        <v>0</v>
      </c>
      <c r="AE62" s="64">
        <f t="shared" si="8"/>
        <v>0</v>
      </c>
      <c r="AF62" s="64">
        <f t="shared" si="9"/>
        <v>0</v>
      </c>
      <c r="AG62" s="64">
        <f t="shared" si="10"/>
        <v>0</v>
      </c>
      <c r="AH62" s="64">
        <f t="shared" si="11"/>
        <v>0</v>
      </c>
    </row>
    <row r="63" spans="1:34">
      <c r="A63" t="s">
        <v>35</v>
      </c>
      <c r="B63" t="s">
        <v>49</v>
      </c>
      <c r="C63">
        <v>3</v>
      </c>
      <c r="D63">
        <v>2012</v>
      </c>
      <c r="E63">
        <v>14</v>
      </c>
      <c r="F63">
        <v>1.120384</v>
      </c>
      <c r="G63">
        <v>1.120384</v>
      </c>
      <c r="H63" s="85">
        <v>84.449600000000004</v>
      </c>
      <c r="I63" s="84">
        <f t="shared" si="0"/>
        <v>0</v>
      </c>
      <c r="J63" s="84">
        <f t="shared" si="1"/>
        <v>0</v>
      </c>
      <c r="K63" s="84">
        <f t="shared" si="2"/>
        <v>0</v>
      </c>
      <c r="L63" s="84">
        <f t="shared" si="3"/>
        <v>0</v>
      </c>
      <c r="M63" s="84">
        <f t="shared" si="4"/>
        <v>0</v>
      </c>
      <c r="N63">
        <v>0</v>
      </c>
      <c r="O63" s="85">
        <v>0</v>
      </c>
      <c r="P63" s="84">
        <v>0.88900000000000001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 s="85">
        <v>0</v>
      </c>
      <c r="X63" s="85">
        <v>0</v>
      </c>
      <c r="Y63" s="85">
        <v>0</v>
      </c>
      <c r="Z63" s="85">
        <v>0</v>
      </c>
      <c r="AA63" s="85">
        <v>0</v>
      </c>
      <c r="AB63" s="64">
        <f t="shared" si="5"/>
        <v>0</v>
      </c>
      <c r="AC63" s="64">
        <f t="shared" si="6"/>
        <v>0</v>
      </c>
      <c r="AD63" s="64">
        <f t="shared" si="7"/>
        <v>0</v>
      </c>
      <c r="AE63" s="64">
        <f t="shared" si="8"/>
        <v>0</v>
      </c>
      <c r="AF63" s="64">
        <f t="shared" si="9"/>
        <v>0</v>
      </c>
      <c r="AG63" s="64">
        <f t="shared" si="10"/>
        <v>0</v>
      </c>
      <c r="AH63" s="64">
        <f t="shared" si="11"/>
        <v>0</v>
      </c>
    </row>
    <row r="64" spans="1:34">
      <c r="A64" t="s">
        <v>35</v>
      </c>
      <c r="B64" t="s">
        <v>49</v>
      </c>
      <c r="C64">
        <v>3</v>
      </c>
      <c r="D64">
        <v>2012</v>
      </c>
      <c r="E64">
        <v>15</v>
      </c>
      <c r="F64">
        <v>1.382239</v>
      </c>
      <c r="G64">
        <v>1.382239</v>
      </c>
      <c r="H64" s="85">
        <v>84.527100000000004</v>
      </c>
      <c r="I64" s="84">
        <f t="shared" si="0"/>
        <v>0</v>
      </c>
      <c r="J64" s="84">
        <f t="shared" si="1"/>
        <v>0</v>
      </c>
      <c r="K64" s="84">
        <f t="shared" si="2"/>
        <v>0</v>
      </c>
      <c r="L64" s="84">
        <f t="shared" si="3"/>
        <v>0</v>
      </c>
      <c r="M64" s="84">
        <f t="shared" si="4"/>
        <v>0</v>
      </c>
      <c r="N64">
        <v>0</v>
      </c>
      <c r="O64" s="85">
        <v>0</v>
      </c>
      <c r="P64" s="84">
        <v>0.8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  <c r="AB64" s="64">
        <f t="shared" si="5"/>
        <v>0</v>
      </c>
      <c r="AC64" s="64">
        <f t="shared" si="6"/>
        <v>0</v>
      </c>
      <c r="AD64" s="64">
        <f t="shared" si="7"/>
        <v>0</v>
      </c>
      <c r="AE64" s="64">
        <f t="shared" si="8"/>
        <v>0</v>
      </c>
      <c r="AF64" s="64">
        <f t="shared" si="9"/>
        <v>0</v>
      </c>
      <c r="AG64" s="64">
        <f t="shared" si="10"/>
        <v>0</v>
      </c>
      <c r="AH64" s="64">
        <f t="shared" si="11"/>
        <v>0</v>
      </c>
    </row>
    <row r="65" spans="1:34">
      <c r="A65" t="s">
        <v>35</v>
      </c>
      <c r="B65" t="s">
        <v>49</v>
      </c>
      <c r="C65">
        <v>3</v>
      </c>
      <c r="D65">
        <v>2012</v>
      </c>
      <c r="E65">
        <v>16</v>
      </c>
      <c r="F65">
        <v>1.6113059999999999</v>
      </c>
      <c r="G65">
        <v>1.6113059999999999</v>
      </c>
      <c r="H65" s="85">
        <v>82</v>
      </c>
      <c r="I65" s="84">
        <f t="shared" si="0"/>
        <v>0</v>
      </c>
      <c r="J65" s="84">
        <f t="shared" si="1"/>
        <v>0</v>
      </c>
      <c r="K65" s="84">
        <f t="shared" si="2"/>
        <v>0</v>
      </c>
      <c r="L65" s="84">
        <f t="shared" si="3"/>
        <v>0</v>
      </c>
      <c r="M65" s="84">
        <f t="shared" si="4"/>
        <v>0</v>
      </c>
      <c r="N65">
        <v>0</v>
      </c>
      <c r="O65" s="85">
        <v>0</v>
      </c>
      <c r="P65" s="84">
        <v>0.67400000000000004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85">
        <v>0</v>
      </c>
      <c r="X65" s="85">
        <v>0</v>
      </c>
      <c r="Y65" s="85">
        <v>0</v>
      </c>
      <c r="Z65" s="85">
        <v>0</v>
      </c>
      <c r="AA65" s="85">
        <v>0</v>
      </c>
      <c r="AB65" s="64">
        <f t="shared" si="5"/>
        <v>0</v>
      </c>
      <c r="AC65" s="64">
        <f t="shared" si="6"/>
        <v>0</v>
      </c>
      <c r="AD65" s="64">
        <f t="shared" si="7"/>
        <v>0</v>
      </c>
      <c r="AE65" s="64">
        <f t="shared" si="8"/>
        <v>0</v>
      </c>
      <c r="AF65" s="64">
        <f t="shared" si="9"/>
        <v>0</v>
      </c>
      <c r="AG65" s="64">
        <f t="shared" si="10"/>
        <v>0</v>
      </c>
      <c r="AH65" s="64">
        <f t="shared" si="11"/>
        <v>0</v>
      </c>
    </row>
    <row r="66" spans="1:34">
      <c r="A66" t="s">
        <v>35</v>
      </c>
      <c r="B66" t="s">
        <v>49</v>
      </c>
      <c r="C66">
        <v>3</v>
      </c>
      <c r="D66">
        <v>2012</v>
      </c>
      <c r="E66">
        <v>17</v>
      </c>
      <c r="F66">
        <v>1.7327090000000001</v>
      </c>
      <c r="G66">
        <v>1.264877</v>
      </c>
      <c r="H66" s="85">
        <v>79.906999999999996</v>
      </c>
      <c r="I66" s="84">
        <f t="shared" ref="I66:I129" si="12">SUM(R66,W66)</f>
        <v>-3.6216600000000002E-2</v>
      </c>
      <c r="J66" s="84">
        <f t="shared" ref="J66:J129" si="13">SUM(S66,X66)</f>
        <v>-1.4819499999999999E-2</v>
      </c>
      <c r="K66" s="84">
        <f t="shared" ref="K66:K129" si="14">SUM(T66,Y66)</f>
        <v>0</v>
      </c>
      <c r="L66" s="84">
        <f t="shared" ref="L66:L129" si="15">SUM(U66,Z66)</f>
        <v>1.4819499999999999E-2</v>
      </c>
      <c r="M66" s="84">
        <f t="shared" ref="M66:M129" si="16">SUM(V66,AA66)</f>
        <v>3.6216600000000002E-2</v>
      </c>
      <c r="N66">
        <v>0</v>
      </c>
      <c r="O66" s="85">
        <v>0</v>
      </c>
      <c r="P66" s="84">
        <v>0.56599999999999995</v>
      </c>
      <c r="Q66">
        <v>0</v>
      </c>
      <c r="R66">
        <v>-3.6216600000000002E-2</v>
      </c>
      <c r="S66">
        <v>-1.4819499999999999E-2</v>
      </c>
      <c r="T66">
        <v>0</v>
      </c>
      <c r="U66">
        <v>1.4819499999999999E-2</v>
      </c>
      <c r="V66">
        <v>3.6216600000000002E-2</v>
      </c>
      <c r="W66" s="85">
        <v>0</v>
      </c>
      <c r="X66" s="85">
        <v>0</v>
      </c>
      <c r="Y66" s="85">
        <v>0</v>
      </c>
      <c r="Z66" s="85">
        <v>0</v>
      </c>
      <c r="AA66" s="85">
        <v>0</v>
      </c>
      <c r="AB66" s="64">
        <f t="shared" si="5"/>
        <v>0</v>
      </c>
      <c r="AC66" s="64">
        <f t="shared" si="6"/>
        <v>0</v>
      </c>
      <c r="AD66" s="64">
        <f t="shared" si="7"/>
        <v>0</v>
      </c>
      <c r="AE66" s="64">
        <f t="shared" si="8"/>
        <v>0</v>
      </c>
      <c r="AF66" s="64">
        <f t="shared" si="9"/>
        <v>0</v>
      </c>
      <c r="AG66" s="64">
        <f t="shared" si="10"/>
        <v>0</v>
      </c>
      <c r="AH66" s="64">
        <f t="shared" si="11"/>
        <v>0</v>
      </c>
    </row>
    <row r="67" spans="1:34">
      <c r="A67" t="s">
        <v>35</v>
      </c>
      <c r="B67" t="s">
        <v>49</v>
      </c>
      <c r="C67">
        <v>3</v>
      </c>
      <c r="D67">
        <v>2012</v>
      </c>
      <c r="E67">
        <v>18</v>
      </c>
      <c r="F67">
        <v>1.6664289999999999</v>
      </c>
      <c r="G67">
        <v>1.216493</v>
      </c>
      <c r="H67" s="85">
        <v>76.589100000000002</v>
      </c>
      <c r="I67" s="84">
        <f t="shared" si="12"/>
        <v>-3.53365E-2</v>
      </c>
      <c r="J67" s="84">
        <f t="shared" si="13"/>
        <v>-1.4459400000000001E-2</v>
      </c>
      <c r="K67" s="84">
        <f t="shared" si="14"/>
        <v>0</v>
      </c>
      <c r="L67" s="84">
        <f t="shared" si="15"/>
        <v>1.4459400000000001E-2</v>
      </c>
      <c r="M67" s="84">
        <f t="shared" si="16"/>
        <v>3.53365E-2</v>
      </c>
      <c r="N67">
        <v>0</v>
      </c>
      <c r="O67" s="85">
        <v>0</v>
      </c>
      <c r="P67" s="84">
        <v>0.374</v>
      </c>
      <c r="Q67">
        <v>0</v>
      </c>
      <c r="R67">
        <v>-3.53365E-2</v>
      </c>
      <c r="S67">
        <v>-1.4459400000000001E-2</v>
      </c>
      <c r="T67">
        <v>0</v>
      </c>
      <c r="U67">
        <v>1.4459400000000001E-2</v>
      </c>
      <c r="V67">
        <v>3.53365E-2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64">
        <f t="shared" ref="AB67:AB130" si="17">F67*N67+P67*O67</f>
        <v>0</v>
      </c>
      <c r="AC67" s="64">
        <f t="shared" ref="AC67:AC130" si="18">G67*N67</f>
        <v>0</v>
      </c>
      <c r="AD67" s="64">
        <f t="shared" ref="AD67:AD130" si="19">R67*$N67</f>
        <v>0</v>
      </c>
      <c r="AE67" s="64">
        <f t="shared" ref="AE67:AE130" si="20">S67*$N67</f>
        <v>0</v>
      </c>
      <c r="AF67" s="64">
        <f t="shared" ref="AF67:AF130" si="21">T67*$N67</f>
        <v>0</v>
      </c>
      <c r="AG67" s="64">
        <f t="shared" ref="AG67:AG130" si="22">U67*$N67</f>
        <v>0</v>
      </c>
      <c r="AH67" s="64">
        <f t="shared" ref="AH67:AH130" si="23">V67*$N67</f>
        <v>0</v>
      </c>
    </row>
    <row r="68" spans="1:34">
      <c r="A68" t="s">
        <v>35</v>
      </c>
      <c r="B68" t="s">
        <v>49</v>
      </c>
      <c r="C68">
        <v>3</v>
      </c>
      <c r="D68">
        <v>2012</v>
      </c>
      <c r="E68">
        <v>19</v>
      </c>
      <c r="F68">
        <v>1.352563</v>
      </c>
      <c r="G68">
        <v>1.501344</v>
      </c>
      <c r="H68" s="85">
        <v>72.294600000000003</v>
      </c>
      <c r="I68" s="84">
        <f t="shared" si="12"/>
        <v>0</v>
      </c>
      <c r="J68" s="84">
        <f t="shared" si="13"/>
        <v>0</v>
      </c>
      <c r="K68" s="84">
        <f t="shared" si="14"/>
        <v>0</v>
      </c>
      <c r="L68" s="84">
        <f t="shared" si="15"/>
        <v>0</v>
      </c>
      <c r="M68" s="84">
        <f t="shared" si="16"/>
        <v>0</v>
      </c>
      <c r="N68">
        <v>0</v>
      </c>
      <c r="O68" s="85">
        <v>0</v>
      </c>
      <c r="P68" s="84">
        <v>0.23300000000000001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 s="85">
        <v>0</v>
      </c>
      <c r="X68" s="85">
        <v>0</v>
      </c>
      <c r="Y68" s="85">
        <v>0</v>
      </c>
      <c r="Z68" s="85">
        <v>0</v>
      </c>
      <c r="AA68" s="85">
        <v>0</v>
      </c>
      <c r="AB68" s="64">
        <f t="shared" si="17"/>
        <v>0</v>
      </c>
      <c r="AC68" s="64">
        <f t="shared" si="18"/>
        <v>0</v>
      </c>
      <c r="AD68" s="64">
        <f t="shared" si="19"/>
        <v>0</v>
      </c>
      <c r="AE68" s="64">
        <f t="shared" si="20"/>
        <v>0</v>
      </c>
      <c r="AF68" s="64">
        <f t="shared" si="21"/>
        <v>0</v>
      </c>
      <c r="AG68" s="64">
        <f t="shared" si="22"/>
        <v>0</v>
      </c>
      <c r="AH68" s="64">
        <f t="shared" si="23"/>
        <v>0</v>
      </c>
    </row>
    <row r="69" spans="1:34">
      <c r="A69" t="s">
        <v>35</v>
      </c>
      <c r="B69" t="s">
        <v>49</v>
      </c>
      <c r="C69">
        <v>3</v>
      </c>
      <c r="D69">
        <v>2012</v>
      </c>
      <c r="E69">
        <v>20</v>
      </c>
      <c r="F69">
        <v>0.95594639999999997</v>
      </c>
      <c r="G69">
        <v>1.041982</v>
      </c>
      <c r="H69" s="85">
        <v>65.604699999999994</v>
      </c>
      <c r="I69" s="84">
        <f t="shared" si="12"/>
        <v>0</v>
      </c>
      <c r="J69" s="84">
        <f t="shared" si="13"/>
        <v>0</v>
      </c>
      <c r="K69" s="84">
        <f t="shared" si="14"/>
        <v>0</v>
      </c>
      <c r="L69" s="84">
        <f t="shared" si="15"/>
        <v>0</v>
      </c>
      <c r="M69" s="84">
        <f t="shared" si="16"/>
        <v>0</v>
      </c>
      <c r="N69">
        <v>0</v>
      </c>
      <c r="O69" s="85">
        <v>0</v>
      </c>
      <c r="P69" s="84">
        <v>0.16500000000000001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  <c r="AB69" s="64">
        <f t="shared" si="17"/>
        <v>0</v>
      </c>
      <c r="AC69" s="64">
        <f t="shared" si="18"/>
        <v>0</v>
      </c>
      <c r="AD69" s="64">
        <f t="shared" si="19"/>
        <v>0</v>
      </c>
      <c r="AE69" s="64">
        <f t="shared" si="20"/>
        <v>0</v>
      </c>
      <c r="AF69" s="64">
        <f t="shared" si="21"/>
        <v>0</v>
      </c>
      <c r="AG69" s="64">
        <f t="shared" si="22"/>
        <v>0</v>
      </c>
      <c r="AH69" s="64">
        <f t="shared" si="23"/>
        <v>0</v>
      </c>
    </row>
    <row r="70" spans="1:34">
      <c r="A70" t="s">
        <v>35</v>
      </c>
      <c r="B70" t="s">
        <v>49</v>
      </c>
      <c r="C70">
        <v>3</v>
      </c>
      <c r="D70">
        <v>2012</v>
      </c>
      <c r="E70">
        <v>21</v>
      </c>
      <c r="F70">
        <v>0.69698179999999998</v>
      </c>
      <c r="G70">
        <v>0.74577059999999995</v>
      </c>
      <c r="H70" s="85">
        <v>63.038800000000002</v>
      </c>
      <c r="I70" s="84">
        <f t="shared" si="12"/>
        <v>0</v>
      </c>
      <c r="J70" s="84">
        <f t="shared" si="13"/>
        <v>0</v>
      </c>
      <c r="K70" s="84">
        <f t="shared" si="14"/>
        <v>0</v>
      </c>
      <c r="L70" s="84">
        <f t="shared" si="15"/>
        <v>0</v>
      </c>
      <c r="M70" s="84">
        <f t="shared" si="16"/>
        <v>0</v>
      </c>
      <c r="N70">
        <v>0</v>
      </c>
      <c r="O70" s="85">
        <v>0</v>
      </c>
      <c r="P70" s="84">
        <v>0.1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64">
        <f t="shared" si="17"/>
        <v>0</v>
      </c>
      <c r="AC70" s="64">
        <f t="shared" si="18"/>
        <v>0</v>
      </c>
      <c r="AD70" s="64">
        <f t="shared" si="19"/>
        <v>0</v>
      </c>
      <c r="AE70" s="64">
        <f t="shared" si="20"/>
        <v>0</v>
      </c>
      <c r="AF70" s="64">
        <f t="shared" si="21"/>
        <v>0</v>
      </c>
      <c r="AG70" s="64">
        <f t="shared" si="22"/>
        <v>0</v>
      </c>
      <c r="AH70" s="64">
        <f t="shared" si="23"/>
        <v>0</v>
      </c>
    </row>
    <row r="71" spans="1:34">
      <c r="A71" t="s">
        <v>35</v>
      </c>
      <c r="B71" t="s">
        <v>49</v>
      </c>
      <c r="C71">
        <v>3</v>
      </c>
      <c r="D71">
        <v>2012</v>
      </c>
      <c r="E71">
        <v>22</v>
      </c>
      <c r="F71">
        <v>0.51481140000000003</v>
      </c>
      <c r="G71">
        <v>0.51481140000000003</v>
      </c>
      <c r="H71" s="85">
        <v>61.689900000000002</v>
      </c>
      <c r="I71" s="84">
        <f t="shared" si="12"/>
        <v>0</v>
      </c>
      <c r="J71" s="84">
        <f t="shared" si="13"/>
        <v>0</v>
      </c>
      <c r="K71" s="84">
        <f t="shared" si="14"/>
        <v>0</v>
      </c>
      <c r="L71" s="84">
        <f t="shared" si="15"/>
        <v>0</v>
      </c>
      <c r="M71" s="84">
        <f t="shared" si="16"/>
        <v>0</v>
      </c>
      <c r="N71">
        <v>0</v>
      </c>
      <c r="O71" s="85">
        <v>0</v>
      </c>
      <c r="P71" s="84">
        <v>6.8000000000000005E-2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  <c r="AB71" s="64">
        <f t="shared" si="17"/>
        <v>0</v>
      </c>
      <c r="AC71" s="64">
        <f t="shared" si="18"/>
        <v>0</v>
      </c>
      <c r="AD71" s="64">
        <f t="shared" si="19"/>
        <v>0</v>
      </c>
      <c r="AE71" s="64">
        <f t="shared" si="20"/>
        <v>0</v>
      </c>
      <c r="AF71" s="64">
        <f t="shared" si="21"/>
        <v>0</v>
      </c>
      <c r="AG71" s="64">
        <f t="shared" si="22"/>
        <v>0</v>
      </c>
      <c r="AH71" s="64">
        <f t="shared" si="23"/>
        <v>0</v>
      </c>
    </row>
    <row r="72" spans="1:34">
      <c r="A72" t="s">
        <v>35</v>
      </c>
      <c r="B72" t="s">
        <v>49</v>
      </c>
      <c r="C72">
        <v>3</v>
      </c>
      <c r="D72">
        <v>2012</v>
      </c>
      <c r="E72">
        <v>23</v>
      </c>
      <c r="F72">
        <v>0.33397250000000001</v>
      </c>
      <c r="G72">
        <v>0.33397250000000001</v>
      </c>
      <c r="H72" s="85">
        <v>59.6434</v>
      </c>
      <c r="I72" s="84">
        <f t="shared" si="12"/>
        <v>0</v>
      </c>
      <c r="J72" s="84">
        <f t="shared" si="13"/>
        <v>0</v>
      </c>
      <c r="K72" s="84">
        <f t="shared" si="14"/>
        <v>0</v>
      </c>
      <c r="L72" s="84">
        <f t="shared" si="15"/>
        <v>0</v>
      </c>
      <c r="M72" s="84">
        <f t="shared" si="16"/>
        <v>0</v>
      </c>
      <c r="N72">
        <v>0</v>
      </c>
      <c r="O72" s="85">
        <v>0</v>
      </c>
      <c r="P72" s="84">
        <v>5.0999999999999997E-2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64">
        <f t="shared" si="17"/>
        <v>0</v>
      </c>
      <c r="AC72" s="64">
        <f t="shared" si="18"/>
        <v>0</v>
      </c>
      <c r="AD72" s="64">
        <f t="shared" si="19"/>
        <v>0</v>
      </c>
      <c r="AE72" s="64">
        <f t="shared" si="20"/>
        <v>0</v>
      </c>
      <c r="AF72" s="64">
        <f t="shared" si="21"/>
        <v>0</v>
      </c>
      <c r="AG72" s="64">
        <f t="shared" si="22"/>
        <v>0</v>
      </c>
      <c r="AH72" s="64">
        <f t="shared" si="23"/>
        <v>0</v>
      </c>
    </row>
    <row r="73" spans="1:34">
      <c r="A73" t="s">
        <v>35</v>
      </c>
      <c r="B73" t="s">
        <v>49</v>
      </c>
      <c r="C73">
        <v>3</v>
      </c>
      <c r="D73">
        <v>2012</v>
      </c>
      <c r="E73">
        <v>24</v>
      </c>
      <c r="F73">
        <v>0.1616716</v>
      </c>
      <c r="G73">
        <v>0.1616716</v>
      </c>
      <c r="H73" s="85">
        <v>57.426400000000001</v>
      </c>
      <c r="I73" s="84">
        <f t="shared" si="12"/>
        <v>0</v>
      </c>
      <c r="J73" s="84">
        <f t="shared" si="13"/>
        <v>0</v>
      </c>
      <c r="K73" s="84">
        <f t="shared" si="14"/>
        <v>0</v>
      </c>
      <c r="L73" s="84">
        <f t="shared" si="15"/>
        <v>0</v>
      </c>
      <c r="M73" s="84">
        <f t="shared" si="16"/>
        <v>0</v>
      </c>
      <c r="N73">
        <v>0</v>
      </c>
      <c r="O73" s="85">
        <v>0</v>
      </c>
      <c r="P73" s="84">
        <v>0.05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64">
        <f t="shared" si="17"/>
        <v>0</v>
      </c>
      <c r="AC73" s="64">
        <f t="shared" si="18"/>
        <v>0</v>
      </c>
      <c r="AD73" s="64">
        <f t="shared" si="19"/>
        <v>0</v>
      </c>
      <c r="AE73" s="64">
        <f t="shared" si="20"/>
        <v>0</v>
      </c>
      <c r="AF73" s="64">
        <f t="shared" si="21"/>
        <v>0</v>
      </c>
      <c r="AG73" s="64">
        <f t="shared" si="22"/>
        <v>0</v>
      </c>
      <c r="AH73" s="64">
        <f t="shared" si="23"/>
        <v>0</v>
      </c>
    </row>
    <row r="74" spans="1:34">
      <c r="A74" t="s">
        <v>35</v>
      </c>
      <c r="B74" t="s">
        <v>50</v>
      </c>
      <c r="C74">
        <v>4</v>
      </c>
      <c r="D74">
        <v>2012</v>
      </c>
      <c r="E74">
        <v>1</v>
      </c>
      <c r="F74">
        <v>0</v>
      </c>
      <c r="G74">
        <v>0</v>
      </c>
      <c r="H74" s="85">
        <v>58.744199999999999</v>
      </c>
      <c r="I74" s="84">
        <f t="shared" si="12"/>
        <v>0</v>
      </c>
      <c r="J74" s="84">
        <f t="shared" si="13"/>
        <v>0</v>
      </c>
      <c r="K74" s="84">
        <f t="shared" si="14"/>
        <v>0</v>
      </c>
      <c r="L74" s="84">
        <f t="shared" si="15"/>
        <v>0</v>
      </c>
      <c r="M74" s="84">
        <f t="shared" si="16"/>
        <v>0</v>
      </c>
      <c r="N74">
        <v>0</v>
      </c>
      <c r="O74" s="85">
        <v>0</v>
      </c>
      <c r="P74" s="84">
        <v>0.05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64">
        <f t="shared" si="17"/>
        <v>0</v>
      </c>
      <c r="AC74" s="64">
        <f t="shared" si="18"/>
        <v>0</v>
      </c>
      <c r="AD74" s="64">
        <f t="shared" si="19"/>
        <v>0</v>
      </c>
      <c r="AE74" s="64">
        <f t="shared" si="20"/>
        <v>0</v>
      </c>
      <c r="AF74" s="64">
        <f t="shared" si="21"/>
        <v>0</v>
      </c>
      <c r="AG74" s="64">
        <f t="shared" si="22"/>
        <v>0</v>
      </c>
      <c r="AH74" s="64">
        <f t="shared" si="23"/>
        <v>0</v>
      </c>
    </row>
    <row r="75" spans="1:34">
      <c r="A75" t="s">
        <v>35</v>
      </c>
      <c r="B75" t="s">
        <v>50</v>
      </c>
      <c r="C75">
        <v>4</v>
      </c>
      <c r="D75">
        <v>2012</v>
      </c>
      <c r="E75">
        <v>2</v>
      </c>
      <c r="F75">
        <v>0</v>
      </c>
      <c r="G75">
        <v>0</v>
      </c>
      <c r="H75" s="85">
        <v>58.682200000000002</v>
      </c>
      <c r="I75" s="84">
        <f t="shared" si="12"/>
        <v>0</v>
      </c>
      <c r="J75" s="84">
        <f t="shared" si="13"/>
        <v>0</v>
      </c>
      <c r="K75" s="84">
        <f t="shared" si="14"/>
        <v>0</v>
      </c>
      <c r="L75" s="84">
        <f t="shared" si="15"/>
        <v>0</v>
      </c>
      <c r="M75" s="84">
        <f t="shared" si="16"/>
        <v>0</v>
      </c>
      <c r="N75">
        <v>0</v>
      </c>
      <c r="O75" s="85">
        <v>0</v>
      </c>
      <c r="P75" s="84">
        <v>3.2000000000000001E-2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64">
        <f t="shared" si="17"/>
        <v>0</v>
      </c>
      <c r="AC75" s="64">
        <f t="shared" si="18"/>
        <v>0</v>
      </c>
      <c r="AD75" s="64">
        <f t="shared" si="19"/>
        <v>0</v>
      </c>
      <c r="AE75" s="64">
        <f t="shared" si="20"/>
        <v>0</v>
      </c>
      <c r="AF75" s="64">
        <f t="shared" si="21"/>
        <v>0</v>
      </c>
      <c r="AG75" s="64">
        <f t="shared" si="22"/>
        <v>0</v>
      </c>
      <c r="AH75" s="64">
        <f t="shared" si="23"/>
        <v>0</v>
      </c>
    </row>
    <row r="76" spans="1:34">
      <c r="A76" t="s">
        <v>35</v>
      </c>
      <c r="B76" t="s">
        <v>50</v>
      </c>
      <c r="C76">
        <v>4</v>
      </c>
      <c r="D76">
        <v>2012</v>
      </c>
      <c r="E76">
        <v>3</v>
      </c>
      <c r="F76">
        <v>0</v>
      </c>
      <c r="G76">
        <v>0</v>
      </c>
      <c r="H76" s="85">
        <v>58.085299999999997</v>
      </c>
      <c r="I76" s="84">
        <f t="shared" si="12"/>
        <v>0</v>
      </c>
      <c r="J76" s="84">
        <f t="shared" si="13"/>
        <v>0</v>
      </c>
      <c r="K76" s="84">
        <f t="shared" si="14"/>
        <v>0</v>
      </c>
      <c r="L76" s="84">
        <f t="shared" si="15"/>
        <v>0</v>
      </c>
      <c r="M76" s="84">
        <f t="shared" si="16"/>
        <v>0</v>
      </c>
      <c r="N76">
        <v>0</v>
      </c>
      <c r="O76" s="85">
        <v>0</v>
      </c>
      <c r="P76" s="84">
        <v>4.3999999999999997E-2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64">
        <f t="shared" si="17"/>
        <v>0</v>
      </c>
      <c r="AC76" s="64">
        <f t="shared" si="18"/>
        <v>0</v>
      </c>
      <c r="AD76" s="64">
        <f t="shared" si="19"/>
        <v>0</v>
      </c>
      <c r="AE76" s="64">
        <f t="shared" si="20"/>
        <v>0</v>
      </c>
      <c r="AF76" s="64">
        <f t="shared" si="21"/>
        <v>0</v>
      </c>
      <c r="AG76" s="64">
        <f t="shared" si="22"/>
        <v>0</v>
      </c>
      <c r="AH76" s="64">
        <f t="shared" si="23"/>
        <v>0</v>
      </c>
    </row>
    <row r="77" spans="1:34">
      <c r="A77" t="s">
        <v>35</v>
      </c>
      <c r="B77" t="s">
        <v>50</v>
      </c>
      <c r="C77">
        <v>4</v>
      </c>
      <c r="D77">
        <v>2012</v>
      </c>
      <c r="E77">
        <v>4</v>
      </c>
      <c r="F77">
        <v>0</v>
      </c>
      <c r="G77">
        <v>0</v>
      </c>
      <c r="H77" s="85">
        <v>57.5426</v>
      </c>
      <c r="I77" s="84">
        <f t="shared" si="12"/>
        <v>0</v>
      </c>
      <c r="J77" s="84">
        <f t="shared" si="13"/>
        <v>0</v>
      </c>
      <c r="K77" s="84">
        <f t="shared" si="14"/>
        <v>0</v>
      </c>
      <c r="L77" s="84">
        <f t="shared" si="15"/>
        <v>0</v>
      </c>
      <c r="M77" s="84">
        <f t="shared" si="16"/>
        <v>0</v>
      </c>
      <c r="N77">
        <v>0</v>
      </c>
      <c r="O77" s="85">
        <v>0</v>
      </c>
      <c r="P77" s="84">
        <v>4.3999999999999997E-2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64">
        <f t="shared" si="17"/>
        <v>0</v>
      </c>
      <c r="AC77" s="64">
        <f t="shared" si="18"/>
        <v>0</v>
      </c>
      <c r="AD77" s="64">
        <f t="shared" si="19"/>
        <v>0</v>
      </c>
      <c r="AE77" s="64">
        <f t="shared" si="20"/>
        <v>0</v>
      </c>
      <c r="AF77" s="64">
        <f t="shared" si="21"/>
        <v>0</v>
      </c>
      <c r="AG77" s="64">
        <f t="shared" si="22"/>
        <v>0</v>
      </c>
      <c r="AH77" s="64">
        <f t="shared" si="23"/>
        <v>0</v>
      </c>
    </row>
    <row r="78" spans="1:34">
      <c r="A78" t="s">
        <v>35</v>
      </c>
      <c r="B78" t="s">
        <v>50</v>
      </c>
      <c r="C78">
        <v>4</v>
      </c>
      <c r="D78">
        <v>2012</v>
      </c>
      <c r="E78">
        <v>5</v>
      </c>
      <c r="F78">
        <v>0</v>
      </c>
      <c r="G78">
        <v>0</v>
      </c>
      <c r="H78" s="85">
        <v>56.976700000000001</v>
      </c>
      <c r="I78" s="84">
        <f t="shared" si="12"/>
        <v>0</v>
      </c>
      <c r="J78" s="84">
        <f t="shared" si="13"/>
        <v>0</v>
      </c>
      <c r="K78" s="84">
        <f t="shared" si="14"/>
        <v>0</v>
      </c>
      <c r="L78" s="84">
        <f t="shared" si="15"/>
        <v>0</v>
      </c>
      <c r="M78" s="84">
        <f t="shared" si="16"/>
        <v>0</v>
      </c>
      <c r="N78">
        <v>0</v>
      </c>
      <c r="O78" s="85">
        <v>0</v>
      </c>
      <c r="P78" s="84">
        <v>5.3999999999999999E-2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85">
        <v>0</v>
      </c>
      <c r="X78" s="85">
        <v>0</v>
      </c>
      <c r="Y78" s="85">
        <v>0</v>
      </c>
      <c r="Z78" s="85">
        <v>0</v>
      </c>
      <c r="AA78" s="85">
        <v>0</v>
      </c>
      <c r="AB78" s="64">
        <f t="shared" si="17"/>
        <v>0</v>
      </c>
      <c r="AC78" s="64">
        <f t="shared" si="18"/>
        <v>0</v>
      </c>
      <c r="AD78" s="64">
        <f t="shared" si="19"/>
        <v>0</v>
      </c>
      <c r="AE78" s="64">
        <f t="shared" si="20"/>
        <v>0</v>
      </c>
      <c r="AF78" s="64">
        <f t="shared" si="21"/>
        <v>0</v>
      </c>
      <c r="AG78" s="64">
        <f t="shared" si="22"/>
        <v>0</v>
      </c>
      <c r="AH78" s="64">
        <f t="shared" si="23"/>
        <v>0</v>
      </c>
    </row>
    <row r="79" spans="1:34">
      <c r="A79" t="s">
        <v>35</v>
      </c>
      <c r="B79" t="s">
        <v>50</v>
      </c>
      <c r="C79">
        <v>4</v>
      </c>
      <c r="D79">
        <v>2012</v>
      </c>
      <c r="E79">
        <v>6</v>
      </c>
      <c r="F79">
        <v>0</v>
      </c>
      <c r="G79">
        <v>0</v>
      </c>
      <c r="H79" s="85">
        <v>55.565899999999999</v>
      </c>
      <c r="I79" s="84">
        <f t="shared" si="12"/>
        <v>0</v>
      </c>
      <c r="J79" s="84">
        <f t="shared" si="13"/>
        <v>0</v>
      </c>
      <c r="K79" s="84">
        <f t="shared" si="14"/>
        <v>0</v>
      </c>
      <c r="L79" s="84">
        <f t="shared" si="15"/>
        <v>0</v>
      </c>
      <c r="M79" s="84">
        <f t="shared" si="16"/>
        <v>0</v>
      </c>
      <c r="N79">
        <v>0</v>
      </c>
      <c r="O79" s="85">
        <v>0</v>
      </c>
      <c r="P79" s="84">
        <v>0.10100000000000001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 s="85">
        <v>0</v>
      </c>
      <c r="X79" s="85">
        <v>0</v>
      </c>
      <c r="Y79" s="85">
        <v>0</v>
      </c>
      <c r="Z79" s="85">
        <v>0</v>
      </c>
      <c r="AA79" s="85">
        <v>0</v>
      </c>
      <c r="AB79" s="64">
        <f t="shared" si="17"/>
        <v>0</v>
      </c>
      <c r="AC79" s="64">
        <f t="shared" si="18"/>
        <v>0</v>
      </c>
      <c r="AD79" s="64">
        <f t="shared" si="19"/>
        <v>0</v>
      </c>
      <c r="AE79" s="64">
        <f t="shared" si="20"/>
        <v>0</v>
      </c>
      <c r="AF79" s="64">
        <f t="shared" si="21"/>
        <v>0</v>
      </c>
      <c r="AG79" s="64">
        <f t="shared" si="22"/>
        <v>0</v>
      </c>
      <c r="AH79" s="64">
        <f t="shared" si="23"/>
        <v>0</v>
      </c>
    </row>
    <row r="80" spans="1:34">
      <c r="A80" t="s">
        <v>35</v>
      </c>
      <c r="B80" t="s">
        <v>50</v>
      </c>
      <c r="C80">
        <v>4</v>
      </c>
      <c r="D80">
        <v>2012</v>
      </c>
      <c r="E80">
        <v>7</v>
      </c>
      <c r="F80">
        <v>0</v>
      </c>
      <c r="G80">
        <v>0</v>
      </c>
      <c r="H80" s="85">
        <v>56.875999999999998</v>
      </c>
      <c r="I80" s="84">
        <f t="shared" si="12"/>
        <v>0</v>
      </c>
      <c r="J80" s="84">
        <f t="shared" si="13"/>
        <v>0</v>
      </c>
      <c r="K80" s="84">
        <f t="shared" si="14"/>
        <v>0</v>
      </c>
      <c r="L80" s="84">
        <f t="shared" si="15"/>
        <v>0</v>
      </c>
      <c r="M80" s="84">
        <f t="shared" si="16"/>
        <v>0</v>
      </c>
      <c r="N80">
        <v>0</v>
      </c>
      <c r="O80" s="85">
        <v>0</v>
      </c>
      <c r="P80" s="84">
        <v>0.161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 s="85">
        <v>0</v>
      </c>
      <c r="X80" s="85">
        <v>0</v>
      </c>
      <c r="Y80" s="85">
        <v>0</v>
      </c>
      <c r="Z80" s="85">
        <v>0</v>
      </c>
      <c r="AA80" s="85">
        <v>0</v>
      </c>
      <c r="AB80" s="64">
        <f t="shared" si="17"/>
        <v>0</v>
      </c>
      <c r="AC80" s="64">
        <f t="shared" si="18"/>
        <v>0</v>
      </c>
      <c r="AD80" s="64">
        <f t="shared" si="19"/>
        <v>0</v>
      </c>
      <c r="AE80" s="64">
        <f t="shared" si="20"/>
        <v>0</v>
      </c>
      <c r="AF80" s="64">
        <f t="shared" si="21"/>
        <v>0</v>
      </c>
      <c r="AG80" s="64">
        <f t="shared" si="22"/>
        <v>0</v>
      </c>
      <c r="AH80" s="64">
        <f t="shared" si="23"/>
        <v>0</v>
      </c>
    </row>
    <row r="81" spans="1:34">
      <c r="A81" t="s">
        <v>35</v>
      </c>
      <c r="B81" t="s">
        <v>50</v>
      </c>
      <c r="C81">
        <v>4</v>
      </c>
      <c r="D81">
        <v>2012</v>
      </c>
      <c r="E81">
        <v>8</v>
      </c>
      <c r="F81">
        <v>0</v>
      </c>
      <c r="G81">
        <v>0</v>
      </c>
      <c r="H81" s="85">
        <v>64.6357</v>
      </c>
      <c r="I81" s="84">
        <f t="shared" si="12"/>
        <v>0</v>
      </c>
      <c r="J81" s="84">
        <f t="shared" si="13"/>
        <v>0</v>
      </c>
      <c r="K81" s="84">
        <f t="shared" si="14"/>
        <v>0</v>
      </c>
      <c r="L81" s="84">
        <f t="shared" si="15"/>
        <v>0</v>
      </c>
      <c r="M81" s="84">
        <f t="shared" si="16"/>
        <v>0</v>
      </c>
      <c r="N81">
        <v>0</v>
      </c>
      <c r="O81" s="85">
        <v>0</v>
      </c>
      <c r="P81" s="84">
        <v>0.224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 s="85">
        <v>0</v>
      </c>
      <c r="X81" s="85">
        <v>0</v>
      </c>
      <c r="Y81" s="85">
        <v>0</v>
      </c>
      <c r="Z81" s="85">
        <v>0</v>
      </c>
      <c r="AA81" s="85">
        <v>0</v>
      </c>
      <c r="AB81" s="64">
        <f t="shared" si="17"/>
        <v>0</v>
      </c>
      <c r="AC81" s="64">
        <f t="shared" si="18"/>
        <v>0</v>
      </c>
      <c r="AD81" s="64">
        <f t="shared" si="19"/>
        <v>0</v>
      </c>
      <c r="AE81" s="64">
        <f t="shared" si="20"/>
        <v>0</v>
      </c>
      <c r="AF81" s="64">
        <f t="shared" si="21"/>
        <v>0</v>
      </c>
      <c r="AG81" s="64">
        <f t="shared" si="22"/>
        <v>0</v>
      </c>
      <c r="AH81" s="64">
        <f t="shared" si="23"/>
        <v>0</v>
      </c>
    </row>
    <row r="82" spans="1:34">
      <c r="A82" t="s">
        <v>35</v>
      </c>
      <c r="B82" t="s">
        <v>50</v>
      </c>
      <c r="C82">
        <v>4</v>
      </c>
      <c r="D82">
        <v>2012</v>
      </c>
      <c r="E82">
        <v>9</v>
      </c>
      <c r="F82">
        <v>6.9209699999999999E-2</v>
      </c>
      <c r="G82">
        <v>6.9209699999999999E-2</v>
      </c>
      <c r="H82" s="85">
        <v>72.565899999999999</v>
      </c>
      <c r="I82" s="84">
        <f t="shared" si="12"/>
        <v>0</v>
      </c>
      <c r="J82" s="84">
        <f t="shared" si="13"/>
        <v>0</v>
      </c>
      <c r="K82" s="84">
        <f t="shared" si="14"/>
        <v>0</v>
      </c>
      <c r="L82" s="84">
        <f t="shared" si="15"/>
        <v>0</v>
      </c>
      <c r="M82" s="84">
        <f t="shared" si="16"/>
        <v>0</v>
      </c>
      <c r="N82">
        <v>0</v>
      </c>
      <c r="O82" s="85">
        <v>0</v>
      </c>
      <c r="P82" s="84">
        <v>0.33800000000000002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 s="85">
        <v>0</v>
      </c>
      <c r="X82" s="85">
        <v>0</v>
      </c>
      <c r="Y82" s="85">
        <v>0</v>
      </c>
      <c r="Z82" s="85">
        <v>0</v>
      </c>
      <c r="AA82" s="85">
        <v>0</v>
      </c>
      <c r="AB82" s="64">
        <f t="shared" si="17"/>
        <v>0</v>
      </c>
      <c r="AC82" s="64">
        <f t="shared" si="18"/>
        <v>0</v>
      </c>
      <c r="AD82" s="64">
        <f t="shared" si="19"/>
        <v>0</v>
      </c>
      <c r="AE82" s="64">
        <f t="shared" si="20"/>
        <v>0</v>
      </c>
      <c r="AF82" s="64">
        <f t="shared" si="21"/>
        <v>0</v>
      </c>
      <c r="AG82" s="64">
        <f t="shared" si="22"/>
        <v>0</v>
      </c>
      <c r="AH82" s="64">
        <f t="shared" si="23"/>
        <v>0</v>
      </c>
    </row>
    <row r="83" spans="1:34">
      <c r="A83" t="s">
        <v>35</v>
      </c>
      <c r="B83" t="s">
        <v>50</v>
      </c>
      <c r="C83">
        <v>4</v>
      </c>
      <c r="D83">
        <v>2012</v>
      </c>
      <c r="E83">
        <v>10</v>
      </c>
      <c r="F83">
        <v>0.19848360000000001</v>
      </c>
      <c r="G83">
        <v>0.19848360000000001</v>
      </c>
      <c r="H83" s="85">
        <v>80.697699999999998</v>
      </c>
      <c r="I83" s="84">
        <f t="shared" si="12"/>
        <v>0</v>
      </c>
      <c r="J83" s="84">
        <f t="shared" si="13"/>
        <v>0</v>
      </c>
      <c r="K83" s="84">
        <f t="shared" si="14"/>
        <v>0</v>
      </c>
      <c r="L83" s="84">
        <f t="shared" si="15"/>
        <v>0</v>
      </c>
      <c r="M83" s="84">
        <f t="shared" si="16"/>
        <v>0</v>
      </c>
      <c r="N83">
        <v>0</v>
      </c>
      <c r="O83" s="85">
        <v>0</v>
      </c>
      <c r="P83" s="84">
        <v>0.55700000000000005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 s="85">
        <v>0</v>
      </c>
      <c r="X83" s="85">
        <v>0</v>
      </c>
      <c r="Y83" s="85">
        <v>0</v>
      </c>
      <c r="Z83" s="85">
        <v>0</v>
      </c>
      <c r="AA83" s="85">
        <v>0</v>
      </c>
      <c r="AB83" s="64">
        <f t="shared" si="17"/>
        <v>0</v>
      </c>
      <c r="AC83" s="64">
        <f t="shared" si="18"/>
        <v>0</v>
      </c>
      <c r="AD83" s="64">
        <f t="shared" si="19"/>
        <v>0</v>
      </c>
      <c r="AE83" s="64">
        <f t="shared" si="20"/>
        <v>0</v>
      </c>
      <c r="AF83" s="64">
        <f t="shared" si="21"/>
        <v>0</v>
      </c>
      <c r="AG83" s="64">
        <f t="shared" si="22"/>
        <v>0</v>
      </c>
      <c r="AH83" s="64">
        <f t="shared" si="23"/>
        <v>0</v>
      </c>
    </row>
    <row r="84" spans="1:34">
      <c r="A84" t="s">
        <v>35</v>
      </c>
      <c r="B84" t="s">
        <v>50</v>
      </c>
      <c r="C84">
        <v>4</v>
      </c>
      <c r="D84">
        <v>2012</v>
      </c>
      <c r="E84">
        <v>11</v>
      </c>
      <c r="F84">
        <v>0.49754080000000001</v>
      </c>
      <c r="G84">
        <v>0.49754080000000001</v>
      </c>
      <c r="H84" s="85">
        <v>88.333299999999994</v>
      </c>
      <c r="I84" s="84">
        <f t="shared" si="12"/>
        <v>0</v>
      </c>
      <c r="J84" s="84">
        <f t="shared" si="13"/>
        <v>0</v>
      </c>
      <c r="K84" s="84">
        <f t="shared" si="14"/>
        <v>0</v>
      </c>
      <c r="L84" s="84">
        <f t="shared" si="15"/>
        <v>0</v>
      </c>
      <c r="M84" s="84">
        <f t="shared" si="16"/>
        <v>0</v>
      </c>
      <c r="N84">
        <v>0</v>
      </c>
      <c r="O84" s="85">
        <v>0</v>
      </c>
      <c r="P84" s="84">
        <v>0.72599999999999998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0</v>
      </c>
      <c r="AB84" s="64">
        <f t="shared" si="17"/>
        <v>0</v>
      </c>
      <c r="AC84" s="64">
        <f t="shared" si="18"/>
        <v>0</v>
      </c>
      <c r="AD84" s="64">
        <f t="shared" si="19"/>
        <v>0</v>
      </c>
      <c r="AE84" s="64">
        <f t="shared" si="20"/>
        <v>0</v>
      </c>
      <c r="AF84" s="64">
        <f t="shared" si="21"/>
        <v>0</v>
      </c>
      <c r="AG84" s="64">
        <f t="shared" si="22"/>
        <v>0</v>
      </c>
      <c r="AH84" s="64">
        <f t="shared" si="23"/>
        <v>0</v>
      </c>
    </row>
    <row r="85" spans="1:34">
      <c r="A85" t="s">
        <v>35</v>
      </c>
      <c r="B85" t="s">
        <v>50</v>
      </c>
      <c r="C85">
        <v>4</v>
      </c>
      <c r="D85">
        <v>2012</v>
      </c>
      <c r="E85">
        <v>12</v>
      </c>
      <c r="F85">
        <v>0.84174269999999995</v>
      </c>
      <c r="G85">
        <v>0.84174269999999995</v>
      </c>
      <c r="H85" s="85">
        <v>88.705399999999997</v>
      </c>
      <c r="I85" s="84">
        <f t="shared" si="12"/>
        <v>0</v>
      </c>
      <c r="J85" s="84">
        <f t="shared" si="13"/>
        <v>0</v>
      </c>
      <c r="K85" s="84">
        <f t="shared" si="14"/>
        <v>0</v>
      </c>
      <c r="L85" s="84">
        <f t="shared" si="15"/>
        <v>0</v>
      </c>
      <c r="M85" s="84">
        <f t="shared" si="16"/>
        <v>0</v>
      </c>
      <c r="N85">
        <v>0</v>
      </c>
      <c r="O85" s="85">
        <v>0</v>
      </c>
      <c r="P85" s="84">
        <v>0.85699999999999998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0</v>
      </c>
      <c r="AB85" s="64">
        <f t="shared" si="17"/>
        <v>0</v>
      </c>
      <c r="AC85" s="64">
        <f t="shared" si="18"/>
        <v>0</v>
      </c>
      <c r="AD85" s="64">
        <f t="shared" si="19"/>
        <v>0</v>
      </c>
      <c r="AE85" s="64">
        <f t="shared" si="20"/>
        <v>0</v>
      </c>
      <c r="AF85" s="64">
        <f t="shared" si="21"/>
        <v>0</v>
      </c>
      <c r="AG85" s="64">
        <f t="shared" si="22"/>
        <v>0</v>
      </c>
      <c r="AH85" s="64">
        <f t="shared" si="23"/>
        <v>0</v>
      </c>
    </row>
    <row r="86" spans="1:34">
      <c r="A86" t="s">
        <v>35</v>
      </c>
      <c r="B86" t="s">
        <v>50</v>
      </c>
      <c r="C86">
        <v>4</v>
      </c>
      <c r="D86">
        <v>2012</v>
      </c>
      <c r="E86">
        <v>13</v>
      </c>
      <c r="F86">
        <v>1.234084</v>
      </c>
      <c r="G86">
        <v>1.234084</v>
      </c>
      <c r="H86" s="85">
        <v>89.728700000000003</v>
      </c>
      <c r="I86" s="84">
        <f t="shared" si="12"/>
        <v>0</v>
      </c>
      <c r="J86" s="84">
        <f t="shared" si="13"/>
        <v>0</v>
      </c>
      <c r="K86" s="84">
        <f t="shared" si="14"/>
        <v>0</v>
      </c>
      <c r="L86" s="84">
        <f t="shared" si="15"/>
        <v>0</v>
      </c>
      <c r="M86" s="84">
        <f t="shared" si="16"/>
        <v>0</v>
      </c>
      <c r="N86">
        <v>0</v>
      </c>
      <c r="O86" s="85">
        <v>0</v>
      </c>
      <c r="P86" s="84">
        <v>0.90100000000000002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 s="85">
        <v>0</v>
      </c>
      <c r="X86" s="85">
        <v>0</v>
      </c>
      <c r="Y86" s="85">
        <v>0</v>
      </c>
      <c r="Z86" s="85">
        <v>0</v>
      </c>
      <c r="AA86" s="85">
        <v>0</v>
      </c>
      <c r="AB86" s="64">
        <f t="shared" si="17"/>
        <v>0</v>
      </c>
      <c r="AC86" s="64">
        <f t="shared" si="18"/>
        <v>0</v>
      </c>
      <c r="AD86" s="64">
        <f t="shared" si="19"/>
        <v>0</v>
      </c>
      <c r="AE86" s="64">
        <f t="shared" si="20"/>
        <v>0</v>
      </c>
      <c r="AF86" s="64">
        <f t="shared" si="21"/>
        <v>0</v>
      </c>
      <c r="AG86" s="64">
        <f t="shared" si="22"/>
        <v>0</v>
      </c>
      <c r="AH86" s="64">
        <f t="shared" si="23"/>
        <v>0</v>
      </c>
    </row>
    <row r="87" spans="1:34">
      <c r="A87" t="s">
        <v>35</v>
      </c>
      <c r="B87" t="s">
        <v>50</v>
      </c>
      <c r="C87">
        <v>4</v>
      </c>
      <c r="D87">
        <v>2012</v>
      </c>
      <c r="E87">
        <v>14</v>
      </c>
      <c r="F87">
        <v>1.601291</v>
      </c>
      <c r="G87">
        <v>1.601291</v>
      </c>
      <c r="H87" s="85">
        <v>90.147300000000001</v>
      </c>
      <c r="I87" s="84">
        <f t="shared" si="12"/>
        <v>0</v>
      </c>
      <c r="J87" s="84">
        <f t="shared" si="13"/>
        <v>0</v>
      </c>
      <c r="K87" s="84">
        <f t="shared" si="14"/>
        <v>0</v>
      </c>
      <c r="L87" s="84">
        <f t="shared" si="15"/>
        <v>0</v>
      </c>
      <c r="M87" s="84">
        <f t="shared" si="16"/>
        <v>0</v>
      </c>
      <c r="N87">
        <v>0</v>
      </c>
      <c r="O87" s="85">
        <v>0</v>
      </c>
      <c r="P87" s="84">
        <v>0.88900000000000001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 s="85">
        <v>0</v>
      </c>
      <c r="X87" s="85">
        <v>0</v>
      </c>
      <c r="Y87" s="85">
        <v>0</v>
      </c>
      <c r="Z87" s="85">
        <v>0</v>
      </c>
      <c r="AA87" s="85">
        <v>0</v>
      </c>
      <c r="AB87" s="64">
        <f t="shared" si="17"/>
        <v>0</v>
      </c>
      <c r="AC87" s="64">
        <f t="shared" si="18"/>
        <v>0</v>
      </c>
      <c r="AD87" s="64">
        <f t="shared" si="19"/>
        <v>0</v>
      </c>
      <c r="AE87" s="64">
        <f t="shared" si="20"/>
        <v>0</v>
      </c>
      <c r="AF87" s="64">
        <f t="shared" si="21"/>
        <v>0</v>
      </c>
      <c r="AG87" s="64">
        <f t="shared" si="22"/>
        <v>0</v>
      </c>
      <c r="AH87" s="64">
        <f t="shared" si="23"/>
        <v>0</v>
      </c>
    </row>
    <row r="88" spans="1:34">
      <c r="A88" t="s">
        <v>35</v>
      </c>
      <c r="B88" t="s">
        <v>50</v>
      </c>
      <c r="C88">
        <v>4</v>
      </c>
      <c r="D88">
        <v>2012</v>
      </c>
      <c r="E88">
        <v>15</v>
      </c>
      <c r="F88">
        <v>1.9261729999999999</v>
      </c>
      <c r="G88">
        <v>1.9261729999999999</v>
      </c>
      <c r="H88" s="85">
        <v>90.596900000000005</v>
      </c>
      <c r="I88" s="84">
        <f t="shared" si="12"/>
        <v>0</v>
      </c>
      <c r="J88" s="84">
        <f t="shared" si="13"/>
        <v>0</v>
      </c>
      <c r="K88" s="84">
        <f t="shared" si="14"/>
        <v>0</v>
      </c>
      <c r="L88" s="84">
        <f t="shared" si="15"/>
        <v>0</v>
      </c>
      <c r="M88" s="84">
        <f t="shared" si="16"/>
        <v>0</v>
      </c>
      <c r="N88">
        <v>0</v>
      </c>
      <c r="O88" s="85">
        <v>0</v>
      </c>
      <c r="P88" s="84">
        <v>0.8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 s="85">
        <v>0</v>
      </c>
      <c r="X88" s="85">
        <v>0</v>
      </c>
      <c r="Y88" s="85">
        <v>0</v>
      </c>
      <c r="Z88" s="85">
        <v>0</v>
      </c>
      <c r="AA88" s="85">
        <v>0</v>
      </c>
      <c r="AB88" s="64">
        <f t="shared" si="17"/>
        <v>0</v>
      </c>
      <c r="AC88" s="64">
        <f t="shared" si="18"/>
        <v>0</v>
      </c>
      <c r="AD88" s="64">
        <f t="shared" si="19"/>
        <v>0</v>
      </c>
      <c r="AE88" s="64">
        <f t="shared" si="20"/>
        <v>0</v>
      </c>
      <c r="AF88" s="64">
        <f t="shared" si="21"/>
        <v>0</v>
      </c>
      <c r="AG88" s="64">
        <f t="shared" si="22"/>
        <v>0</v>
      </c>
      <c r="AH88" s="64">
        <f t="shared" si="23"/>
        <v>0</v>
      </c>
    </row>
    <row r="89" spans="1:34">
      <c r="A89" t="s">
        <v>35</v>
      </c>
      <c r="B89" t="s">
        <v>50</v>
      </c>
      <c r="C89">
        <v>4</v>
      </c>
      <c r="D89">
        <v>2012</v>
      </c>
      <c r="E89">
        <v>16</v>
      </c>
      <c r="F89">
        <v>2.1379459999999999</v>
      </c>
      <c r="G89">
        <v>2.1379459999999999</v>
      </c>
      <c r="H89" s="85">
        <v>86.162800000000004</v>
      </c>
      <c r="I89" s="84">
        <f t="shared" si="12"/>
        <v>0</v>
      </c>
      <c r="J89" s="84">
        <f t="shared" si="13"/>
        <v>0</v>
      </c>
      <c r="K89" s="84">
        <f t="shared" si="14"/>
        <v>0</v>
      </c>
      <c r="L89" s="84">
        <f t="shared" si="15"/>
        <v>0</v>
      </c>
      <c r="M89" s="84">
        <f t="shared" si="16"/>
        <v>0</v>
      </c>
      <c r="N89">
        <v>0</v>
      </c>
      <c r="O89" s="85">
        <v>0</v>
      </c>
      <c r="P89" s="84">
        <v>0.67400000000000004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 s="85">
        <v>0</v>
      </c>
      <c r="X89" s="85">
        <v>0</v>
      </c>
      <c r="Y89" s="85">
        <v>0</v>
      </c>
      <c r="Z89" s="85">
        <v>0</v>
      </c>
      <c r="AA89" s="85">
        <v>0</v>
      </c>
      <c r="AB89" s="64">
        <f t="shared" si="17"/>
        <v>0</v>
      </c>
      <c r="AC89" s="64">
        <f t="shared" si="18"/>
        <v>0</v>
      </c>
      <c r="AD89" s="64">
        <f t="shared" si="19"/>
        <v>0</v>
      </c>
      <c r="AE89" s="64">
        <f t="shared" si="20"/>
        <v>0</v>
      </c>
      <c r="AF89" s="64">
        <f t="shared" si="21"/>
        <v>0</v>
      </c>
      <c r="AG89" s="64">
        <f t="shared" si="22"/>
        <v>0</v>
      </c>
      <c r="AH89" s="64">
        <f t="shared" si="23"/>
        <v>0</v>
      </c>
    </row>
    <row r="90" spans="1:34">
      <c r="A90" t="s">
        <v>35</v>
      </c>
      <c r="B90" t="s">
        <v>50</v>
      </c>
      <c r="C90">
        <v>4</v>
      </c>
      <c r="D90">
        <v>2012</v>
      </c>
      <c r="E90">
        <v>17</v>
      </c>
      <c r="F90">
        <v>2.1982360000000001</v>
      </c>
      <c r="G90">
        <v>1.6047119999999999</v>
      </c>
      <c r="H90" s="85">
        <v>82.581400000000002</v>
      </c>
      <c r="I90" s="84">
        <f t="shared" si="12"/>
        <v>-4.1495999999999998E-2</v>
      </c>
      <c r="J90" s="84">
        <f t="shared" si="13"/>
        <v>-1.69798E-2</v>
      </c>
      <c r="K90" s="84">
        <f t="shared" si="14"/>
        <v>0</v>
      </c>
      <c r="L90" s="84">
        <f t="shared" si="15"/>
        <v>1.69798E-2</v>
      </c>
      <c r="M90" s="84">
        <f t="shared" si="16"/>
        <v>4.1495999999999998E-2</v>
      </c>
      <c r="N90">
        <v>0</v>
      </c>
      <c r="O90" s="85">
        <v>0</v>
      </c>
      <c r="P90" s="84">
        <v>0.56599999999999995</v>
      </c>
      <c r="Q90">
        <v>0</v>
      </c>
      <c r="R90">
        <v>-4.1495999999999998E-2</v>
      </c>
      <c r="S90">
        <v>-1.69798E-2</v>
      </c>
      <c r="T90">
        <v>0</v>
      </c>
      <c r="U90">
        <v>1.69798E-2</v>
      </c>
      <c r="V90">
        <v>4.1495999999999998E-2</v>
      </c>
      <c r="W90" s="85">
        <v>0</v>
      </c>
      <c r="X90" s="85">
        <v>0</v>
      </c>
      <c r="Y90" s="85">
        <v>0</v>
      </c>
      <c r="Z90" s="85">
        <v>0</v>
      </c>
      <c r="AA90" s="85">
        <v>0</v>
      </c>
      <c r="AB90" s="64">
        <f t="shared" si="17"/>
        <v>0</v>
      </c>
      <c r="AC90" s="64">
        <f t="shared" si="18"/>
        <v>0</v>
      </c>
      <c r="AD90" s="64">
        <f t="shared" si="19"/>
        <v>0</v>
      </c>
      <c r="AE90" s="64">
        <f t="shared" si="20"/>
        <v>0</v>
      </c>
      <c r="AF90" s="64">
        <f t="shared" si="21"/>
        <v>0</v>
      </c>
      <c r="AG90" s="64">
        <f t="shared" si="22"/>
        <v>0</v>
      </c>
      <c r="AH90" s="64">
        <f t="shared" si="23"/>
        <v>0</v>
      </c>
    </row>
    <row r="91" spans="1:34">
      <c r="A91" t="s">
        <v>35</v>
      </c>
      <c r="B91" t="s">
        <v>50</v>
      </c>
      <c r="C91">
        <v>4</v>
      </c>
      <c r="D91">
        <v>2012</v>
      </c>
      <c r="E91">
        <v>18</v>
      </c>
      <c r="F91">
        <v>2.1079080000000001</v>
      </c>
      <c r="G91">
        <v>1.5387729999999999</v>
      </c>
      <c r="H91" s="85">
        <v>79.860500000000002</v>
      </c>
      <c r="I91" s="84">
        <f t="shared" si="12"/>
        <v>-3.9770199999999999E-2</v>
      </c>
      <c r="J91" s="84">
        <f t="shared" si="13"/>
        <v>-1.6273599999999999E-2</v>
      </c>
      <c r="K91" s="84">
        <f t="shared" si="14"/>
        <v>0</v>
      </c>
      <c r="L91" s="84">
        <f t="shared" si="15"/>
        <v>1.6273599999999999E-2</v>
      </c>
      <c r="M91" s="84">
        <f t="shared" si="16"/>
        <v>3.9770199999999999E-2</v>
      </c>
      <c r="N91">
        <v>0</v>
      </c>
      <c r="O91" s="85">
        <v>0</v>
      </c>
      <c r="P91" s="84">
        <v>0.374</v>
      </c>
      <c r="Q91">
        <v>0</v>
      </c>
      <c r="R91">
        <v>-3.9770199999999999E-2</v>
      </c>
      <c r="S91">
        <v>-1.6273599999999999E-2</v>
      </c>
      <c r="T91">
        <v>0</v>
      </c>
      <c r="U91">
        <v>1.6273599999999999E-2</v>
      </c>
      <c r="V91">
        <v>3.9770199999999999E-2</v>
      </c>
      <c r="W91" s="85">
        <v>0</v>
      </c>
      <c r="X91" s="85">
        <v>0</v>
      </c>
      <c r="Y91" s="85">
        <v>0</v>
      </c>
      <c r="Z91" s="85">
        <v>0</v>
      </c>
      <c r="AA91" s="85">
        <v>0</v>
      </c>
      <c r="AB91" s="64">
        <f t="shared" si="17"/>
        <v>0</v>
      </c>
      <c r="AC91" s="64">
        <f t="shared" si="18"/>
        <v>0</v>
      </c>
      <c r="AD91" s="64">
        <f t="shared" si="19"/>
        <v>0</v>
      </c>
      <c r="AE91" s="64">
        <f t="shared" si="20"/>
        <v>0</v>
      </c>
      <c r="AF91" s="64">
        <f t="shared" si="21"/>
        <v>0</v>
      </c>
      <c r="AG91" s="64">
        <f t="shared" si="22"/>
        <v>0</v>
      </c>
      <c r="AH91" s="64">
        <f t="shared" si="23"/>
        <v>0</v>
      </c>
    </row>
    <row r="92" spans="1:34">
      <c r="A92" t="s">
        <v>35</v>
      </c>
      <c r="B92" t="s">
        <v>50</v>
      </c>
      <c r="C92">
        <v>4</v>
      </c>
      <c r="D92">
        <v>2012</v>
      </c>
      <c r="E92">
        <v>19</v>
      </c>
      <c r="F92">
        <v>1.757126</v>
      </c>
      <c r="G92">
        <v>1.9504090000000001</v>
      </c>
      <c r="H92" s="85">
        <v>75.798400000000001</v>
      </c>
      <c r="I92" s="84">
        <f t="shared" si="12"/>
        <v>0</v>
      </c>
      <c r="J92" s="84">
        <f t="shared" si="13"/>
        <v>0</v>
      </c>
      <c r="K92" s="84">
        <f t="shared" si="14"/>
        <v>0</v>
      </c>
      <c r="L92" s="84">
        <f t="shared" si="15"/>
        <v>0</v>
      </c>
      <c r="M92" s="84">
        <f t="shared" si="16"/>
        <v>0</v>
      </c>
      <c r="N92">
        <v>0</v>
      </c>
      <c r="O92" s="85">
        <v>0</v>
      </c>
      <c r="P92" s="84">
        <v>0.23300000000000001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 s="85">
        <v>0</v>
      </c>
      <c r="X92" s="85">
        <v>0</v>
      </c>
      <c r="Y92" s="85">
        <v>0</v>
      </c>
      <c r="Z92" s="85">
        <v>0</v>
      </c>
      <c r="AA92" s="85">
        <v>0</v>
      </c>
      <c r="AB92" s="64">
        <f t="shared" si="17"/>
        <v>0</v>
      </c>
      <c r="AC92" s="64">
        <f t="shared" si="18"/>
        <v>0</v>
      </c>
      <c r="AD92" s="64">
        <f t="shared" si="19"/>
        <v>0</v>
      </c>
      <c r="AE92" s="64">
        <f t="shared" si="20"/>
        <v>0</v>
      </c>
      <c r="AF92" s="64">
        <f t="shared" si="21"/>
        <v>0</v>
      </c>
      <c r="AG92" s="64">
        <f t="shared" si="22"/>
        <v>0</v>
      </c>
      <c r="AH92" s="64">
        <f t="shared" si="23"/>
        <v>0</v>
      </c>
    </row>
    <row r="93" spans="1:34">
      <c r="A93" t="s">
        <v>35</v>
      </c>
      <c r="B93" t="s">
        <v>50</v>
      </c>
      <c r="C93">
        <v>4</v>
      </c>
      <c r="D93">
        <v>2012</v>
      </c>
      <c r="E93">
        <v>20</v>
      </c>
      <c r="F93">
        <v>1.2755609999999999</v>
      </c>
      <c r="G93">
        <v>1.3903620000000001</v>
      </c>
      <c r="H93" s="85">
        <v>70.333299999999994</v>
      </c>
      <c r="I93" s="84">
        <f t="shared" si="12"/>
        <v>0</v>
      </c>
      <c r="J93" s="84">
        <f t="shared" si="13"/>
        <v>0</v>
      </c>
      <c r="K93" s="84">
        <f t="shared" si="14"/>
        <v>0</v>
      </c>
      <c r="L93" s="84">
        <f t="shared" si="15"/>
        <v>0</v>
      </c>
      <c r="M93" s="84">
        <f t="shared" si="16"/>
        <v>0</v>
      </c>
      <c r="N93">
        <v>0</v>
      </c>
      <c r="O93" s="85">
        <v>0</v>
      </c>
      <c r="P93" s="84">
        <v>0.16500000000000001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 s="85">
        <v>0</v>
      </c>
      <c r="X93" s="85">
        <v>0</v>
      </c>
      <c r="Y93" s="85">
        <v>0</v>
      </c>
      <c r="Z93" s="85">
        <v>0</v>
      </c>
      <c r="AA93" s="85">
        <v>0</v>
      </c>
      <c r="AB93" s="64">
        <f t="shared" si="17"/>
        <v>0</v>
      </c>
      <c r="AC93" s="64">
        <f t="shared" si="18"/>
        <v>0</v>
      </c>
      <c r="AD93" s="64">
        <f t="shared" si="19"/>
        <v>0</v>
      </c>
      <c r="AE93" s="64">
        <f t="shared" si="20"/>
        <v>0</v>
      </c>
      <c r="AF93" s="64">
        <f t="shared" si="21"/>
        <v>0</v>
      </c>
      <c r="AG93" s="64">
        <f t="shared" si="22"/>
        <v>0</v>
      </c>
      <c r="AH93" s="64">
        <f t="shared" si="23"/>
        <v>0</v>
      </c>
    </row>
    <row r="94" spans="1:34">
      <c r="A94" t="s">
        <v>35</v>
      </c>
      <c r="B94" t="s">
        <v>50</v>
      </c>
      <c r="C94">
        <v>4</v>
      </c>
      <c r="D94">
        <v>2012</v>
      </c>
      <c r="E94">
        <v>21</v>
      </c>
      <c r="F94">
        <v>0.91884299999999997</v>
      </c>
      <c r="G94">
        <v>0.98316199999999998</v>
      </c>
      <c r="H94" s="85">
        <v>67</v>
      </c>
      <c r="I94" s="84">
        <f t="shared" si="12"/>
        <v>0</v>
      </c>
      <c r="J94" s="84">
        <f t="shared" si="13"/>
        <v>0</v>
      </c>
      <c r="K94" s="84">
        <f t="shared" si="14"/>
        <v>0</v>
      </c>
      <c r="L94" s="84">
        <f t="shared" si="15"/>
        <v>0</v>
      </c>
      <c r="M94" s="84">
        <f t="shared" si="16"/>
        <v>0</v>
      </c>
      <c r="N94">
        <v>0</v>
      </c>
      <c r="O94" s="85">
        <v>0</v>
      </c>
      <c r="P94" s="84">
        <v>0.1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 s="85">
        <v>0</v>
      </c>
      <c r="X94" s="85">
        <v>0</v>
      </c>
      <c r="Y94" s="85">
        <v>0</v>
      </c>
      <c r="Z94" s="85">
        <v>0</v>
      </c>
      <c r="AA94" s="85">
        <v>0</v>
      </c>
      <c r="AB94" s="64">
        <f t="shared" si="17"/>
        <v>0</v>
      </c>
      <c r="AC94" s="64">
        <f t="shared" si="18"/>
        <v>0</v>
      </c>
      <c r="AD94" s="64">
        <f t="shared" si="19"/>
        <v>0</v>
      </c>
      <c r="AE94" s="64">
        <f t="shared" si="20"/>
        <v>0</v>
      </c>
      <c r="AF94" s="64">
        <f t="shared" si="21"/>
        <v>0</v>
      </c>
      <c r="AG94" s="64">
        <f t="shared" si="22"/>
        <v>0</v>
      </c>
      <c r="AH94" s="64">
        <f t="shared" si="23"/>
        <v>0</v>
      </c>
    </row>
    <row r="95" spans="1:34">
      <c r="A95" t="s">
        <v>35</v>
      </c>
      <c r="B95" t="s">
        <v>50</v>
      </c>
      <c r="C95">
        <v>4</v>
      </c>
      <c r="D95">
        <v>2012</v>
      </c>
      <c r="E95">
        <v>22</v>
      </c>
      <c r="F95">
        <v>0.68183850000000001</v>
      </c>
      <c r="G95">
        <v>0.68183850000000001</v>
      </c>
      <c r="H95" s="85">
        <v>63.038800000000002</v>
      </c>
      <c r="I95" s="84">
        <f t="shared" si="12"/>
        <v>0</v>
      </c>
      <c r="J95" s="84">
        <f t="shared" si="13"/>
        <v>0</v>
      </c>
      <c r="K95" s="84">
        <f t="shared" si="14"/>
        <v>0</v>
      </c>
      <c r="L95" s="84">
        <f t="shared" si="15"/>
        <v>0</v>
      </c>
      <c r="M95" s="84">
        <f t="shared" si="16"/>
        <v>0</v>
      </c>
      <c r="N95">
        <v>0</v>
      </c>
      <c r="O95" s="85">
        <v>0</v>
      </c>
      <c r="P95" s="84">
        <v>6.8000000000000005E-2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 s="85">
        <v>0</v>
      </c>
      <c r="X95" s="85">
        <v>0</v>
      </c>
      <c r="Y95" s="85">
        <v>0</v>
      </c>
      <c r="Z95" s="85">
        <v>0</v>
      </c>
      <c r="AA95" s="85">
        <v>0</v>
      </c>
      <c r="AB95" s="64">
        <f t="shared" si="17"/>
        <v>0</v>
      </c>
      <c r="AC95" s="64">
        <f t="shared" si="18"/>
        <v>0</v>
      </c>
      <c r="AD95" s="64">
        <f t="shared" si="19"/>
        <v>0</v>
      </c>
      <c r="AE95" s="64">
        <f t="shared" si="20"/>
        <v>0</v>
      </c>
      <c r="AF95" s="64">
        <f t="shared" si="21"/>
        <v>0</v>
      </c>
      <c r="AG95" s="64">
        <f t="shared" si="22"/>
        <v>0</v>
      </c>
      <c r="AH95" s="64">
        <f t="shared" si="23"/>
        <v>0</v>
      </c>
    </row>
    <row r="96" spans="1:34">
      <c r="A96" t="s">
        <v>35</v>
      </c>
      <c r="B96" t="s">
        <v>50</v>
      </c>
      <c r="C96">
        <v>4</v>
      </c>
      <c r="D96">
        <v>2012</v>
      </c>
      <c r="E96">
        <v>23</v>
      </c>
      <c r="F96">
        <v>0.46293679999999998</v>
      </c>
      <c r="G96">
        <v>0.46293679999999998</v>
      </c>
      <c r="H96" s="85">
        <v>62.930199999999999</v>
      </c>
      <c r="I96" s="84">
        <f t="shared" si="12"/>
        <v>0</v>
      </c>
      <c r="J96" s="84">
        <f t="shared" si="13"/>
        <v>0</v>
      </c>
      <c r="K96" s="84">
        <f t="shared" si="14"/>
        <v>0</v>
      </c>
      <c r="L96" s="84">
        <f t="shared" si="15"/>
        <v>0</v>
      </c>
      <c r="M96" s="84">
        <f t="shared" si="16"/>
        <v>0</v>
      </c>
      <c r="N96">
        <v>0</v>
      </c>
      <c r="O96" s="85">
        <v>0</v>
      </c>
      <c r="P96" s="84">
        <v>5.0999999999999997E-2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 s="85">
        <v>0</v>
      </c>
      <c r="X96" s="85">
        <v>0</v>
      </c>
      <c r="Y96" s="85">
        <v>0</v>
      </c>
      <c r="Z96" s="85">
        <v>0</v>
      </c>
      <c r="AA96" s="85">
        <v>0</v>
      </c>
      <c r="AB96" s="64">
        <f t="shared" si="17"/>
        <v>0</v>
      </c>
      <c r="AC96" s="64">
        <f t="shared" si="18"/>
        <v>0</v>
      </c>
      <c r="AD96" s="64">
        <f t="shared" si="19"/>
        <v>0</v>
      </c>
      <c r="AE96" s="64">
        <f t="shared" si="20"/>
        <v>0</v>
      </c>
      <c r="AF96" s="64">
        <f t="shared" si="21"/>
        <v>0</v>
      </c>
      <c r="AG96" s="64">
        <f t="shared" si="22"/>
        <v>0</v>
      </c>
      <c r="AH96" s="64">
        <f t="shared" si="23"/>
        <v>0</v>
      </c>
    </row>
    <row r="97" spans="1:34">
      <c r="A97" t="s">
        <v>35</v>
      </c>
      <c r="B97" t="s">
        <v>50</v>
      </c>
      <c r="C97">
        <v>4</v>
      </c>
      <c r="D97">
        <v>2012</v>
      </c>
      <c r="E97">
        <v>24</v>
      </c>
      <c r="F97">
        <v>0.27500770000000002</v>
      </c>
      <c r="G97">
        <v>0.27500770000000002</v>
      </c>
      <c r="H97" s="85">
        <v>60.255800000000001</v>
      </c>
      <c r="I97" s="84">
        <f t="shared" si="12"/>
        <v>0</v>
      </c>
      <c r="J97" s="84">
        <f t="shared" si="13"/>
        <v>0</v>
      </c>
      <c r="K97" s="84">
        <f t="shared" si="14"/>
        <v>0</v>
      </c>
      <c r="L97" s="84">
        <f t="shared" si="15"/>
        <v>0</v>
      </c>
      <c r="M97" s="84">
        <f t="shared" si="16"/>
        <v>0</v>
      </c>
      <c r="N97">
        <v>0</v>
      </c>
      <c r="O97" s="85">
        <v>0</v>
      </c>
      <c r="P97" s="84">
        <v>0.05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 s="85">
        <v>0</v>
      </c>
      <c r="X97" s="85">
        <v>0</v>
      </c>
      <c r="Y97" s="85">
        <v>0</v>
      </c>
      <c r="Z97" s="85">
        <v>0</v>
      </c>
      <c r="AA97" s="85">
        <v>0</v>
      </c>
      <c r="AB97" s="64">
        <f t="shared" si="17"/>
        <v>0</v>
      </c>
      <c r="AC97" s="64">
        <f t="shared" si="18"/>
        <v>0</v>
      </c>
      <c r="AD97" s="64">
        <f t="shared" si="19"/>
        <v>0</v>
      </c>
      <c r="AE97" s="64">
        <f t="shared" si="20"/>
        <v>0</v>
      </c>
      <c r="AF97" s="64">
        <f t="shared" si="21"/>
        <v>0</v>
      </c>
      <c r="AG97" s="64">
        <f t="shared" si="22"/>
        <v>0</v>
      </c>
      <c r="AH97" s="64">
        <f t="shared" si="23"/>
        <v>0</v>
      </c>
    </row>
    <row r="98" spans="1:34">
      <c r="A98" t="s">
        <v>35</v>
      </c>
      <c r="B98" t="s">
        <v>40</v>
      </c>
      <c r="C98">
        <v>5</v>
      </c>
      <c r="D98">
        <v>2012</v>
      </c>
      <c r="E98">
        <v>1</v>
      </c>
      <c r="F98">
        <v>0</v>
      </c>
      <c r="G98">
        <v>0</v>
      </c>
      <c r="H98" s="85">
        <v>61.131799999999998</v>
      </c>
      <c r="I98" s="84">
        <f t="shared" si="12"/>
        <v>0</v>
      </c>
      <c r="J98" s="84">
        <f t="shared" si="13"/>
        <v>0</v>
      </c>
      <c r="K98" s="84">
        <f t="shared" si="14"/>
        <v>0</v>
      </c>
      <c r="L98" s="84">
        <f t="shared" si="15"/>
        <v>0</v>
      </c>
      <c r="M98" s="84">
        <f t="shared" si="16"/>
        <v>0</v>
      </c>
      <c r="N98">
        <v>0</v>
      </c>
      <c r="O98" s="85">
        <v>0</v>
      </c>
      <c r="P98" s="84">
        <v>0.05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 s="85">
        <v>0</v>
      </c>
      <c r="X98" s="85">
        <v>0</v>
      </c>
      <c r="Y98" s="85">
        <v>0</v>
      </c>
      <c r="Z98" s="85">
        <v>0</v>
      </c>
      <c r="AA98" s="85">
        <v>0</v>
      </c>
      <c r="AB98" s="64">
        <f t="shared" si="17"/>
        <v>0</v>
      </c>
      <c r="AC98" s="64">
        <f t="shared" si="18"/>
        <v>0</v>
      </c>
      <c r="AD98" s="64">
        <f t="shared" si="19"/>
        <v>0</v>
      </c>
      <c r="AE98" s="64">
        <f t="shared" si="20"/>
        <v>0</v>
      </c>
      <c r="AF98" s="64">
        <f t="shared" si="21"/>
        <v>0</v>
      </c>
      <c r="AG98" s="64">
        <f t="shared" si="22"/>
        <v>0</v>
      </c>
      <c r="AH98" s="64">
        <f t="shared" si="23"/>
        <v>0</v>
      </c>
    </row>
    <row r="99" spans="1:34">
      <c r="A99" t="s">
        <v>35</v>
      </c>
      <c r="B99" t="s">
        <v>40</v>
      </c>
      <c r="C99">
        <v>5</v>
      </c>
      <c r="D99">
        <v>2012</v>
      </c>
      <c r="E99">
        <v>2</v>
      </c>
      <c r="F99">
        <v>0</v>
      </c>
      <c r="G99">
        <v>0</v>
      </c>
      <c r="H99" s="85">
        <v>61.8992</v>
      </c>
      <c r="I99" s="84">
        <f t="shared" si="12"/>
        <v>0</v>
      </c>
      <c r="J99" s="84">
        <f t="shared" si="13"/>
        <v>0</v>
      </c>
      <c r="K99" s="84">
        <f t="shared" si="14"/>
        <v>0</v>
      </c>
      <c r="L99" s="84">
        <f t="shared" si="15"/>
        <v>0</v>
      </c>
      <c r="M99" s="84">
        <f t="shared" si="16"/>
        <v>0</v>
      </c>
      <c r="N99">
        <v>0</v>
      </c>
      <c r="O99" s="85">
        <v>0</v>
      </c>
      <c r="P99" s="84">
        <v>3.2000000000000001E-2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 s="85">
        <v>0</v>
      </c>
      <c r="X99" s="85">
        <v>0</v>
      </c>
      <c r="Y99" s="85">
        <v>0</v>
      </c>
      <c r="Z99" s="85">
        <v>0</v>
      </c>
      <c r="AA99" s="85">
        <v>0</v>
      </c>
      <c r="AB99" s="64">
        <f t="shared" si="17"/>
        <v>0</v>
      </c>
      <c r="AC99" s="64">
        <f t="shared" si="18"/>
        <v>0</v>
      </c>
      <c r="AD99" s="64">
        <f t="shared" si="19"/>
        <v>0</v>
      </c>
      <c r="AE99" s="64">
        <f t="shared" si="20"/>
        <v>0</v>
      </c>
      <c r="AF99" s="64">
        <f t="shared" si="21"/>
        <v>0</v>
      </c>
      <c r="AG99" s="64">
        <f t="shared" si="22"/>
        <v>0</v>
      </c>
      <c r="AH99" s="64">
        <f t="shared" si="23"/>
        <v>0</v>
      </c>
    </row>
    <row r="100" spans="1:34">
      <c r="A100" t="s">
        <v>35</v>
      </c>
      <c r="B100" t="s">
        <v>40</v>
      </c>
      <c r="C100">
        <v>5</v>
      </c>
      <c r="D100">
        <v>2012</v>
      </c>
      <c r="E100">
        <v>3</v>
      </c>
      <c r="F100">
        <v>0</v>
      </c>
      <c r="G100">
        <v>0</v>
      </c>
      <c r="H100" s="85">
        <v>59.682200000000002</v>
      </c>
      <c r="I100" s="84">
        <f t="shared" si="12"/>
        <v>0</v>
      </c>
      <c r="J100" s="84">
        <f t="shared" si="13"/>
        <v>0</v>
      </c>
      <c r="K100" s="84">
        <f t="shared" si="14"/>
        <v>0</v>
      </c>
      <c r="L100" s="84">
        <f t="shared" si="15"/>
        <v>0</v>
      </c>
      <c r="M100" s="84">
        <f t="shared" si="16"/>
        <v>0</v>
      </c>
      <c r="N100">
        <v>0</v>
      </c>
      <c r="O100" s="85">
        <v>0</v>
      </c>
      <c r="P100" s="84">
        <v>4.3999999999999997E-2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 s="85">
        <v>0</v>
      </c>
      <c r="X100" s="85">
        <v>0</v>
      </c>
      <c r="Y100" s="85">
        <v>0</v>
      </c>
      <c r="Z100" s="85">
        <v>0</v>
      </c>
      <c r="AA100" s="85">
        <v>0</v>
      </c>
      <c r="AB100" s="64">
        <f t="shared" si="17"/>
        <v>0</v>
      </c>
      <c r="AC100" s="64">
        <f t="shared" si="18"/>
        <v>0</v>
      </c>
      <c r="AD100" s="64">
        <f t="shared" si="19"/>
        <v>0</v>
      </c>
      <c r="AE100" s="64">
        <f t="shared" si="20"/>
        <v>0</v>
      </c>
      <c r="AF100" s="64">
        <f t="shared" si="21"/>
        <v>0</v>
      </c>
      <c r="AG100" s="64">
        <f t="shared" si="22"/>
        <v>0</v>
      </c>
      <c r="AH100" s="64">
        <f t="shared" si="23"/>
        <v>0</v>
      </c>
    </row>
    <row r="101" spans="1:34">
      <c r="A101" t="s">
        <v>35</v>
      </c>
      <c r="B101" t="s">
        <v>40</v>
      </c>
      <c r="C101">
        <v>5</v>
      </c>
      <c r="D101">
        <v>2012</v>
      </c>
      <c r="E101">
        <v>4</v>
      </c>
      <c r="F101">
        <v>0</v>
      </c>
      <c r="G101">
        <v>0</v>
      </c>
      <c r="H101" s="85">
        <v>57.767400000000002</v>
      </c>
      <c r="I101" s="84">
        <f t="shared" si="12"/>
        <v>0</v>
      </c>
      <c r="J101" s="84">
        <f t="shared" si="13"/>
        <v>0</v>
      </c>
      <c r="K101" s="84">
        <f t="shared" si="14"/>
        <v>0</v>
      </c>
      <c r="L101" s="84">
        <f t="shared" si="15"/>
        <v>0</v>
      </c>
      <c r="M101" s="84">
        <f t="shared" si="16"/>
        <v>0</v>
      </c>
      <c r="N101">
        <v>0</v>
      </c>
      <c r="O101" s="85">
        <v>0</v>
      </c>
      <c r="P101" s="84">
        <v>4.3999999999999997E-2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 s="85">
        <v>0</v>
      </c>
      <c r="X101" s="85">
        <v>0</v>
      </c>
      <c r="Y101" s="85">
        <v>0</v>
      </c>
      <c r="Z101" s="85">
        <v>0</v>
      </c>
      <c r="AA101" s="85">
        <v>0</v>
      </c>
      <c r="AB101" s="64">
        <f t="shared" si="17"/>
        <v>0</v>
      </c>
      <c r="AC101" s="64">
        <f t="shared" si="18"/>
        <v>0</v>
      </c>
      <c r="AD101" s="64">
        <f t="shared" si="19"/>
        <v>0</v>
      </c>
      <c r="AE101" s="64">
        <f t="shared" si="20"/>
        <v>0</v>
      </c>
      <c r="AF101" s="64">
        <f t="shared" si="21"/>
        <v>0</v>
      </c>
      <c r="AG101" s="64">
        <f t="shared" si="22"/>
        <v>0</v>
      </c>
      <c r="AH101" s="64">
        <f t="shared" si="23"/>
        <v>0</v>
      </c>
    </row>
    <row r="102" spans="1:34">
      <c r="A102" t="s">
        <v>35</v>
      </c>
      <c r="B102" t="s">
        <v>40</v>
      </c>
      <c r="C102">
        <v>5</v>
      </c>
      <c r="D102">
        <v>2012</v>
      </c>
      <c r="E102">
        <v>5</v>
      </c>
      <c r="F102">
        <v>0</v>
      </c>
      <c r="G102">
        <v>0</v>
      </c>
      <c r="H102" s="85">
        <v>56.945700000000002</v>
      </c>
      <c r="I102" s="84">
        <f t="shared" si="12"/>
        <v>0</v>
      </c>
      <c r="J102" s="84">
        <f t="shared" si="13"/>
        <v>0</v>
      </c>
      <c r="K102" s="84">
        <f t="shared" si="14"/>
        <v>0</v>
      </c>
      <c r="L102" s="84">
        <f t="shared" si="15"/>
        <v>0</v>
      </c>
      <c r="M102" s="84">
        <f t="shared" si="16"/>
        <v>0</v>
      </c>
      <c r="N102">
        <v>0</v>
      </c>
      <c r="O102" s="85">
        <v>0</v>
      </c>
      <c r="P102" s="84">
        <v>5.3999999999999999E-2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 s="85">
        <v>0</v>
      </c>
      <c r="X102" s="85">
        <v>0</v>
      </c>
      <c r="Y102" s="85">
        <v>0</v>
      </c>
      <c r="Z102" s="85">
        <v>0</v>
      </c>
      <c r="AA102" s="85">
        <v>0</v>
      </c>
      <c r="AB102" s="64">
        <f t="shared" si="17"/>
        <v>0</v>
      </c>
      <c r="AC102" s="64">
        <f t="shared" si="18"/>
        <v>0</v>
      </c>
      <c r="AD102" s="64">
        <f t="shared" si="19"/>
        <v>0</v>
      </c>
      <c r="AE102" s="64">
        <f t="shared" si="20"/>
        <v>0</v>
      </c>
      <c r="AF102" s="64">
        <f t="shared" si="21"/>
        <v>0</v>
      </c>
      <c r="AG102" s="64">
        <f t="shared" si="22"/>
        <v>0</v>
      </c>
      <c r="AH102" s="64">
        <f t="shared" si="23"/>
        <v>0</v>
      </c>
    </row>
    <row r="103" spans="1:34">
      <c r="A103" t="s">
        <v>35</v>
      </c>
      <c r="B103" t="s">
        <v>40</v>
      </c>
      <c r="C103">
        <v>5</v>
      </c>
      <c r="D103">
        <v>2012</v>
      </c>
      <c r="E103">
        <v>6</v>
      </c>
      <c r="F103">
        <v>0</v>
      </c>
      <c r="G103">
        <v>0</v>
      </c>
      <c r="H103" s="85">
        <v>55.767400000000002</v>
      </c>
      <c r="I103" s="84">
        <f t="shared" si="12"/>
        <v>0</v>
      </c>
      <c r="J103" s="84">
        <f t="shared" si="13"/>
        <v>0</v>
      </c>
      <c r="K103" s="84">
        <f t="shared" si="14"/>
        <v>0</v>
      </c>
      <c r="L103" s="84">
        <f t="shared" si="15"/>
        <v>0</v>
      </c>
      <c r="M103" s="84">
        <f t="shared" si="16"/>
        <v>0</v>
      </c>
      <c r="N103">
        <v>0</v>
      </c>
      <c r="O103" s="85">
        <v>0</v>
      </c>
      <c r="P103" s="84">
        <v>0.10100000000000001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 s="85">
        <v>0</v>
      </c>
      <c r="X103" s="85">
        <v>0</v>
      </c>
      <c r="Y103" s="85">
        <v>0</v>
      </c>
      <c r="Z103" s="85">
        <v>0</v>
      </c>
      <c r="AA103" s="85">
        <v>0</v>
      </c>
      <c r="AB103" s="64">
        <f t="shared" si="17"/>
        <v>0</v>
      </c>
      <c r="AC103" s="64">
        <f t="shared" si="18"/>
        <v>0</v>
      </c>
      <c r="AD103" s="64">
        <f t="shared" si="19"/>
        <v>0</v>
      </c>
      <c r="AE103" s="64">
        <f t="shared" si="20"/>
        <v>0</v>
      </c>
      <c r="AF103" s="64">
        <f t="shared" si="21"/>
        <v>0</v>
      </c>
      <c r="AG103" s="64">
        <f t="shared" si="22"/>
        <v>0</v>
      </c>
      <c r="AH103" s="64">
        <f t="shared" si="23"/>
        <v>0</v>
      </c>
    </row>
    <row r="104" spans="1:34">
      <c r="A104" t="s">
        <v>35</v>
      </c>
      <c r="B104" t="s">
        <v>40</v>
      </c>
      <c r="C104">
        <v>5</v>
      </c>
      <c r="D104">
        <v>2012</v>
      </c>
      <c r="E104">
        <v>7</v>
      </c>
      <c r="F104">
        <v>0</v>
      </c>
      <c r="G104">
        <v>0</v>
      </c>
      <c r="H104" s="85">
        <v>60.689900000000002</v>
      </c>
      <c r="I104" s="84">
        <f t="shared" si="12"/>
        <v>0</v>
      </c>
      <c r="J104" s="84">
        <f t="shared" si="13"/>
        <v>0</v>
      </c>
      <c r="K104" s="84">
        <f t="shared" si="14"/>
        <v>0</v>
      </c>
      <c r="L104" s="84">
        <f t="shared" si="15"/>
        <v>0</v>
      </c>
      <c r="M104" s="84">
        <f t="shared" si="16"/>
        <v>0</v>
      </c>
      <c r="N104">
        <v>0</v>
      </c>
      <c r="O104" s="85">
        <v>0</v>
      </c>
      <c r="P104" s="84">
        <v>0.161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 s="85">
        <v>0</v>
      </c>
      <c r="X104" s="85">
        <v>0</v>
      </c>
      <c r="Y104" s="85">
        <v>0</v>
      </c>
      <c r="Z104" s="85">
        <v>0</v>
      </c>
      <c r="AA104" s="85">
        <v>0</v>
      </c>
      <c r="AB104" s="64">
        <f t="shared" si="17"/>
        <v>0</v>
      </c>
      <c r="AC104" s="64">
        <f t="shared" si="18"/>
        <v>0</v>
      </c>
      <c r="AD104" s="64">
        <f t="shared" si="19"/>
        <v>0</v>
      </c>
      <c r="AE104" s="64">
        <f t="shared" si="20"/>
        <v>0</v>
      </c>
      <c r="AF104" s="64">
        <f t="shared" si="21"/>
        <v>0</v>
      </c>
      <c r="AG104" s="64">
        <f t="shared" si="22"/>
        <v>0</v>
      </c>
      <c r="AH104" s="64">
        <f t="shared" si="23"/>
        <v>0</v>
      </c>
    </row>
    <row r="105" spans="1:34">
      <c r="A105" t="s">
        <v>35</v>
      </c>
      <c r="B105" t="s">
        <v>40</v>
      </c>
      <c r="C105">
        <v>5</v>
      </c>
      <c r="D105">
        <v>2012</v>
      </c>
      <c r="E105">
        <v>8</v>
      </c>
      <c r="F105">
        <v>4.4408099999999999E-2</v>
      </c>
      <c r="G105">
        <v>4.4408099999999999E-2</v>
      </c>
      <c r="H105" s="85">
        <v>69.992199999999997</v>
      </c>
      <c r="I105" s="84">
        <f t="shared" si="12"/>
        <v>0</v>
      </c>
      <c r="J105" s="84">
        <f t="shared" si="13"/>
        <v>0</v>
      </c>
      <c r="K105" s="84">
        <f t="shared" si="14"/>
        <v>0</v>
      </c>
      <c r="L105" s="84">
        <f t="shared" si="15"/>
        <v>0</v>
      </c>
      <c r="M105" s="84">
        <f t="shared" si="16"/>
        <v>0</v>
      </c>
      <c r="N105">
        <v>0</v>
      </c>
      <c r="O105" s="85">
        <v>0</v>
      </c>
      <c r="P105" s="84">
        <v>0.224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 s="85">
        <v>0</v>
      </c>
      <c r="X105" s="85">
        <v>0</v>
      </c>
      <c r="Y105" s="85">
        <v>0</v>
      </c>
      <c r="Z105" s="85">
        <v>0</v>
      </c>
      <c r="AA105" s="85">
        <v>0</v>
      </c>
      <c r="AB105" s="64">
        <f t="shared" si="17"/>
        <v>0</v>
      </c>
      <c r="AC105" s="64">
        <f t="shared" si="18"/>
        <v>0</v>
      </c>
      <c r="AD105" s="64">
        <f t="shared" si="19"/>
        <v>0</v>
      </c>
      <c r="AE105" s="64">
        <f t="shared" si="20"/>
        <v>0</v>
      </c>
      <c r="AF105" s="64">
        <f t="shared" si="21"/>
        <v>0</v>
      </c>
      <c r="AG105" s="64">
        <f t="shared" si="22"/>
        <v>0</v>
      </c>
      <c r="AH105" s="64">
        <f t="shared" si="23"/>
        <v>0</v>
      </c>
    </row>
    <row r="106" spans="1:34">
      <c r="A106" t="s">
        <v>35</v>
      </c>
      <c r="B106" t="s">
        <v>40</v>
      </c>
      <c r="C106">
        <v>5</v>
      </c>
      <c r="D106">
        <v>2012</v>
      </c>
      <c r="E106">
        <v>9</v>
      </c>
      <c r="F106">
        <v>0.16852729999999999</v>
      </c>
      <c r="G106">
        <v>0.16852729999999999</v>
      </c>
      <c r="H106" s="85">
        <v>77.751900000000006</v>
      </c>
      <c r="I106" s="84">
        <f t="shared" si="12"/>
        <v>0</v>
      </c>
      <c r="J106" s="84">
        <f t="shared" si="13"/>
        <v>0</v>
      </c>
      <c r="K106" s="84">
        <f t="shared" si="14"/>
        <v>0</v>
      </c>
      <c r="L106" s="84">
        <f t="shared" si="15"/>
        <v>0</v>
      </c>
      <c r="M106" s="84">
        <f t="shared" si="16"/>
        <v>0</v>
      </c>
      <c r="N106">
        <v>0</v>
      </c>
      <c r="O106" s="85">
        <v>0</v>
      </c>
      <c r="P106" s="84">
        <v>0.33800000000000002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 s="85">
        <v>0</v>
      </c>
      <c r="X106" s="85">
        <v>0</v>
      </c>
      <c r="Y106" s="85">
        <v>0</v>
      </c>
      <c r="Z106" s="85">
        <v>0</v>
      </c>
      <c r="AA106" s="85">
        <v>0</v>
      </c>
      <c r="AB106" s="64">
        <f t="shared" si="17"/>
        <v>0</v>
      </c>
      <c r="AC106" s="64">
        <f t="shared" si="18"/>
        <v>0</v>
      </c>
      <c r="AD106" s="64">
        <f t="shared" si="19"/>
        <v>0</v>
      </c>
      <c r="AE106" s="64">
        <f t="shared" si="20"/>
        <v>0</v>
      </c>
      <c r="AF106" s="64">
        <f t="shared" si="21"/>
        <v>0</v>
      </c>
      <c r="AG106" s="64">
        <f t="shared" si="22"/>
        <v>0</v>
      </c>
      <c r="AH106" s="64">
        <f t="shared" si="23"/>
        <v>0</v>
      </c>
    </row>
    <row r="107" spans="1:34">
      <c r="A107" t="s">
        <v>35</v>
      </c>
      <c r="B107" t="s">
        <v>40</v>
      </c>
      <c r="C107">
        <v>5</v>
      </c>
      <c r="D107">
        <v>2012</v>
      </c>
      <c r="E107">
        <v>10</v>
      </c>
      <c r="F107">
        <v>0.34566999999999998</v>
      </c>
      <c r="G107">
        <v>0.34566999999999998</v>
      </c>
      <c r="H107" s="85">
        <v>84.6357</v>
      </c>
      <c r="I107" s="84">
        <f t="shared" si="12"/>
        <v>0</v>
      </c>
      <c r="J107" s="84">
        <f t="shared" si="13"/>
        <v>0</v>
      </c>
      <c r="K107" s="84">
        <f t="shared" si="14"/>
        <v>0</v>
      </c>
      <c r="L107" s="84">
        <f t="shared" si="15"/>
        <v>0</v>
      </c>
      <c r="M107" s="84">
        <f t="shared" si="16"/>
        <v>0</v>
      </c>
      <c r="N107">
        <v>0</v>
      </c>
      <c r="O107" s="85">
        <v>0</v>
      </c>
      <c r="P107" s="84">
        <v>0.55700000000000005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 s="85">
        <v>0</v>
      </c>
      <c r="X107" s="85">
        <v>0</v>
      </c>
      <c r="Y107" s="85">
        <v>0</v>
      </c>
      <c r="Z107" s="85">
        <v>0</v>
      </c>
      <c r="AA107" s="85">
        <v>0</v>
      </c>
      <c r="AB107" s="64">
        <f t="shared" si="17"/>
        <v>0</v>
      </c>
      <c r="AC107" s="64">
        <f t="shared" si="18"/>
        <v>0</v>
      </c>
      <c r="AD107" s="64">
        <f t="shared" si="19"/>
        <v>0</v>
      </c>
      <c r="AE107" s="64">
        <f t="shared" si="20"/>
        <v>0</v>
      </c>
      <c r="AF107" s="64">
        <f t="shared" si="21"/>
        <v>0</v>
      </c>
      <c r="AG107" s="64">
        <f t="shared" si="22"/>
        <v>0</v>
      </c>
      <c r="AH107" s="64">
        <f t="shared" si="23"/>
        <v>0</v>
      </c>
    </row>
    <row r="108" spans="1:34">
      <c r="A108" t="s">
        <v>35</v>
      </c>
      <c r="B108" t="s">
        <v>40</v>
      </c>
      <c r="C108">
        <v>5</v>
      </c>
      <c r="D108">
        <v>2012</v>
      </c>
      <c r="E108">
        <v>11</v>
      </c>
      <c r="F108">
        <v>0.59197010000000005</v>
      </c>
      <c r="G108">
        <v>0.59197010000000005</v>
      </c>
      <c r="H108" s="85">
        <v>85.627899999999997</v>
      </c>
      <c r="I108" s="84">
        <f t="shared" si="12"/>
        <v>0</v>
      </c>
      <c r="J108" s="84">
        <f t="shared" si="13"/>
        <v>0</v>
      </c>
      <c r="K108" s="84">
        <f t="shared" si="14"/>
        <v>0</v>
      </c>
      <c r="L108" s="84">
        <f t="shared" si="15"/>
        <v>0</v>
      </c>
      <c r="M108" s="84">
        <f t="shared" si="16"/>
        <v>0</v>
      </c>
      <c r="N108">
        <v>0</v>
      </c>
      <c r="O108" s="85">
        <v>0</v>
      </c>
      <c r="P108" s="84">
        <v>0.72599999999999998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 s="85">
        <v>0</v>
      </c>
      <c r="X108" s="85">
        <v>0</v>
      </c>
      <c r="Y108" s="85">
        <v>0</v>
      </c>
      <c r="Z108" s="85">
        <v>0</v>
      </c>
      <c r="AA108" s="85">
        <v>0</v>
      </c>
      <c r="AB108" s="64">
        <f t="shared" si="17"/>
        <v>0</v>
      </c>
      <c r="AC108" s="64">
        <f t="shared" si="18"/>
        <v>0</v>
      </c>
      <c r="AD108" s="64">
        <f t="shared" si="19"/>
        <v>0</v>
      </c>
      <c r="AE108" s="64">
        <f t="shared" si="20"/>
        <v>0</v>
      </c>
      <c r="AF108" s="64">
        <f t="shared" si="21"/>
        <v>0</v>
      </c>
      <c r="AG108" s="64">
        <f t="shared" si="22"/>
        <v>0</v>
      </c>
      <c r="AH108" s="64">
        <f t="shared" si="23"/>
        <v>0</v>
      </c>
    </row>
    <row r="109" spans="1:34">
      <c r="A109" t="s">
        <v>35</v>
      </c>
      <c r="B109" t="s">
        <v>40</v>
      </c>
      <c r="C109">
        <v>5</v>
      </c>
      <c r="D109">
        <v>2012</v>
      </c>
      <c r="E109">
        <v>12</v>
      </c>
      <c r="F109">
        <v>0.93765160000000003</v>
      </c>
      <c r="G109">
        <v>0.93765160000000003</v>
      </c>
      <c r="H109" s="85">
        <v>88.379800000000003</v>
      </c>
      <c r="I109" s="84">
        <f t="shared" si="12"/>
        <v>0</v>
      </c>
      <c r="J109" s="84">
        <f t="shared" si="13"/>
        <v>0</v>
      </c>
      <c r="K109" s="84">
        <f t="shared" si="14"/>
        <v>0</v>
      </c>
      <c r="L109" s="84">
        <f t="shared" si="15"/>
        <v>0</v>
      </c>
      <c r="M109" s="84">
        <f t="shared" si="16"/>
        <v>0</v>
      </c>
      <c r="N109">
        <v>0</v>
      </c>
      <c r="O109" s="85">
        <v>0</v>
      </c>
      <c r="P109" s="84">
        <v>0.85699999999999998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 s="85">
        <v>0</v>
      </c>
      <c r="X109" s="85">
        <v>0</v>
      </c>
      <c r="Y109" s="85">
        <v>0</v>
      </c>
      <c r="Z109" s="85">
        <v>0</v>
      </c>
      <c r="AA109" s="85">
        <v>0</v>
      </c>
      <c r="AB109" s="64">
        <f t="shared" si="17"/>
        <v>0</v>
      </c>
      <c r="AC109" s="64">
        <f t="shared" si="18"/>
        <v>0</v>
      </c>
      <c r="AD109" s="64">
        <f t="shared" si="19"/>
        <v>0</v>
      </c>
      <c r="AE109" s="64">
        <f t="shared" si="20"/>
        <v>0</v>
      </c>
      <c r="AF109" s="64">
        <f t="shared" si="21"/>
        <v>0</v>
      </c>
      <c r="AG109" s="64">
        <f t="shared" si="22"/>
        <v>0</v>
      </c>
      <c r="AH109" s="64">
        <f t="shared" si="23"/>
        <v>0</v>
      </c>
    </row>
    <row r="110" spans="1:34">
      <c r="A110" t="s">
        <v>35</v>
      </c>
      <c r="B110" t="s">
        <v>40</v>
      </c>
      <c r="C110">
        <v>5</v>
      </c>
      <c r="D110">
        <v>2012</v>
      </c>
      <c r="E110">
        <v>13</v>
      </c>
      <c r="F110">
        <v>1.3030250000000001</v>
      </c>
      <c r="G110">
        <v>1.3030250000000001</v>
      </c>
      <c r="H110" s="85">
        <v>89.108500000000006</v>
      </c>
      <c r="I110" s="84">
        <f t="shared" si="12"/>
        <v>0</v>
      </c>
      <c r="J110" s="84">
        <f t="shared" si="13"/>
        <v>0</v>
      </c>
      <c r="K110" s="84">
        <f t="shared" si="14"/>
        <v>0</v>
      </c>
      <c r="L110" s="84">
        <f t="shared" si="15"/>
        <v>0</v>
      </c>
      <c r="M110" s="84">
        <f t="shared" si="16"/>
        <v>0</v>
      </c>
      <c r="N110">
        <v>0</v>
      </c>
      <c r="O110" s="85">
        <v>0</v>
      </c>
      <c r="P110" s="84">
        <v>0.90100000000000002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 s="85">
        <v>0</v>
      </c>
      <c r="X110" s="85">
        <v>0</v>
      </c>
      <c r="Y110" s="85">
        <v>0</v>
      </c>
      <c r="Z110" s="85">
        <v>0</v>
      </c>
      <c r="AA110" s="85">
        <v>0</v>
      </c>
      <c r="AB110" s="64">
        <f t="shared" si="17"/>
        <v>0</v>
      </c>
      <c r="AC110" s="64">
        <f t="shared" si="18"/>
        <v>0</v>
      </c>
      <c r="AD110" s="64">
        <f t="shared" si="19"/>
        <v>0</v>
      </c>
      <c r="AE110" s="64">
        <f t="shared" si="20"/>
        <v>0</v>
      </c>
      <c r="AF110" s="64">
        <f t="shared" si="21"/>
        <v>0</v>
      </c>
      <c r="AG110" s="64">
        <f t="shared" si="22"/>
        <v>0</v>
      </c>
      <c r="AH110" s="64">
        <f t="shared" si="23"/>
        <v>0</v>
      </c>
    </row>
    <row r="111" spans="1:34">
      <c r="A111" t="s">
        <v>35</v>
      </c>
      <c r="B111" t="s">
        <v>40</v>
      </c>
      <c r="C111">
        <v>5</v>
      </c>
      <c r="D111">
        <v>2012</v>
      </c>
      <c r="E111">
        <v>14</v>
      </c>
      <c r="F111">
        <v>1.6048560000000001</v>
      </c>
      <c r="G111">
        <v>1.1715450000000001</v>
      </c>
      <c r="H111" s="85">
        <v>87.387600000000006</v>
      </c>
      <c r="I111" s="84">
        <f t="shared" si="12"/>
        <v>-3.7610600000000001E-2</v>
      </c>
      <c r="J111" s="84">
        <f t="shared" si="13"/>
        <v>-1.53899E-2</v>
      </c>
      <c r="K111" s="84">
        <f t="shared" si="14"/>
        <v>0</v>
      </c>
      <c r="L111" s="84">
        <f t="shared" si="15"/>
        <v>1.53899E-2</v>
      </c>
      <c r="M111" s="84">
        <f t="shared" si="16"/>
        <v>3.7610600000000001E-2</v>
      </c>
      <c r="N111">
        <v>0</v>
      </c>
      <c r="O111" s="85">
        <v>0</v>
      </c>
      <c r="P111" s="84">
        <v>0.88900000000000001</v>
      </c>
      <c r="Q111">
        <v>0</v>
      </c>
      <c r="R111">
        <v>-3.7610600000000001E-2</v>
      </c>
      <c r="S111">
        <v>-1.53899E-2</v>
      </c>
      <c r="T111">
        <v>0</v>
      </c>
      <c r="U111">
        <v>1.53899E-2</v>
      </c>
      <c r="V111">
        <v>3.7610600000000001E-2</v>
      </c>
      <c r="W111" s="85">
        <v>0</v>
      </c>
      <c r="X111" s="85">
        <v>0</v>
      </c>
      <c r="Y111" s="85">
        <v>0</v>
      </c>
      <c r="Z111" s="85">
        <v>0</v>
      </c>
      <c r="AA111" s="85">
        <v>0</v>
      </c>
      <c r="AB111" s="64">
        <f t="shared" si="17"/>
        <v>0</v>
      </c>
      <c r="AC111" s="64">
        <f t="shared" si="18"/>
        <v>0</v>
      </c>
      <c r="AD111" s="64">
        <f t="shared" si="19"/>
        <v>0</v>
      </c>
      <c r="AE111" s="64">
        <f t="shared" si="20"/>
        <v>0</v>
      </c>
      <c r="AF111" s="64">
        <f t="shared" si="21"/>
        <v>0</v>
      </c>
      <c r="AG111" s="64">
        <f t="shared" si="22"/>
        <v>0</v>
      </c>
      <c r="AH111" s="64">
        <f t="shared" si="23"/>
        <v>0</v>
      </c>
    </row>
    <row r="112" spans="1:34">
      <c r="A112" t="s">
        <v>35</v>
      </c>
      <c r="B112" t="s">
        <v>40</v>
      </c>
      <c r="C112">
        <v>5</v>
      </c>
      <c r="D112">
        <v>2012</v>
      </c>
      <c r="E112">
        <v>15</v>
      </c>
      <c r="F112">
        <v>1.847564</v>
      </c>
      <c r="G112">
        <v>1.348722</v>
      </c>
      <c r="H112" s="85">
        <v>86.550399999999996</v>
      </c>
      <c r="I112" s="84">
        <f t="shared" si="12"/>
        <v>-3.9709599999999998E-2</v>
      </c>
      <c r="J112" s="84">
        <f t="shared" si="13"/>
        <v>-1.6248800000000001E-2</v>
      </c>
      <c r="K112" s="84">
        <f t="shared" si="14"/>
        <v>0</v>
      </c>
      <c r="L112" s="84">
        <f t="shared" si="15"/>
        <v>1.6248800000000001E-2</v>
      </c>
      <c r="M112" s="84">
        <f t="shared" si="16"/>
        <v>3.9709599999999998E-2</v>
      </c>
      <c r="N112">
        <v>0</v>
      </c>
      <c r="O112" s="85">
        <v>0</v>
      </c>
      <c r="P112" s="84">
        <v>0.8</v>
      </c>
      <c r="Q112">
        <v>0</v>
      </c>
      <c r="R112">
        <v>-3.9709599999999998E-2</v>
      </c>
      <c r="S112">
        <v>-1.6248800000000001E-2</v>
      </c>
      <c r="T112">
        <v>0</v>
      </c>
      <c r="U112">
        <v>1.6248800000000001E-2</v>
      </c>
      <c r="V112">
        <v>3.9709599999999998E-2</v>
      </c>
      <c r="W112" s="85">
        <v>0</v>
      </c>
      <c r="X112" s="85">
        <v>0</v>
      </c>
      <c r="Y112" s="85">
        <v>0</v>
      </c>
      <c r="Z112" s="85">
        <v>0</v>
      </c>
      <c r="AA112" s="85">
        <v>0</v>
      </c>
      <c r="AB112" s="64">
        <f t="shared" si="17"/>
        <v>0</v>
      </c>
      <c r="AC112" s="64">
        <f t="shared" si="18"/>
        <v>0</v>
      </c>
      <c r="AD112" s="64">
        <f t="shared" si="19"/>
        <v>0</v>
      </c>
      <c r="AE112" s="64">
        <f t="shared" si="20"/>
        <v>0</v>
      </c>
      <c r="AF112" s="64">
        <f t="shared" si="21"/>
        <v>0</v>
      </c>
      <c r="AG112" s="64">
        <f t="shared" si="22"/>
        <v>0</v>
      </c>
      <c r="AH112" s="64">
        <f t="shared" si="23"/>
        <v>0</v>
      </c>
    </row>
    <row r="113" spans="1:34">
      <c r="A113" t="s">
        <v>35</v>
      </c>
      <c r="B113" t="s">
        <v>40</v>
      </c>
      <c r="C113">
        <v>5</v>
      </c>
      <c r="D113">
        <v>2012</v>
      </c>
      <c r="E113">
        <v>16</v>
      </c>
      <c r="F113">
        <v>1.9997910000000001</v>
      </c>
      <c r="G113">
        <v>1.4598469999999999</v>
      </c>
      <c r="H113" s="85">
        <v>84.038799999999995</v>
      </c>
      <c r="I113" s="84">
        <f t="shared" si="12"/>
        <v>-3.9720800000000001E-2</v>
      </c>
      <c r="J113" s="84">
        <f t="shared" si="13"/>
        <v>-1.6253400000000001E-2</v>
      </c>
      <c r="K113" s="84">
        <f t="shared" si="14"/>
        <v>0</v>
      </c>
      <c r="L113" s="84">
        <f t="shared" si="15"/>
        <v>1.6253400000000001E-2</v>
      </c>
      <c r="M113" s="84">
        <f t="shared" si="16"/>
        <v>3.9720800000000001E-2</v>
      </c>
      <c r="N113">
        <v>0</v>
      </c>
      <c r="O113" s="85">
        <v>0</v>
      </c>
      <c r="P113" s="84">
        <v>0.67400000000000004</v>
      </c>
      <c r="Q113">
        <v>0</v>
      </c>
      <c r="R113">
        <v>-3.9720800000000001E-2</v>
      </c>
      <c r="S113">
        <v>-1.6253400000000001E-2</v>
      </c>
      <c r="T113">
        <v>0</v>
      </c>
      <c r="U113">
        <v>1.6253400000000001E-2</v>
      </c>
      <c r="V113">
        <v>3.9720800000000001E-2</v>
      </c>
      <c r="W113" s="85">
        <v>0</v>
      </c>
      <c r="X113" s="85">
        <v>0</v>
      </c>
      <c r="Y113" s="85">
        <v>0</v>
      </c>
      <c r="Z113" s="85">
        <v>0</v>
      </c>
      <c r="AA113" s="85">
        <v>0</v>
      </c>
      <c r="AB113" s="64">
        <f t="shared" si="17"/>
        <v>0</v>
      </c>
      <c r="AC113" s="64">
        <f t="shared" si="18"/>
        <v>0</v>
      </c>
      <c r="AD113" s="64">
        <f t="shared" si="19"/>
        <v>0</v>
      </c>
      <c r="AE113" s="64">
        <f t="shared" si="20"/>
        <v>0</v>
      </c>
      <c r="AF113" s="64">
        <f t="shared" si="21"/>
        <v>0</v>
      </c>
      <c r="AG113" s="64">
        <f t="shared" si="22"/>
        <v>0</v>
      </c>
      <c r="AH113" s="64">
        <f t="shared" si="23"/>
        <v>0</v>
      </c>
    </row>
    <row r="114" spans="1:34">
      <c r="A114" t="s">
        <v>35</v>
      </c>
      <c r="B114" t="s">
        <v>40</v>
      </c>
      <c r="C114">
        <v>5</v>
      </c>
      <c r="D114">
        <v>2012</v>
      </c>
      <c r="E114">
        <v>17</v>
      </c>
      <c r="F114">
        <v>2.0215770000000002</v>
      </c>
      <c r="G114">
        <v>1.475751</v>
      </c>
      <c r="H114" s="85">
        <v>81.844999999999999</v>
      </c>
      <c r="I114" s="84">
        <f t="shared" si="12"/>
        <v>-3.8709E-2</v>
      </c>
      <c r="J114" s="84">
        <f t="shared" si="13"/>
        <v>-1.58394E-2</v>
      </c>
      <c r="K114" s="84">
        <f t="shared" si="14"/>
        <v>0</v>
      </c>
      <c r="L114" s="84">
        <f t="shared" si="15"/>
        <v>1.58394E-2</v>
      </c>
      <c r="M114" s="84">
        <f t="shared" si="16"/>
        <v>3.8709E-2</v>
      </c>
      <c r="N114">
        <v>0</v>
      </c>
      <c r="O114" s="85">
        <v>0</v>
      </c>
      <c r="P114" s="84">
        <v>0.56599999999999995</v>
      </c>
      <c r="Q114">
        <v>0</v>
      </c>
      <c r="R114">
        <v>-3.8709E-2</v>
      </c>
      <c r="S114">
        <v>-1.58394E-2</v>
      </c>
      <c r="T114">
        <v>0</v>
      </c>
      <c r="U114">
        <v>1.58394E-2</v>
      </c>
      <c r="V114">
        <v>3.8709E-2</v>
      </c>
      <c r="W114" s="85">
        <v>0</v>
      </c>
      <c r="X114" s="85">
        <v>0</v>
      </c>
      <c r="Y114" s="85">
        <v>0</v>
      </c>
      <c r="Z114" s="85">
        <v>0</v>
      </c>
      <c r="AA114" s="85">
        <v>0</v>
      </c>
      <c r="AB114" s="64">
        <f t="shared" si="17"/>
        <v>0</v>
      </c>
      <c r="AC114" s="64">
        <f t="shared" si="18"/>
        <v>0</v>
      </c>
      <c r="AD114" s="64">
        <f t="shared" si="19"/>
        <v>0</v>
      </c>
      <c r="AE114" s="64">
        <f t="shared" si="20"/>
        <v>0</v>
      </c>
      <c r="AF114" s="64">
        <f t="shared" si="21"/>
        <v>0</v>
      </c>
      <c r="AG114" s="64">
        <f t="shared" si="22"/>
        <v>0</v>
      </c>
      <c r="AH114" s="64">
        <f t="shared" si="23"/>
        <v>0</v>
      </c>
    </row>
    <row r="115" spans="1:34">
      <c r="A115" t="s">
        <v>35</v>
      </c>
      <c r="B115" t="s">
        <v>40</v>
      </c>
      <c r="C115">
        <v>5</v>
      </c>
      <c r="D115">
        <v>2012</v>
      </c>
      <c r="E115">
        <v>18</v>
      </c>
      <c r="F115">
        <v>2.0202659999999999</v>
      </c>
      <c r="G115">
        <v>1.4747939999999999</v>
      </c>
      <c r="H115" s="85">
        <v>82.054299999999998</v>
      </c>
      <c r="I115" s="84">
        <f t="shared" si="12"/>
        <v>-3.8861100000000003E-2</v>
      </c>
      <c r="J115" s="84">
        <f t="shared" si="13"/>
        <v>-1.5901700000000001E-2</v>
      </c>
      <c r="K115" s="84">
        <f t="shared" si="14"/>
        <v>0</v>
      </c>
      <c r="L115" s="84">
        <f t="shared" si="15"/>
        <v>1.5901700000000001E-2</v>
      </c>
      <c r="M115" s="84">
        <f t="shared" si="16"/>
        <v>3.8861100000000003E-2</v>
      </c>
      <c r="N115">
        <v>0</v>
      </c>
      <c r="O115" s="85">
        <v>0</v>
      </c>
      <c r="P115" s="84">
        <v>0.374</v>
      </c>
      <c r="Q115">
        <v>0</v>
      </c>
      <c r="R115">
        <v>-3.8861100000000003E-2</v>
      </c>
      <c r="S115">
        <v>-1.5901700000000001E-2</v>
      </c>
      <c r="T115">
        <v>0</v>
      </c>
      <c r="U115">
        <v>1.5901700000000001E-2</v>
      </c>
      <c r="V115">
        <v>3.8861100000000003E-2</v>
      </c>
      <c r="W115" s="85">
        <v>0</v>
      </c>
      <c r="X115" s="85">
        <v>0</v>
      </c>
      <c r="Y115" s="85">
        <v>0</v>
      </c>
      <c r="Z115" s="85">
        <v>0</v>
      </c>
      <c r="AA115" s="85">
        <v>0</v>
      </c>
      <c r="AB115" s="64">
        <f t="shared" si="17"/>
        <v>0</v>
      </c>
      <c r="AC115" s="64">
        <f t="shared" si="18"/>
        <v>0</v>
      </c>
      <c r="AD115" s="64">
        <f t="shared" si="19"/>
        <v>0</v>
      </c>
      <c r="AE115" s="64">
        <f t="shared" si="20"/>
        <v>0</v>
      </c>
      <c r="AF115" s="64">
        <f t="shared" si="21"/>
        <v>0</v>
      </c>
      <c r="AG115" s="64">
        <f t="shared" si="22"/>
        <v>0</v>
      </c>
      <c r="AH115" s="64">
        <f t="shared" si="23"/>
        <v>0</v>
      </c>
    </row>
    <row r="116" spans="1:34">
      <c r="A116" t="s">
        <v>35</v>
      </c>
      <c r="B116" t="s">
        <v>40</v>
      </c>
      <c r="C116">
        <v>5</v>
      </c>
      <c r="D116">
        <v>2012</v>
      </c>
      <c r="E116">
        <v>19</v>
      </c>
      <c r="F116">
        <v>1.761066</v>
      </c>
      <c r="G116">
        <v>1.9547829999999999</v>
      </c>
      <c r="H116" s="85">
        <v>80.031000000000006</v>
      </c>
      <c r="I116" s="84">
        <f t="shared" si="12"/>
        <v>0</v>
      </c>
      <c r="J116" s="84">
        <f t="shared" si="13"/>
        <v>0</v>
      </c>
      <c r="K116" s="84">
        <f t="shared" si="14"/>
        <v>0</v>
      </c>
      <c r="L116" s="84">
        <f t="shared" si="15"/>
        <v>0</v>
      </c>
      <c r="M116" s="84">
        <f t="shared" si="16"/>
        <v>0</v>
      </c>
      <c r="N116">
        <v>0</v>
      </c>
      <c r="O116" s="85">
        <v>0</v>
      </c>
      <c r="P116" s="84">
        <v>0.23300000000000001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 s="85">
        <v>0</v>
      </c>
      <c r="X116" s="85">
        <v>0</v>
      </c>
      <c r="Y116" s="85">
        <v>0</v>
      </c>
      <c r="Z116" s="85">
        <v>0</v>
      </c>
      <c r="AA116" s="85">
        <v>0</v>
      </c>
      <c r="AB116" s="64">
        <f t="shared" si="17"/>
        <v>0</v>
      </c>
      <c r="AC116" s="64">
        <f t="shared" si="18"/>
        <v>0</v>
      </c>
      <c r="AD116" s="64">
        <f t="shared" si="19"/>
        <v>0</v>
      </c>
      <c r="AE116" s="64">
        <f t="shared" si="20"/>
        <v>0</v>
      </c>
      <c r="AF116" s="64">
        <f t="shared" si="21"/>
        <v>0</v>
      </c>
      <c r="AG116" s="64">
        <f t="shared" si="22"/>
        <v>0</v>
      </c>
      <c r="AH116" s="64">
        <f t="shared" si="23"/>
        <v>0</v>
      </c>
    </row>
    <row r="117" spans="1:34">
      <c r="A117" t="s">
        <v>35</v>
      </c>
      <c r="B117" t="s">
        <v>40</v>
      </c>
      <c r="C117">
        <v>5</v>
      </c>
      <c r="D117">
        <v>2012</v>
      </c>
      <c r="E117">
        <v>20</v>
      </c>
      <c r="F117">
        <v>1.3174129999999999</v>
      </c>
      <c r="G117">
        <v>1.435981</v>
      </c>
      <c r="H117" s="85">
        <v>74.054299999999998</v>
      </c>
      <c r="I117" s="84">
        <f t="shared" si="12"/>
        <v>0</v>
      </c>
      <c r="J117" s="84">
        <f t="shared" si="13"/>
        <v>0</v>
      </c>
      <c r="K117" s="84">
        <f t="shared" si="14"/>
        <v>0</v>
      </c>
      <c r="L117" s="84">
        <f t="shared" si="15"/>
        <v>0</v>
      </c>
      <c r="M117" s="84">
        <f t="shared" si="16"/>
        <v>0</v>
      </c>
      <c r="N117">
        <v>0</v>
      </c>
      <c r="O117" s="85">
        <v>0</v>
      </c>
      <c r="P117" s="84">
        <v>0.16500000000000001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 s="85">
        <v>0</v>
      </c>
      <c r="X117" s="85">
        <v>0</v>
      </c>
      <c r="Y117" s="85">
        <v>0</v>
      </c>
      <c r="Z117" s="85">
        <v>0</v>
      </c>
      <c r="AA117" s="85">
        <v>0</v>
      </c>
      <c r="AB117" s="64">
        <f t="shared" si="17"/>
        <v>0</v>
      </c>
      <c r="AC117" s="64">
        <f t="shared" si="18"/>
        <v>0</v>
      </c>
      <c r="AD117" s="64">
        <f t="shared" si="19"/>
        <v>0</v>
      </c>
      <c r="AE117" s="64">
        <f t="shared" si="20"/>
        <v>0</v>
      </c>
      <c r="AF117" s="64">
        <f t="shared" si="21"/>
        <v>0</v>
      </c>
      <c r="AG117" s="64">
        <f t="shared" si="22"/>
        <v>0</v>
      </c>
      <c r="AH117" s="64">
        <f t="shared" si="23"/>
        <v>0</v>
      </c>
    </row>
    <row r="118" spans="1:34">
      <c r="A118" t="s">
        <v>35</v>
      </c>
      <c r="B118" t="s">
        <v>40</v>
      </c>
      <c r="C118">
        <v>5</v>
      </c>
      <c r="D118">
        <v>2012</v>
      </c>
      <c r="E118">
        <v>21</v>
      </c>
      <c r="F118">
        <v>0.99536190000000002</v>
      </c>
      <c r="G118">
        <v>1.065037</v>
      </c>
      <c r="H118" s="85">
        <v>69.906999999999996</v>
      </c>
      <c r="I118" s="84">
        <f t="shared" si="12"/>
        <v>0</v>
      </c>
      <c r="J118" s="84">
        <f t="shared" si="13"/>
        <v>0</v>
      </c>
      <c r="K118" s="84">
        <f t="shared" si="14"/>
        <v>0</v>
      </c>
      <c r="L118" s="84">
        <f t="shared" si="15"/>
        <v>0</v>
      </c>
      <c r="M118" s="84">
        <f t="shared" si="16"/>
        <v>0</v>
      </c>
      <c r="N118">
        <v>0</v>
      </c>
      <c r="O118" s="85">
        <v>0</v>
      </c>
      <c r="P118" s="84">
        <v>0.1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 s="85">
        <v>0</v>
      </c>
      <c r="X118" s="85">
        <v>0</v>
      </c>
      <c r="Y118" s="85">
        <v>0</v>
      </c>
      <c r="Z118" s="85">
        <v>0</v>
      </c>
      <c r="AA118" s="85">
        <v>0</v>
      </c>
      <c r="AB118" s="64">
        <f t="shared" si="17"/>
        <v>0</v>
      </c>
      <c r="AC118" s="64">
        <f t="shared" si="18"/>
        <v>0</v>
      </c>
      <c r="AD118" s="64">
        <f t="shared" si="19"/>
        <v>0</v>
      </c>
      <c r="AE118" s="64">
        <f t="shared" si="20"/>
        <v>0</v>
      </c>
      <c r="AF118" s="64">
        <f t="shared" si="21"/>
        <v>0</v>
      </c>
      <c r="AG118" s="64">
        <f t="shared" si="22"/>
        <v>0</v>
      </c>
      <c r="AH118" s="64">
        <f t="shared" si="23"/>
        <v>0</v>
      </c>
    </row>
    <row r="119" spans="1:34">
      <c r="A119" t="s">
        <v>35</v>
      </c>
      <c r="B119" t="s">
        <v>40</v>
      </c>
      <c r="C119">
        <v>5</v>
      </c>
      <c r="D119">
        <v>2012</v>
      </c>
      <c r="E119">
        <v>22</v>
      </c>
      <c r="F119">
        <v>0.78980349999999999</v>
      </c>
      <c r="G119">
        <v>0.78980349999999999</v>
      </c>
      <c r="H119" s="85">
        <v>66.217100000000002</v>
      </c>
      <c r="I119" s="84">
        <f t="shared" si="12"/>
        <v>0</v>
      </c>
      <c r="J119" s="84">
        <f t="shared" si="13"/>
        <v>0</v>
      </c>
      <c r="K119" s="84">
        <f t="shared" si="14"/>
        <v>0</v>
      </c>
      <c r="L119" s="84">
        <f t="shared" si="15"/>
        <v>0</v>
      </c>
      <c r="M119" s="84">
        <f t="shared" si="16"/>
        <v>0</v>
      </c>
      <c r="N119">
        <v>0</v>
      </c>
      <c r="O119" s="85">
        <v>0</v>
      </c>
      <c r="P119" s="84">
        <v>6.8000000000000005E-2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 s="85">
        <v>0</v>
      </c>
      <c r="X119" s="85">
        <v>0</v>
      </c>
      <c r="Y119" s="85">
        <v>0</v>
      </c>
      <c r="Z119" s="85">
        <v>0</v>
      </c>
      <c r="AA119" s="85">
        <v>0</v>
      </c>
      <c r="AB119" s="64">
        <f t="shared" si="17"/>
        <v>0</v>
      </c>
      <c r="AC119" s="64">
        <f t="shared" si="18"/>
        <v>0</v>
      </c>
      <c r="AD119" s="64">
        <f t="shared" si="19"/>
        <v>0</v>
      </c>
      <c r="AE119" s="64">
        <f t="shared" si="20"/>
        <v>0</v>
      </c>
      <c r="AF119" s="64">
        <f t="shared" si="21"/>
        <v>0</v>
      </c>
      <c r="AG119" s="64">
        <f t="shared" si="22"/>
        <v>0</v>
      </c>
      <c r="AH119" s="64">
        <f t="shared" si="23"/>
        <v>0</v>
      </c>
    </row>
    <row r="120" spans="1:34">
      <c r="A120" t="s">
        <v>35</v>
      </c>
      <c r="B120" t="s">
        <v>40</v>
      </c>
      <c r="C120">
        <v>5</v>
      </c>
      <c r="D120">
        <v>2012</v>
      </c>
      <c r="E120">
        <v>23</v>
      </c>
      <c r="F120">
        <v>0.58114750000000004</v>
      </c>
      <c r="G120">
        <v>0.58114750000000004</v>
      </c>
      <c r="H120" s="85">
        <v>64.310100000000006</v>
      </c>
      <c r="I120" s="84">
        <f t="shared" si="12"/>
        <v>0</v>
      </c>
      <c r="J120" s="84">
        <f t="shared" si="13"/>
        <v>0</v>
      </c>
      <c r="K120" s="84">
        <f t="shared" si="14"/>
        <v>0</v>
      </c>
      <c r="L120" s="84">
        <f t="shared" si="15"/>
        <v>0</v>
      </c>
      <c r="M120" s="84">
        <f t="shared" si="16"/>
        <v>0</v>
      </c>
      <c r="N120">
        <v>0</v>
      </c>
      <c r="O120" s="85">
        <v>0</v>
      </c>
      <c r="P120" s="84">
        <v>5.0999999999999997E-2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 s="85">
        <v>0</v>
      </c>
      <c r="X120" s="85">
        <v>0</v>
      </c>
      <c r="Y120" s="85">
        <v>0</v>
      </c>
      <c r="Z120" s="85">
        <v>0</v>
      </c>
      <c r="AA120" s="85">
        <v>0</v>
      </c>
      <c r="AB120" s="64">
        <f t="shared" si="17"/>
        <v>0</v>
      </c>
      <c r="AC120" s="64">
        <f t="shared" si="18"/>
        <v>0</v>
      </c>
      <c r="AD120" s="64">
        <f t="shared" si="19"/>
        <v>0</v>
      </c>
      <c r="AE120" s="64">
        <f t="shared" si="20"/>
        <v>0</v>
      </c>
      <c r="AF120" s="64">
        <f t="shared" si="21"/>
        <v>0</v>
      </c>
      <c r="AG120" s="64">
        <f t="shared" si="22"/>
        <v>0</v>
      </c>
      <c r="AH120" s="64">
        <f t="shared" si="23"/>
        <v>0</v>
      </c>
    </row>
    <row r="121" spans="1:34">
      <c r="A121" t="s">
        <v>35</v>
      </c>
      <c r="B121" t="s">
        <v>40</v>
      </c>
      <c r="C121">
        <v>5</v>
      </c>
      <c r="D121">
        <v>2012</v>
      </c>
      <c r="E121">
        <v>24</v>
      </c>
      <c r="F121">
        <v>0.39143679999999997</v>
      </c>
      <c r="G121">
        <v>0.39143679999999997</v>
      </c>
      <c r="H121" s="85">
        <v>61.806199999999997</v>
      </c>
      <c r="I121" s="84">
        <f t="shared" si="12"/>
        <v>0</v>
      </c>
      <c r="J121" s="84">
        <f t="shared" si="13"/>
        <v>0</v>
      </c>
      <c r="K121" s="84">
        <f t="shared" si="14"/>
        <v>0</v>
      </c>
      <c r="L121" s="84">
        <f t="shared" si="15"/>
        <v>0</v>
      </c>
      <c r="M121" s="84">
        <f t="shared" si="16"/>
        <v>0</v>
      </c>
      <c r="N121">
        <v>0</v>
      </c>
      <c r="O121" s="85">
        <v>0</v>
      </c>
      <c r="P121" s="84">
        <v>0.05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 s="85">
        <v>0</v>
      </c>
      <c r="X121" s="85">
        <v>0</v>
      </c>
      <c r="Y121" s="85">
        <v>0</v>
      </c>
      <c r="Z121" s="85">
        <v>0</v>
      </c>
      <c r="AA121" s="85">
        <v>0</v>
      </c>
      <c r="AB121" s="64">
        <f t="shared" si="17"/>
        <v>0</v>
      </c>
      <c r="AC121" s="64">
        <f t="shared" si="18"/>
        <v>0</v>
      </c>
      <c r="AD121" s="64">
        <f t="shared" si="19"/>
        <v>0</v>
      </c>
      <c r="AE121" s="64">
        <f t="shared" si="20"/>
        <v>0</v>
      </c>
      <c r="AF121" s="64">
        <f t="shared" si="21"/>
        <v>0</v>
      </c>
      <c r="AG121" s="64">
        <f t="shared" si="22"/>
        <v>0</v>
      </c>
      <c r="AH121" s="64">
        <f t="shared" si="23"/>
        <v>0</v>
      </c>
    </row>
    <row r="122" spans="1:34">
      <c r="A122" t="s">
        <v>35</v>
      </c>
      <c r="B122" t="s">
        <v>41</v>
      </c>
      <c r="C122">
        <v>6</v>
      </c>
      <c r="D122">
        <v>2012</v>
      </c>
      <c r="E122">
        <v>1</v>
      </c>
      <c r="F122">
        <v>0.08</v>
      </c>
      <c r="G122">
        <v>0.08</v>
      </c>
      <c r="H122" s="85">
        <v>68.790700000000001</v>
      </c>
      <c r="I122" s="84">
        <f t="shared" si="12"/>
        <v>0</v>
      </c>
      <c r="J122" s="84">
        <f t="shared" si="13"/>
        <v>0</v>
      </c>
      <c r="K122" s="84">
        <f t="shared" si="14"/>
        <v>0</v>
      </c>
      <c r="L122" s="84">
        <f t="shared" si="15"/>
        <v>0</v>
      </c>
      <c r="M122" s="84">
        <f t="shared" si="16"/>
        <v>0</v>
      </c>
      <c r="N122">
        <v>0</v>
      </c>
      <c r="O122" s="85">
        <v>0</v>
      </c>
      <c r="P122" s="84">
        <v>0.05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 s="85">
        <v>0</v>
      </c>
      <c r="X122" s="85">
        <v>0</v>
      </c>
      <c r="Y122" s="85">
        <v>0</v>
      </c>
      <c r="Z122" s="85">
        <v>0</v>
      </c>
      <c r="AA122" s="85">
        <v>0</v>
      </c>
      <c r="AB122" s="64">
        <f t="shared" si="17"/>
        <v>0</v>
      </c>
      <c r="AC122" s="64">
        <f t="shared" si="18"/>
        <v>0</v>
      </c>
      <c r="AD122" s="64">
        <f t="shared" si="19"/>
        <v>0</v>
      </c>
      <c r="AE122" s="64">
        <f t="shared" si="20"/>
        <v>0</v>
      </c>
      <c r="AF122" s="64">
        <f t="shared" si="21"/>
        <v>0</v>
      </c>
      <c r="AG122" s="64">
        <f t="shared" si="22"/>
        <v>0</v>
      </c>
      <c r="AH122" s="64">
        <f t="shared" si="23"/>
        <v>0</v>
      </c>
    </row>
    <row r="123" spans="1:34">
      <c r="A123" t="s">
        <v>35</v>
      </c>
      <c r="B123" t="s">
        <v>41</v>
      </c>
      <c r="C123">
        <v>6</v>
      </c>
      <c r="D123">
        <v>2012</v>
      </c>
      <c r="E123">
        <v>2</v>
      </c>
      <c r="F123">
        <v>0.08</v>
      </c>
      <c r="G123">
        <v>0.08</v>
      </c>
      <c r="H123" s="85">
        <v>67.333299999999994</v>
      </c>
      <c r="I123" s="84">
        <f t="shared" si="12"/>
        <v>0</v>
      </c>
      <c r="J123" s="84">
        <f t="shared" si="13"/>
        <v>0</v>
      </c>
      <c r="K123" s="84">
        <f t="shared" si="14"/>
        <v>0</v>
      </c>
      <c r="L123" s="84">
        <f t="shared" si="15"/>
        <v>0</v>
      </c>
      <c r="M123" s="84">
        <f t="shared" si="16"/>
        <v>0</v>
      </c>
      <c r="N123">
        <v>0</v>
      </c>
      <c r="O123" s="85">
        <v>0</v>
      </c>
      <c r="P123" s="84">
        <v>3.2000000000000001E-2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 s="85">
        <v>0</v>
      </c>
      <c r="X123" s="85">
        <v>0</v>
      </c>
      <c r="Y123" s="85">
        <v>0</v>
      </c>
      <c r="Z123" s="85">
        <v>0</v>
      </c>
      <c r="AA123" s="85">
        <v>0</v>
      </c>
      <c r="AB123" s="64">
        <f t="shared" si="17"/>
        <v>0</v>
      </c>
      <c r="AC123" s="64">
        <f t="shared" si="18"/>
        <v>0</v>
      </c>
      <c r="AD123" s="64">
        <f t="shared" si="19"/>
        <v>0</v>
      </c>
      <c r="AE123" s="64">
        <f t="shared" si="20"/>
        <v>0</v>
      </c>
      <c r="AF123" s="64">
        <f t="shared" si="21"/>
        <v>0</v>
      </c>
      <c r="AG123" s="64">
        <f t="shared" si="22"/>
        <v>0</v>
      </c>
      <c r="AH123" s="64">
        <f t="shared" si="23"/>
        <v>0</v>
      </c>
    </row>
    <row r="124" spans="1:34">
      <c r="A124" t="s">
        <v>35</v>
      </c>
      <c r="B124" t="s">
        <v>41</v>
      </c>
      <c r="C124">
        <v>6</v>
      </c>
      <c r="D124">
        <v>2012</v>
      </c>
      <c r="E124">
        <v>3</v>
      </c>
      <c r="F124">
        <v>0.08</v>
      </c>
      <c r="G124">
        <v>0.08</v>
      </c>
      <c r="H124" s="85">
        <v>67.170500000000004</v>
      </c>
      <c r="I124" s="84">
        <f t="shared" si="12"/>
        <v>0</v>
      </c>
      <c r="J124" s="84">
        <f t="shared" si="13"/>
        <v>0</v>
      </c>
      <c r="K124" s="84">
        <f t="shared" si="14"/>
        <v>0</v>
      </c>
      <c r="L124" s="84">
        <f t="shared" si="15"/>
        <v>0</v>
      </c>
      <c r="M124" s="84">
        <f t="shared" si="16"/>
        <v>0</v>
      </c>
      <c r="N124">
        <v>0</v>
      </c>
      <c r="O124" s="85">
        <v>0</v>
      </c>
      <c r="P124" s="84">
        <v>4.3999999999999997E-2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 s="85">
        <v>0</v>
      </c>
      <c r="X124" s="85">
        <v>0</v>
      </c>
      <c r="Y124" s="85">
        <v>0</v>
      </c>
      <c r="Z124" s="85">
        <v>0</v>
      </c>
      <c r="AA124" s="85">
        <v>0</v>
      </c>
      <c r="AB124" s="64">
        <f t="shared" si="17"/>
        <v>0</v>
      </c>
      <c r="AC124" s="64">
        <f t="shared" si="18"/>
        <v>0</v>
      </c>
      <c r="AD124" s="64">
        <f t="shared" si="19"/>
        <v>0</v>
      </c>
      <c r="AE124" s="64">
        <f t="shared" si="20"/>
        <v>0</v>
      </c>
      <c r="AF124" s="64">
        <f t="shared" si="21"/>
        <v>0</v>
      </c>
      <c r="AG124" s="64">
        <f t="shared" si="22"/>
        <v>0</v>
      </c>
      <c r="AH124" s="64">
        <f t="shared" si="23"/>
        <v>0</v>
      </c>
    </row>
    <row r="125" spans="1:34">
      <c r="A125" t="s">
        <v>35</v>
      </c>
      <c r="B125" t="s">
        <v>41</v>
      </c>
      <c r="C125">
        <v>6</v>
      </c>
      <c r="D125">
        <v>2012</v>
      </c>
      <c r="E125">
        <v>4</v>
      </c>
      <c r="F125">
        <v>0</v>
      </c>
      <c r="G125">
        <v>0</v>
      </c>
      <c r="H125" s="85">
        <v>67.031000000000006</v>
      </c>
      <c r="I125" s="84">
        <f t="shared" si="12"/>
        <v>0</v>
      </c>
      <c r="J125" s="84">
        <f t="shared" si="13"/>
        <v>0</v>
      </c>
      <c r="K125" s="84">
        <f t="shared" si="14"/>
        <v>0</v>
      </c>
      <c r="L125" s="84">
        <f t="shared" si="15"/>
        <v>0</v>
      </c>
      <c r="M125" s="84">
        <f t="shared" si="16"/>
        <v>0</v>
      </c>
      <c r="N125">
        <v>0</v>
      </c>
      <c r="O125" s="85">
        <v>0</v>
      </c>
      <c r="P125" s="84">
        <v>4.3999999999999997E-2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 s="85">
        <v>0</v>
      </c>
      <c r="X125" s="85">
        <v>0</v>
      </c>
      <c r="Y125" s="85">
        <v>0</v>
      </c>
      <c r="Z125" s="85">
        <v>0</v>
      </c>
      <c r="AA125" s="85">
        <v>0</v>
      </c>
      <c r="AB125" s="64">
        <f t="shared" si="17"/>
        <v>0</v>
      </c>
      <c r="AC125" s="64">
        <f t="shared" si="18"/>
        <v>0</v>
      </c>
      <c r="AD125" s="64">
        <f t="shared" si="19"/>
        <v>0</v>
      </c>
      <c r="AE125" s="64">
        <f t="shared" si="20"/>
        <v>0</v>
      </c>
      <c r="AF125" s="64">
        <f t="shared" si="21"/>
        <v>0</v>
      </c>
      <c r="AG125" s="64">
        <f t="shared" si="22"/>
        <v>0</v>
      </c>
      <c r="AH125" s="64">
        <f t="shared" si="23"/>
        <v>0</v>
      </c>
    </row>
    <row r="126" spans="1:34">
      <c r="A126" t="s">
        <v>35</v>
      </c>
      <c r="B126" t="s">
        <v>41</v>
      </c>
      <c r="C126">
        <v>6</v>
      </c>
      <c r="D126">
        <v>2012</v>
      </c>
      <c r="E126">
        <v>5</v>
      </c>
      <c r="F126">
        <v>0</v>
      </c>
      <c r="G126">
        <v>0</v>
      </c>
      <c r="H126" s="85">
        <v>66.325599999999994</v>
      </c>
      <c r="I126" s="84">
        <f t="shared" si="12"/>
        <v>0</v>
      </c>
      <c r="J126" s="84">
        <f t="shared" si="13"/>
        <v>0</v>
      </c>
      <c r="K126" s="84">
        <f t="shared" si="14"/>
        <v>0</v>
      </c>
      <c r="L126" s="84">
        <f t="shared" si="15"/>
        <v>0</v>
      </c>
      <c r="M126" s="84">
        <f t="shared" si="16"/>
        <v>0</v>
      </c>
      <c r="N126">
        <v>0</v>
      </c>
      <c r="O126" s="85">
        <v>0</v>
      </c>
      <c r="P126" s="84">
        <v>5.3999999999999999E-2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 s="85">
        <v>0</v>
      </c>
      <c r="X126" s="85">
        <v>0</v>
      </c>
      <c r="Y126" s="85">
        <v>0</v>
      </c>
      <c r="Z126" s="85">
        <v>0</v>
      </c>
      <c r="AA126" s="85">
        <v>0</v>
      </c>
      <c r="AB126" s="64">
        <f t="shared" si="17"/>
        <v>0</v>
      </c>
      <c r="AC126" s="64">
        <f t="shared" si="18"/>
        <v>0</v>
      </c>
      <c r="AD126" s="64">
        <f t="shared" si="19"/>
        <v>0</v>
      </c>
      <c r="AE126" s="64">
        <f t="shared" si="20"/>
        <v>0</v>
      </c>
      <c r="AF126" s="64">
        <f t="shared" si="21"/>
        <v>0</v>
      </c>
      <c r="AG126" s="64">
        <f t="shared" si="22"/>
        <v>0</v>
      </c>
      <c r="AH126" s="64">
        <f t="shared" si="23"/>
        <v>0</v>
      </c>
    </row>
    <row r="127" spans="1:34">
      <c r="A127" t="s">
        <v>35</v>
      </c>
      <c r="B127" t="s">
        <v>41</v>
      </c>
      <c r="C127">
        <v>6</v>
      </c>
      <c r="D127">
        <v>2012</v>
      </c>
      <c r="E127">
        <v>6</v>
      </c>
      <c r="F127">
        <v>4.4744899999999997E-2</v>
      </c>
      <c r="G127">
        <v>4.4744899999999997E-2</v>
      </c>
      <c r="H127" s="85">
        <v>66.410899999999998</v>
      </c>
      <c r="I127" s="84">
        <f t="shared" si="12"/>
        <v>0</v>
      </c>
      <c r="J127" s="84">
        <f t="shared" si="13"/>
        <v>0</v>
      </c>
      <c r="K127" s="84">
        <f t="shared" si="14"/>
        <v>0</v>
      </c>
      <c r="L127" s="84">
        <f t="shared" si="15"/>
        <v>0</v>
      </c>
      <c r="M127" s="84">
        <f t="shared" si="16"/>
        <v>0</v>
      </c>
      <c r="N127">
        <v>0</v>
      </c>
      <c r="O127" s="85">
        <v>0</v>
      </c>
      <c r="P127" s="84">
        <v>0.10100000000000001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 s="85">
        <v>0</v>
      </c>
      <c r="X127" s="85">
        <v>0</v>
      </c>
      <c r="Y127" s="85">
        <v>0</v>
      </c>
      <c r="Z127" s="85">
        <v>0</v>
      </c>
      <c r="AA127" s="85">
        <v>0</v>
      </c>
      <c r="AB127" s="64">
        <f t="shared" si="17"/>
        <v>0</v>
      </c>
      <c r="AC127" s="64">
        <f t="shared" si="18"/>
        <v>0</v>
      </c>
      <c r="AD127" s="64">
        <f t="shared" si="19"/>
        <v>0</v>
      </c>
      <c r="AE127" s="64">
        <f t="shared" si="20"/>
        <v>0</v>
      </c>
      <c r="AF127" s="64">
        <f t="shared" si="21"/>
        <v>0</v>
      </c>
      <c r="AG127" s="64">
        <f t="shared" si="22"/>
        <v>0</v>
      </c>
      <c r="AH127" s="64">
        <f t="shared" si="23"/>
        <v>0</v>
      </c>
    </row>
    <row r="128" spans="1:34">
      <c r="A128" t="s">
        <v>35</v>
      </c>
      <c r="B128" t="s">
        <v>41</v>
      </c>
      <c r="C128">
        <v>6</v>
      </c>
      <c r="D128">
        <v>2012</v>
      </c>
      <c r="E128">
        <v>7</v>
      </c>
      <c r="F128">
        <v>6.85949E-2</v>
      </c>
      <c r="G128">
        <v>6.85949E-2</v>
      </c>
      <c r="H128" s="85">
        <v>68.790700000000001</v>
      </c>
      <c r="I128" s="84">
        <f t="shared" si="12"/>
        <v>0</v>
      </c>
      <c r="J128" s="84">
        <f t="shared" si="13"/>
        <v>0</v>
      </c>
      <c r="K128" s="84">
        <f t="shared" si="14"/>
        <v>0</v>
      </c>
      <c r="L128" s="84">
        <f t="shared" si="15"/>
        <v>0</v>
      </c>
      <c r="M128" s="84">
        <f t="shared" si="16"/>
        <v>0</v>
      </c>
      <c r="N128">
        <v>0</v>
      </c>
      <c r="O128" s="85">
        <v>0</v>
      </c>
      <c r="P128" s="84">
        <v>0.161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 s="85">
        <v>0</v>
      </c>
      <c r="X128" s="85">
        <v>0</v>
      </c>
      <c r="Y128" s="85">
        <v>0</v>
      </c>
      <c r="Z128" s="85">
        <v>0</v>
      </c>
      <c r="AA128" s="85">
        <v>0</v>
      </c>
      <c r="AB128" s="64">
        <f t="shared" si="17"/>
        <v>0</v>
      </c>
      <c r="AC128" s="64">
        <f t="shared" si="18"/>
        <v>0</v>
      </c>
      <c r="AD128" s="64">
        <f t="shared" si="19"/>
        <v>0</v>
      </c>
      <c r="AE128" s="64">
        <f t="shared" si="20"/>
        <v>0</v>
      </c>
      <c r="AF128" s="64">
        <f t="shared" si="21"/>
        <v>0</v>
      </c>
      <c r="AG128" s="64">
        <f t="shared" si="22"/>
        <v>0</v>
      </c>
      <c r="AH128" s="64">
        <f t="shared" si="23"/>
        <v>0</v>
      </c>
    </row>
    <row r="129" spans="1:34">
      <c r="A129" t="s">
        <v>35</v>
      </c>
      <c r="B129" t="s">
        <v>41</v>
      </c>
      <c r="C129">
        <v>6</v>
      </c>
      <c r="D129">
        <v>2012</v>
      </c>
      <c r="E129">
        <v>8</v>
      </c>
      <c r="F129">
        <v>8.5798200000000005E-2</v>
      </c>
      <c r="G129">
        <v>8.5798200000000005E-2</v>
      </c>
      <c r="H129" s="85">
        <v>74.271299999999997</v>
      </c>
      <c r="I129" s="84">
        <f t="shared" si="12"/>
        <v>0</v>
      </c>
      <c r="J129" s="84">
        <f t="shared" si="13"/>
        <v>0</v>
      </c>
      <c r="K129" s="84">
        <f t="shared" si="14"/>
        <v>0</v>
      </c>
      <c r="L129" s="84">
        <f t="shared" si="15"/>
        <v>0</v>
      </c>
      <c r="M129" s="84">
        <f t="shared" si="16"/>
        <v>0</v>
      </c>
      <c r="N129">
        <v>0</v>
      </c>
      <c r="O129" s="85">
        <v>0</v>
      </c>
      <c r="P129" s="84">
        <v>0.224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 s="85">
        <v>0</v>
      </c>
      <c r="X129" s="85">
        <v>0</v>
      </c>
      <c r="Y129" s="85">
        <v>0</v>
      </c>
      <c r="Z129" s="85">
        <v>0</v>
      </c>
      <c r="AA129" s="85">
        <v>0</v>
      </c>
      <c r="AB129" s="64">
        <f t="shared" si="17"/>
        <v>0</v>
      </c>
      <c r="AC129" s="64">
        <f t="shared" si="18"/>
        <v>0</v>
      </c>
      <c r="AD129" s="64">
        <f t="shared" si="19"/>
        <v>0</v>
      </c>
      <c r="AE129" s="64">
        <f t="shared" si="20"/>
        <v>0</v>
      </c>
      <c r="AF129" s="64">
        <f t="shared" si="21"/>
        <v>0</v>
      </c>
      <c r="AG129" s="64">
        <f t="shared" si="22"/>
        <v>0</v>
      </c>
      <c r="AH129" s="64">
        <f t="shared" si="23"/>
        <v>0</v>
      </c>
    </row>
    <row r="130" spans="1:34">
      <c r="A130" t="s">
        <v>35</v>
      </c>
      <c r="B130" t="s">
        <v>41</v>
      </c>
      <c r="C130">
        <v>6</v>
      </c>
      <c r="D130">
        <v>2012</v>
      </c>
      <c r="E130">
        <v>9</v>
      </c>
      <c r="F130">
        <v>0.1883196</v>
      </c>
      <c r="G130">
        <v>0.1883196</v>
      </c>
      <c r="H130" s="85">
        <v>78.472899999999996</v>
      </c>
      <c r="I130" s="84">
        <f t="shared" ref="I130:I193" si="24">SUM(R130,W130)</f>
        <v>0</v>
      </c>
      <c r="J130" s="84">
        <f t="shared" ref="J130:J193" si="25">SUM(S130,X130)</f>
        <v>0</v>
      </c>
      <c r="K130" s="84">
        <f t="shared" ref="K130:K193" si="26">SUM(T130,Y130)</f>
        <v>0</v>
      </c>
      <c r="L130" s="84">
        <f t="shared" ref="L130:L193" si="27">SUM(U130,Z130)</f>
        <v>0</v>
      </c>
      <c r="M130" s="84">
        <f t="shared" ref="M130:M193" si="28">SUM(V130,AA130)</f>
        <v>0</v>
      </c>
      <c r="N130">
        <v>0</v>
      </c>
      <c r="O130" s="85">
        <v>0</v>
      </c>
      <c r="P130" s="84">
        <v>0.33800000000000002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 s="85">
        <v>0</v>
      </c>
      <c r="X130" s="85">
        <v>0</v>
      </c>
      <c r="Y130" s="85">
        <v>0</v>
      </c>
      <c r="Z130" s="85">
        <v>0</v>
      </c>
      <c r="AA130" s="85">
        <v>0</v>
      </c>
      <c r="AB130" s="64">
        <f t="shared" si="17"/>
        <v>0</v>
      </c>
      <c r="AC130" s="64">
        <f t="shared" si="18"/>
        <v>0</v>
      </c>
      <c r="AD130" s="64">
        <f t="shared" si="19"/>
        <v>0</v>
      </c>
      <c r="AE130" s="64">
        <f t="shared" si="20"/>
        <v>0</v>
      </c>
      <c r="AF130" s="64">
        <f t="shared" si="21"/>
        <v>0</v>
      </c>
      <c r="AG130" s="64">
        <f t="shared" si="22"/>
        <v>0</v>
      </c>
      <c r="AH130" s="64">
        <f t="shared" si="23"/>
        <v>0</v>
      </c>
    </row>
    <row r="131" spans="1:34">
      <c r="A131" t="s">
        <v>35</v>
      </c>
      <c r="B131" t="s">
        <v>41</v>
      </c>
      <c r="C131">
        <v>6</v>
      </c>
      <c r="D131">
        <v>2012</v>
      </c>
      <c r="E131">
        <v>10</v>
      </c>
      <c r="F131">
        <v>0.28659279999999998</v>
      </c>
      <c r="G131">
        <v>0.28659279999999998</v>
      </c>
      <c r="H131" s="85">
        <v>80.558099999999996</v>
      </c>
      <c r="I131" s="84">
        <f t="shared" si="24"/>
        <v>0</v>
      </c>
      <c r="J131" s="84">
        <f t="shared" si="25"/>
        <v>0</v>
      </c>
      <c r="K131" s="84">
        <f t="shared" si="26"/>
        <v>0</v>
      </c>
      <c r="L131" s="84">
        <f t="shared" si="27"/>
        <v>0</v>
      </c>
      <c r="M131" s="84">
        <f t="shared" si="28"/>
        <v>0</v>
      </c>
      <c r="N131">
        <v>0</v>
      </c>
      <c r="O131" s="85">
        <v>0</v>
      </c>
      <c r="P131" s="84">
        <v>0.55700000000000005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 s="85">
        <v>0</v>
      </c>
      <c r="X131" s="85">
        <v>0</v>
      </c>
      <c r="Y131" s="85">
        <v>0</v>
      </c>
      <c r="Z131" s="85">
        <v>0</v>
      </c>
      <c r="AA131" s="85">
        <v>0</v>
      </c>
      <c r="AB131" s="64">
        <f t="shared" ref="AB131:AB194" si="29">F131*N131+P131*O131</f>
        <v>0</v>
      </c>
      <c r="AC131" s="64">
        <f t="shared" ref="AC131:AC194" si="30">G131*N131</f>
        <v>0</v>
      </c>
      <c r="AD131" s="64">
        <f t="shared" ref="AD131:AD194" si="31">R131*$N131</f>
        <v>0</v>
      </c>
      <c r="AE131" s="64">
        <f t="shared" ref="AE131:AE194" si="32">S131*$N131</f>
        <v>0</v>
      </c>
      <c r="AF131" s="64">
        <f t="shared" ref="AF131:AF194" si="33">T131*$N131</f>
        <v>0</v>
      </c>
      <c r="AG131" s="64">
        <f t="shared" ref="AG131:AG194" si="34">U131*$N131</f>
        <v>0</v>
      </c>
      <c r="AH131" s="64">
        <f t="shared" ref="AH131:AH194" si="35">V131*$N131</f>
        <v>0</v>
      </c>
    </row>
    <row r="132" spans="1:34">
      <c r="A132" t="s">
        <v>35</v>
      </c>
      <c r="B132" t="s">
        <v>41</v>
      </c>
      <c r="C132">
        <v>6</v>
      </c>
      <c r="D132">
        <v>2012</v>
      </c>
      <c r="E132">
        <v>11</v>
      </c>
      <c r="F132">
        <v>0.48899710000000002</v>
      </c>
      <c r="G132">
        <v>0.48899710000000002</v>
      </c>
      <c r="H132" s="85">
        <v>81.852699999999999</v>
      </c>
      <c r="I132" s="84">
        <f t="shared" si="24"/>
        <v>0</v>
      </c>
      <c r="J132" s="84">
        <f t="shared" si="25"/>
        <v>0</v>
      </c>
      <c r="K132" s="84">
        <f t="shared" si="26"/>
        <v>0</v>
      </c>
      <c r="L132" s="84">
        <f t="shared" si="27"/>
        <v>0</v>
      </c>
      <c r="M132" s="84">
        <f t="shared" si="28"/>
        <v>0</v>
      </c>
      <c r="N132">
        <v>0</v>
      </c>
      <c r="O132" s="85">
        <v>0</v>
      </c>
      <c r="P132" s="84">
        <v>0.72599999999999998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 s="85">
        <v>0</v>
      </c>
      <c r="X132" s="85">
        <v>0</v>
      </c>
      <c r="Y132" s="85">
        <v>0</v>
      </c>
      <c r="Z132" s="85">
        <v>0</v>
      </c>
      <c r="AA132" s="85">
        <v>0</v>
      </c>
      <c r="AB132" s="64">
        <f t="shared" si="29"/>
        <v>0</v>
      </c>
      <c r="AC132" s="64">
        <f t="shared" si="30"/>
        <v>0</v>
      </c>
      <c r="AD132" s="64">
        <f t="shared" si="31"/>
        <v>0</v>
      </c>
      <c r="AE132" s="64">
        <f t="shared" si="32"/>
        <v>0</v>
      </c>
      <c r="AF132" s="64">
        <f t="shared" si="33"/>
        <v>0</v>
      </c>
      <c r="AG132" s="64">
        <f t="shared" si="34"/>
        <v>0</v>
      </c>
      <c r="AH132" s="64">
        <f t="shared" si="35"/>
        <v>0</v>
      </c>
    </row>
    <row r="133" spans="1:34">
      <c r="A133" t="s">
        <v>35</v>
      </c>
      <c r="B133" t="s">
        <v>41</v>
      </c>
      <c r="C133">
        <v>6</v>
      </c>
      <c r="D133">
        <v>2012</v>
      </c>
      <c r="E133">
        <v>12</v>
      </c>
      <c r="F133">
        <v>0.72922189999999998</v>
      </c>
      <c r="G133">
        <v>0.72922189999999998</v>
      </c>
      <c r="H133" s="85">
        <v>82.395300000000006</v>
      </c>
      <c r="I133" s="84">
        <f t="shared" si="24"/>
        <v>0</v>
      </c>
      <c r="J133" s="84">
        <f t="shared" si="25"/>
        <v>0</v>
      </c>
      <c r="K133" s="84">
        <f t="shared" si="26"/>
        <v>0</v>
      </c>
      <c r="L133" s="84">
        <f t="shared" si="27"/>
        <v>0</v>
      </c>
      <c r="M133" s="84">
        <f t="shared" si="28"/>
        <v>0</v>
      </c>
      <c r="N133">
        <v>0</v>
      </c>
      <c r="O133" s="85">
        <v>0</v>
      </c>
      <c r="P133" s="84">
        <v>0.85699999999999998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 s="85">
        <v>0</v>
      </c>
      <c r="X133" s="85">
        <v>0</v>
      </c>
      <c r="Y133" s="85">
        <v>0</v>
      </c>
      <c r="Z133" s="85">
        <v>0</v>
      </c>
      <c r="AA133" s="85">
        <v>0</v>
      </c>
      <c r="AB133" s="64">
        <f t="shared" si="29"/>
        <v>0</v>
      </c>
      <c r="AC133" s="64">
        <f t="shared" si="30"/>
        <v>0</v>
      </c>
      <c r="AD133" s="64">
        <f t="shared" si="31"/>
        <v>0</v>
      </c>
      <c r="AE133" s="64">
        <f t="shared" si="32"/>
        <v>0</v>
      </c>
      <c r="AF133" s="64">
        <f t="shared" si="33"/>
        <v>0</v>
      </c>
      <c r="AG133" s="64">
        <f t="shared" si="34"/>
        <v>0</v>
      </c>
      <c r="AH133" s="64">
        <f t="shared" si="35"/>
        <v>0</v>
      </c>
    </row>
    <row r="134" spans="1:34">
      <c r="A134" t="s">
        <v>35</v>
      </c>
      <c r="B134" t="s">
        <v>41</v>
      </c>
      <c r="C134">
        <v>6</v>
      </c>
      <c r="D134">
        <v>2012</v>
      </c>
      <c r="E134">
        <v>13</v>
      </c>
      <c r="F134">
        <v>0.98661129999999997</v>
      </c>
      <c r="G134">
        <v>0.98661129999999997</v>
      </c>
      <c r="H134" s="85">
        <v>82.565899999999999</v>
      </c>
      <c r="I134" s="84">
        <f t="shared" si="24"/>
        <v>0</v>
      </c>
      <c r="J134" s="84">
        <f t="shared" si="25"/>
        <v>0</v>
      </c>
      <c r="K134" s="84">
        <f t="shared" si="26"/>
        <v>0</v>
      </c>
      <c r="L134" s="84">
        <f t="shared" si="27"/>
        <v>0</v>
      </c>
      <c r="M134" s="84">
        <f t="shared" si="28"/>
        <v>0</v>
      </c>
      <c r="N134">
        <v>0</v>
      </c>
      <c r="O134" s="85">
        <v>0</v>
      </c>
      <c r="P134" s="84">
        <v>0.90100000000000002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 s="85">
        <v>0</v>
      </c>
      <c r="X134" s="85">
        <v>0</v>
      </c>
      <c r="Y134" s="85">
        <v>0</v>
      </c>
      <c r="Z134" s="85">
        <v>0</v>
      </c>
      <c r="AA134" s="85">
        <v>0</v>
      </c>
      <c r="AB134" s="64">
        <f t="shared" si="29"/>
        <v>0</v>
      </c>
      <c r="AC134" s="64">
        <f t="shared" si="30"/>
        <v>0</v>
      </c>
      <c r="AD134" s="64">
        <f t="shared" si="31"/>
        <v>0</v>
      </c>
      <c r="AE134" s="64">
        <f t="shared" si="32"/>
        <v>0</v>
      </c>
      <c r="AF134" s="64">
        <f t="shared" si="33"/>
        <v>0</v>
      </c>
      <c r="AG134" s="64">
        <f t="shared" si="34"/>
        <v>0</v>
      </c>
      <c r="AH134" s="64">
        <f t="shared" si="35"/>
        <v>0</v>
      </c>
    </row>
    <row r="135" spans="1:34">
      <c r="A135" t="s">
        <v>35</v>
      </c>
      <c r="B135" t="s">
        <v>41</v>
      </c>
      <c r="C135">
        <v>6</v>
      </c>
      <c r="D135">
        <v>2012</v>
      </c>
      <c r="E135">
        <v>14</v>
      </c>
      <c r="F135">
        <v>1.209041</v>
      </c>
      <c r="G135">
        <v>0.88259969999999999</v>
      </c>
      <c r="H135" s="85">
        <v>82.860500000000002</v>
      </c>
      <c r="I135" s="84">
        <f t="shared" si="24"/>
        <v>-3.1517200000000002E-2</v>
      </c>
      <c r="J135" s="84">
        <f t="shared" si="25"/>
        <v>-1.2896599999999999E-2</v>
      </c>
      <c r="K135" s="84">
        <f t="shared" si="26"/>
        <v>0</v>
      </c>
      <c r="L135" s="84">
        <f t="shared" si="27"/>
        <v>1.2896599999999999E-2</v>
      </c>
      <c r="M135" s="84">
        <f t="shared" si="28"/>
        <v>3.1517200000000002E-2</v>
      </c>
      <c r="N135">
        <v>0</v>
      </c>
      <c r="O135" s="85">
        <v>0</v>
      </c>
      <c r="P135" s="84">
        <v>0.88900000000000001</v>
      </c>
      <c r="Q135">
        <v>0</v>
      </c>
      <c r="R135">
        <v>-3.1517200000000002E-2</v>
      </c>
      <c r="S135">
        <v>-1.2896599999999999E-2</v>
      </c>
      <c r="T135">
        <v>0</v>
      </c>
      <c r="U135">
        <v>1.2896599999999999E-2</v>
      </c>
      <c r="V135">
        <v>3.1517200000000002E-2</v>
      </c>
      <c r="W135" s="85">
        <v>0</v>
      </c>
      <c r="X135" s="85">
        <v>0</v>
      </c>
      <c r="Y135" s="85">
        <v>0</v>
      </c>
      <c r="Z135" s="85">
        <v>0</v>
      </c>
      <c r="AA135" s="85">
        <v>0</v>
      </c>
      <c r="AB135" s="64">
        <f t="shared" si="29"/>
        <v>0</v>
      </c>
      <c r="AC135" s="64">
        <f t="shared" si="30"/>
        <v>0</v>
      </c>
      <c r="AD135" s="64">
        <f t="shared" si="31"/>
        <v>0</v>
      </c>
      <c r="AE135" s="64">
        <f t="shared" si="32"/>
        <v>0</v>
      </c>
      <c r="AF135" s="64">
        <f t="shared" si="33"/>
        <v>0</v>
      </c>
      <c r="AG135" s="64">
        <f t="shared" si="34"/>
        <v>0</v>
      </c>
      <c r="AH135" s="64">
        <f t="shared" si="35"/>
        <v>0</v>
      </c>
    </row>
    <row r="136" spans="1:34">
      <c r="A136" t="s">
        <v>35</v>
      </c>
      <c r="B136" t="s">
        <v>41</v>
      </c>
      <c r="C136">
        <v>6</v>
      </c>
      <c r="D136">
        <v>2012</v>
      </c>
      <c r="E136">
        <v>15</v>
      </c>
      <c r="F136">
        <v>1.3813949999999999</v>
      </c>
      <c r="G136">
        <v>1.008419</v>
      </c>
      <c r="H136" s="85">
        <v>83.666700000000006</v>
      </c>
      <c r="I136" s="84">
        <f t="shared" si="24"/>
        <v>-3.2879400000000003E-2</v>
      </c>
      <c r="J136" s="84">
        <f t="shared" si="25"/>
        <v>-1.3454000000000001E-2</v>
      </c>
      <c r="K136" s="84">
        <f t="shared" si="26"/>
        <v>0</v>
      </c>
      <c r="L136" s="84">
        <f t="shared" si="27"/>
        <v>1.3454000000000001E-2</v>
      </c>
      <c r="M136" s="84">
        <f t="shared" si="28"/>
        <v>3.2879400000000003E-2</v>
      </c>
      <c r="N136">
        <v>0</v>
      </c>
      <c r="O136" s="85">
        <v>0</v>
      </c>
      <c r="P136" s="84">
        <v>0.8</v>
      </c>
      <c r="Q136">
        <v>0</v>
      </c>
      <c r="R136">
        <v>-3.2879400000000003E-2</v>
      </c>
      <c r="S136">
        <v>-1.3454000000000001E-2</v>
      </c>
      <c r="T136">
        <v>0</v>
      </c>
      <c r="U136">
        <v>1.3454000000000001E-2</v>
      </c>
      <c r="V136">
        <v>3.2879400000000003E-2</v>
      </c>
      <c r="W136" s="85">
        <v>0</v>
      </c>
      <c r="X136" s="85">
        <v>0</v>
      </c>
      <c r="Y136" s="85">
        <v>0</v>
      </c>
      <c r="Z136" s="85">
        <v>0</v>
      </c>
      <c r="AA136" s="85">
        <v>0</v>
      </c>
      <c r="AB136" s="64">
        <f t="shared" si="29"/>
        <v>0</v>
      </c>
      <c r="AC136" s="64">
        <f t="shared" si="30"/>
        <v>0</v>
      </c>
      <c r="AD136" s="64">
        <f t="shared" si="31"/>
        <v>0</v>
      </c>
      <c r="AE136" s="64">
        <f t="shared" si="32"/>
        <v>0</v>
      </c>
      <c r="AF136" s="64">
        <f t="shared" si="33"/>
        <v>0</v>
      </c>
      <c r="AG136" s="64">
        <f t="shared" si="34"/>
        <v>0</v>
      </c>
      <c r="AH136" s="64">
        <f t="shared" si="35"/>
        <v>0</v>
      </c>
    </row>
    <row r="137" spans="1:34">
      <c r="A137" t="s">
        <v>35</v>
      </c>
      <c r="B137" t="s">
        <v>41</v>
      </c>
      <c r="C137">
        <v>6</v>
      </c>
      <c r="D137">
        <v>2012</v>
      </c>
      <c r="E137">
        <v>16</v>
      </c>
      <c r="F137">
        <v>1.523217</v>
      </c>
      <c r="G137">
        <v>1.1119490000000001</v>
      </c>
      <c r="H137" s="85">
        <v>83.263599999999997</v>
      </c>
      <c r="I137" s="84">
        <f t="shared" si="24"/>
        <v>-3.3565900000000003E-2</v>
      </c>
      <c r="J137" s="84">
        <f t="shared" si="25"/>
        <v>-1.37349E-2</v>
      </c>
      <c r="K137" s="84">
        <f t="shared" si="26"/>
        <v>0</v>
      </c>
      <c r="L137" s="84">
        <f t="shared" si="27"/>
        <v>1.37349E-2</v>
      </c>
      <c r="M137" s="84">
        <f t="shared" si="28"/>
        <v>3.3565900000000003E-2</v>
      </c>
      <c r="N137">
        <v>0</v>
      </c>
      <c r="O137" s="85">
        <v>0</v>
      </c>
      <c r="P137" s="84">
        <v>0.67400000000000004</v>
      </c>
      <c r="Q137">
        <v>0</v>
      </c>
      <c r="R137">
        <v>-3.3565900000000003E-2</v>
      </c>
      <c r="S137">
        <v>-1.37349E-2</v>
      </c>
      <c r="T137">
        <v>0</v>
      </c>
      <c r="U137">
        <v>1.37349E-2</v>
      </c>
      <c r="V137">
        <v>3.3565900000000003E-2</v>
      </c>
      <c r="W137" s="85">
        <v>0</v>
      </c>
      <c r="X137" s="85">
        <v>0</v>
      </c>
      <c r="Y137" s="85">
        <v>0</v>
      </c>
      <c r="Z137" s="85">
        <v>0</v>
      </c>
      <c r="AA137" s="85">
        <v>0</v>
      </c>
      <c r="AB137" s="64">
        <f t="shared" si="29"/>
        <v>0</v>
      </c>
      <c r="AC137" s="64">
        <f t="shared" si="30"/>
        <v>0</v>
      </c>
      <c r="AD137" s="64">
        <f t="shared" si="31"/>
        <v>0</v>
      </c>
      <c r="AE137" s="64">
        <f t="shared" si="32"/>
        <v>0</v>
      </c>
      <c r="AF137" s="64">
        <f t="shared" si="33"/>
        <v>0</v>
      </c>
      <c r="AG137" s="64">
        <f t="shared" si="34"/>
        <v>0</v>
      </c>
      <c r="AH137" s="64">
        <f t="shared" si="35"/>
        <v>0</v>
      </c>
    </row>
    <row r="138" spans="1:34">
      <c r="A138" t="s">
        <v>35</v>
      </c>
      <c r="B138" t="s">
        <v>41</v>
      </c>
      <c r="C138">
        <v>6</v>
      </c>
      <c r="D138">
        <v>2012</v>
      </c>
      <c r="E138">
        <v>17</v>
      </c>
      <c r="F138">
        <v>1.616592</v>
      </c>
      <c r="G138">
        <v>1.180112</v>
      </c>
      <c r="H138" s="85">
        <v>82.410899999999998</v>
      </c>
      <c r="I138" s="84">
        <f t="shared" si="24"/>
        <v>-3.40185E-2</v>
      </c>
      <c r="J138" s="84">
        <f t="shared" si="25"/>
        <v>-1.3920099999999999E-2</v>
      </c>
      <c r="K138" s="84">
        <f t="shared" si="26"/>
        <v>0</v>
      </c>
      <c r="L138" s="84">
        <f t="shared" si="27"/>
        <v>1.3920099999999999E-2</v>
      </c>
      <c r="M138" s="84">
        <f t="shared" si="28"/>
        <v>3.40185E-2</v>
      </c>
      <c r="N138">
        <v>0</v>
      </c>
      <c r="O138" s="85">
        <v>0</v>
      </c>
      <c r="P138" s="84">
        <v>0.56599999999999995</v>
      </c>
      <c r="Q138">
        <v>0</v>
      </c>
      <c r="R138">
        <v>-3.40185E-2</v>
      </c>
      <c r="S138">
        <v>-1.3920099999999999E-2</v>
      </c>
      <c r="T138">
        <v>0</v>
      </c>
      <c r="U138">
        <v>1.3920099999999999E-2</v>
      </c>
      <c r="V138">
        <v>3.40185E-2</v>
      </c>
      <c r="W138" s="85">
        <v>0</v>
      </c>
      <c r="X138" s="85">
        <v>0</v>
      </c>
      <c r="Y138" s="85">
        <v>0</v>
      </c>
      <c r="Z138" s="85">
        <v>0</v>
      </c>
      <c r="AA138" s="85">
        <v>0</v>
      </c>
      <c r="AB138" s="64">
        <f t="shared" si="29"/>
        <v>0</v>
      </c>
      <c r="AC138" s="64">
        <f t="shared" si="30"/>
        <v>0</v>
      </c>
      <c r="AD138" s="64">
        <f t="shared" si="31"/>
        <v>0</v>
      </c>
      <c r="AE138" s="64">
        <f t="shared" si="32"/>
        <v>0</v>
      </c>
      <c r="AF138" s="64">
        <f t="shared" si="33"/>
        <v>0</v>
      </c>
      <c r="AG138" s="64">
        <f t="shared" si="34"/>
        <v>0</v>
      </c>
      <c r="AH138" s="64">
        <f t="shared" si="35"/>
        <v>0</v>
      </c>
    </row>
    <row r="139" spans="1:34">
      <c r="A139" t="s">
        <v>35</v>
      </c>
      <c r="B139" t="s">
        <v>41</v>
      </c>
      <c r="C139">
        <v>6</v>
      </c>
      <c r="D139">
        <v>2012</v>
      </c>
      <c r="E139">
        <v>18</v>
      </c>
      <c r="F139">
        <v>1.600231</v>
      </c>
      <c r="G139">
        <v>1.1681680000000001</v>
      </c>
      <c r="H139" s="85">
        <v>79.193799999999996</v>
      </c>
      <c r="I139" s="84">
        <f t="shared" si="24"/>
        <v>-3.3687300000000003E-2</v>
      </c>
      <c r="J139" s="84">
        <f t="shared" si="25"/>
        <v>-1.3784599999999999E-2</v>
      </c>
      <c r="K139" s="84">
        <f t="shared" si="26"/>
        <v>0</v>
      </c>
      <c r="L139" s="84">
        <f t="shared" si="27"/>
        <v>1.3784599999999999E-2</v>
      </c>
      <c r="M139" s="84">
        <f t="shared" si="28"/>
        <v>3.3687300000000003E-2</v>
      </c>
      <c r="N139">
        <v>0</v>
      </c>
      <c r="O139" s="85">
        <v>0</v>
      </c>
      <c r="P139" s="84">
        <v>0.374</v>
      </c>
      <c r="Q139">
        <v>0</v>
      </c>
      <c r="R139">
        <v>-3.3687300000000003E-2</v>
      </c>
      <c r="S139">
        <v>-1.3784599999999999E-2</v>
      </c>
      <c r="T139">
        <v>0</v>
      </c>
      <c r="U139">
        <v>1.3784599999999999E-2</v>
      </c>
      <c r="V139">
        <v>3.3687300000000003E-2</v>
      </c>
      <c r="W139" s="85">
        <v>0</v>
      </c>
      <c r="X139" s="85">
        <v>0</v>
      </c>
      <c r="Y139" s="85">
        <v>0</v>
      </c>
      <c r="Z139" s="85">
        <v>0</v>
      </c>
      <c r="AA139" s="85">
        <v>0</v>
      </c>
      <c r="AB139" s="64">
        <f t="shared" si="29"/>
        <v>0</v>
      </c>
      <c r="AC139" s="64">
        <f t="shared" si="30"/>
        <v>0</v>
      </c>
      <c r="AD139" s="64">
        <f t="shared" si="31"/>
        <v>0</v>
      </c>
      <c r="AE139" s="64">
        <f t="shared" si="32"/>
        <v>0</v>
      </c>
      <c r="AF139" s="64">
        <f t="shared" si="33"/>
        <v>0</v>
      </c>
      <c r="AG139" s="64">
        <f t="shared" si="34"/>
        <v>0</v>
      </c>
      <c r="AH139" s="64">
        <f t="shared" si="35"/>
        <v>0</v>
      </c>
    </row>
    <row r="140" spans="1:34">
      <c r="A140" t="s">
        <v>35</v>
      </c>
      <c r="B140" t="s">
        <v>41</v>
      </c>
      <c r="C140">
        <v>6</v>
      </c>
      <c r="D140">
        <v>2012</v>
      </c>
      <c r="E140">
        <v>19</v>
      </c>
      <c r="F140">
        <v>1.3768959999999999</v>
      </c>
      <c r="G140">
        <v>1.528354</v>
      </c>
      <c r="H140" s="85">
        <v>76.465100000000007</v>
      </c>
      <c r="I140" s="84">
        <f t="shared" si="24"/>
        <v>0</v>
      </c>
      <c r="J140" s="84">
        <f t="shared" si="25"/>
        <v>0</v>
      </c>
      <c r="K140" s="84">
        <f t="shared" si="26"/>
        <v>0</v>
      </c>
      <c r="L140" s="84">
        <f t="shared" si="27"/>
        <v>0</v>
      </c>
      <c r="M140" s="84">
        <f t="shared" si="28"/>
        <v>0</v>
      </c>
      <c r="N140">
        <v>0</v>
      </c>
      <c r="O140" s="85">
        <v>0</v>
      </c>
      <c r="P140" s="84">
        <v>0.23300000000000001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 s="85">
        <v>0</v>
      </c>
      <c r="X140" s="85">
        <v>0</v>
      </c>
      <c r="Y140" s="85">
        <v>0</v>
      </c>
      <c r="Z140" s="85">
        <v>0</v>
      </c>
      <c r="AA140" s="85">
        <v>0</v>
      </c>
      <c r="AB140" s="64">
        <f t="shared" si="29"/>
        <v>0</v>
      </c>
      <c r="AC140" s="64">
        <f t="shared" si="30"/>
        <v>0</v>
      </c>
      <c r="AD140" s="64">
        <f t="shared" si="31"/>
        <v>0</v>
      </c>
      <c r="AE140" s="64">
        <f t="shared" si="32"/>
        <v>0</v>
      </c>
      <c r="AF140" s="64">
        <f t="shared" si="33"/>
        <v>0</v>
      </c>
      <c r="AG140" s="64">
        <f t="shared" si="34"/>
        <v>0</v>
      </c>
      <c r="AH140" s="64">
        <f t="shared" si="35"/>
        <v>0</v>
      </c>
    </row>
    <row r="141" spans="1:34">
      <c r="A141" t="s">
        <v>35</v>
      </c>
      <c r="B141" t="s">
        <v>41</v>
      </c>
      <c r="C141">
        <v>6</v>
      </c>
      <c r="D141">
        <v>2012</v>
      </c>
      <c r="E141">
        <v>20</v>
      </c>
      <c r="F141">
        <v>1.035169</v>
      </c>
      <c r="G141">
        <v>1.1283339999999999</v>
      </c>
      <c r="H141" s="85">
        <v>74.139499999999998</v>
      </c>
      <c r="I141" s="84">
        <f t="shared" si="24"/>
        <v>0</v>
      </c>
      <c r="J141" s="84">
        <f t="shared" si="25"/>
        <v>0</v>
      </c>
      <c r="K141" s="84">
        <f t="shared" si="26"/>
        <v>0</v>
      </c>
      <c r="L141" s="84">
        <f t="shared" si="27"/>
        <v>0</v>
      </c>
      <c r="M141" s="84">
        <f t="shared" si="28"/>
        <v>0</v>
      </c>
      <c r="N141">
        <v>0</v>
      </c>
      <c r="O141" s="85">
        <v>0</v>
      </c>
      <c r="P141" s="84">
        <v>0.16500000000000001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85">
        <v>0</v>
      </c>
      <c r="X141" s="85">
        <v>0</v>
      </c>
      <c r="Y141" s="85">
        <v>0</v>
      </c>
      <c r="Z141" s="85">
        <v>0</v>
      </c>
      <c r="AA141" s="85">
        <v>0</v>
      </c>
      <c r="AB141" s="64">
        <f t="shared" si="29"/>
        <v>0</v>
      </c>
      <c r="AC141" s="64">
        <f t="shared" si="30"/>
        <v>0</v>
      </c>
      <c r="AD141" s="64">
        <f t="shared" si="31"/>
        <v>0</v>
      </c>
      <c r="AE141" s="64">
        <f t="shared" si="32"/>
        <v>0</v>
      </c>
      <c r="AF141" s="64">
        <f t="shared" si="33"/>
        <v>0</v>
      </c>
      <c r="AG141" s="64">
        <f t="shared" si="34"/>
        <v>0</v>
      </c>
      <c r="AH141" s="64">
        <f t="shared" si="35"/>
        <v>0</v>
      </c>
    </row>
    <row r="142" spans="1:34">
      <c r="A142" t="s">
        <v>35</v>
      </c>
      <c r="B142" t="s">
        <v>41</v>
      </c>
      <c r="C142">
        <v>6</v>
      </c>
      <c r="D142">
        <v>2012</v>
      </c>
      <c r="E142">
        <v>21</v>
      </c>
      <c r="F142">
        <v>0.80569420000000003</v>
      </c>
      <c r="G142">
        <v>0.86209270000000005</v>
      </c>
      <c r="H142" s="85">
        <v>71.868200000000002</v>
      </c>
      <c r="I142" s="84">
        <f t="shared" si="24"/>
        <v>0</v>
      </c>
      <c r="J142" s="84">
        <f t="shared" si="25"/>
        <v>0</v>
      </c>
      <c r="K142" s="84">
        <f t="shared" si="26"/>
        <v>0</v>
      </c>
      <c r="L142" s="84">
        <f t="shared" si="27"/>
        <v>0</v>
      </c>
      <c r="M142" s="84">
        <f t="shared" si="28"/>
        <v>0</v>
      </c>
      <c r="N142">
        <v>0</v>
      </c>
      <c r="O142" s="85">
        <v>0</v>
      </c>
      <c r="P142" s="84">
        <v>0.1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85">
        <v>0</v>
      </c>
      <c r="X142" s="85">
        <v>0</v>
      </c>
      <c r="Y142" s="85">
        <v>0</v>
      </c>
      <c r="Z142" s="85">
        <v>0</v>
      </c>
      <c r="AA142" s="85">
        <v>0</v>
      </c>
      <c r="AB142" s="64">
        <f t="shared" si="29"/>
        <v>0</v>
      </c>
      <c r="AC142" s="64">
        <f t="shared" si="30"/>
        <v>0</v>
      </c>
      <c r="AD142" s="64">
        <f t="shared" si="31"/>
        <v>0</v>
      </c>
      <c r="AE142" s="64">
        <f t="shared" si="32"/>
        <v>0</v>
      </c>
      <c r="AF142" s="64">
        <f t="shared" si="33"/>
        <v>0</v>
      </c>
      <c r="AG142" s="64">
        <f t="shared" si="34"/>
        <v>0</v>
      </c>
      <c r="AH142" s="64">
        <f t="shared" si="35"/>
        <v>0</v>
      </c>
    </row>
    <row r="143" spans="1:34">
      <c r="A143" t="s">
        <v>35</v>
      </c>
      <c r="B143" t="s">
        <v>41</v>
      </c>
      <c r="C143">
        <v>6</v>
      </c>
      <c r="D143">
        <v>2012</v>
      </c>
      <c r="E143">
        <v>22</v>
      </c>
      <c r="F143">
        <v>0.67154590000000003</v>
      </c>
      <c r="G143">
        <v>0.67154590000000003</v>
      </c>
      <c r="H143" s="85">
        <v>69.829499999999996</v>
      </c>
      <c r="I143" s="84">
        <f t="shared" si="24"/>
        <v>0</v>
      </c>
      <c r="J143" s="84">
        <f t="shared" si="25"/>
        <v>0</v>
      </c>
      <c r="K143" s="84">
        <f t="shared" si="26"/>
        <v>0</v>
      </c>
      <c r="L143" s="84">
        <f t="shared" si="27"/>
        <v>0</v>
      </c>
      <c r="M143" s="84">
        <f t="shared" si="28"/>
        <v>0</v>
      </c>
      <c r="N143">
        <v>0</v>
      </c>
      <c r="O143" s="85">
        <v>0</v>
      </c>
      <c r="P143" s="84">
        <v>6.8000000000000005E-2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 s="85">
        <v>0</v>
      </c>
      <c r="X143" s="85">
        <v>0</v>
      </c>
      <c r="Y143" s="85">
        <v>0</v>
      </c>
      <c r="Z143" s="85">
        <v>0</v>
      </c>
      <c r="AA143" s="85">
        <v>0</v>
      </c>
      <c r="AB143" s="64">
        <f t="shared" si="29"/>
        <v>0</v>
      </c>
      <c r="AC143" s="64">
        <f t="shared" si="30"/>
        <v>0</v>
      </c>
      <c r="AD143" s="64">
        <f t="shared" si="31"/>
        <v>0</v>
      </c>
      <c r="AE143" s="64">
        <f t="shared" si="32"/>
        <v>0</v>
      </c>
      <c r="AF143" s="64">
        <f t="shared" si="33"/>
        <v>0</v>
      </c>
      <c r="AG143" s="64">
        <f t="shared" si="34"/>
        <v>0</v>
      </c>
      <c r="AH143" s="64">
        <f t="shared" si="35"/>
        <v>0</v>
      </c>
    </row>
    <row r="144" spans="1:34">
      <c r="A144" t="s">
        <v>35</v>
      </c>
      <c r="B144" t="s">
        <v>41</v>
      </c>
      <c r="C144">
        <v>6</v>
      </c>
      <c r="D144">
        <v>2012</v>
      </c>
      <c r="E144">
        <v>23</v>
      </c>
      <c r="F144">
        <v>0.49279139999999999</v>
      </c>
      <c r="G144">
        <v>0.49279139999999999</v>
      </c>
      <c r="H144" s="85">
        <v>68.775199999999998</v>
      </c>
      <c r="I144" s="84">
        <f t="shared" si="24"/>
        <v>0</v>
      </c>
      <c r="J144" s="84">
        <f t="shared" si="25"/>
        <v>0</v>
      </c>
      <c r="K144" s="84">
        <f t="shared" si="26"/>
        <v>0</v>
      </c>
      <c r="L144" s="84">
        <f t="shared" si="27"/>
        <v>0</v>
      </c>
      <c r="M144" s="84">
        <f t="shared" si="28"/>
        <v>0</v>
      </c>
      <c r="N144">
        <v>0</v>
      </c>
      <c r="O144" s="85">
        <v>0</v>
      </c>
      <c r="P144" s="84">
        <v>5.0999999999999997E-2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 s="85">
        <v>0</v>
      </c>
      <c r="X144" s="85">
        <v>0</v>
      </c>
      <c r="Y144" s="85">
        <v>0</v>
      </c>
      <c r="Z144" s="85">
        <v>0</v>
      </c>
      <c r="AA144" s="85">
        <v>0</v>
      </c>
      <c r="AB144" s="64">
        <f t="shared" si="29"/>
        <v>0</v>
      </c>
      <c r="AC144" s="64">
        <f t="shared" si="30"/>
        <v>0</v>
      </c>
      <c r="AD144" s="64">
        <f t="shared" si="31"/>
        <v>0</v>
      </c>
      <c r="AE144" s="64">
        <f t="shared" si="32"/>
        <v>0</v>
      </c>
      <c r="AF144" s="64">
        <f t="shared" si="33"/>
        <v>0</v>
      </c>
      <c r="AG144" s="64">
        <f t="shared" si="34"/>
        <v>0</v>
      </c>
      <c r="AH144" s="64">
        <f t="shared" si="35"/>
        <v>0</v>
      </c>
    </row>
    <row r="145" spans="1:34">
      <c r="A145" t="s">
        <v>35</v>
      </c>
      <c r="B145" t="s">
        <v>41</v>
      </c>
      <c r="C145">
        <v>6</v>
      </c>
      <c r="D145">
        <v>2012</v>
      </c>
      <c r="E145">
        <v>24</v>
      </c>
      <c r="F145">
        <v>0.29683710000000002</v>
      </c>
      <c r="G145">
        <v>0.29683710000000002</v>
      </c>
      <c r="H145" s="85">
        <v>67.123999999999995</v>
      </c>
      <c r="I145" s="84">
        <f t="shared" si="24"/>
        <v>0</v>
      </c>
      <c r="J145" s="84">
        <f t="shared" si="25"/>
        <v>0</v>
      </c>
      <c r="K145" s="84">
        <f t="shared" si="26"/>
        <v>0</v>
      </c>
      <c r="L145" s="84">
        <f t="shared" si="27"/>
        <v>0</v>
      </c>
      <c r="M145" s="84">
        <f t="shared" si="28"/>
        <v>0</v>
      </c>
      <c r="N145">
        <v>0</v>
      </c>
      <c r="O145" s="85">
        <v>0</v>
      </c>
      <c r="P145" s="84">
        <v>0.05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 s="85">
        <v>0</v>
      </c>
      <c r="X145" s="85">
        <v>0</v>
      </c>
      <c r="Y145" s="85">
        <v>0</v>
      </c>
      <c r="Z145" s="85">
        <v>0</v>
      </c>
      <c r="AA145" s="85">
        <v>0</v>
      </c>
      <c r="AB145" s="64">
        <f t="shared" si="29"/>
        <v>0</v>
      </c>
      <c r="AC145" s="64">
        <f t="shared" si="30"/>
        <v>0</v>
      </c>
      <c r="AD145" s="64">
        <f t="shared" si="31"/>
        <v>0</v>
      </c>
      <c r="AE145" s="64">
        <f t="shared" si="32"/>
        <v>0</v>
      </c>
      <c r="AF145" s="64">
        <f t="shared" si="33"/>
        <v>0</v>
      </c>
      <c r="AG145" s="64">
        <f t="shared" si="34"/>
        <v>0</v>
      </c>
      <c r="AH145" s="64">
        <f t="shared" si="35"/>
        <v>0</v>
      </c>
    </row>
    <row r="146" spans="1:34">
      <c r="A146" t="s">
        <v>35</v>
      </c>
      <c r="B146" t="s">
        <v>42</v>
      </c>
      <c r="C146">
        <v>7</v>
      </c>
      <c r="D146">
        <v>2012</v>
      </c>
      <c r="E146">
        <v>1</v>
      </c>
      <c r="F146">
        <v>0.08</v>
      </c>
      <c r="G146">
        <v>0.08</v>
      </c>
      <c r="H146" s="85">
        <v>70.007800000000003</v>
      </c>
      <c r="I146" s="84">
        <f t="shared" si="24"/>
        <v>0</v>
      </c>
      <c r="J146" s="84">
        <f t="shared" si="25"/>
        <v>0</v>
      </c>
      <c r="K146" s="84">
        <f t="shared" si="26"/>
        <v>0</v>
      </c>
      <c r="L146" s="84">
        <f t="shared" si="27"/>
        <v>0</v>
      </c>
      <c r="M146" s="84">
        <f t="shared" si="28"/>
        <v>0</v>
      </c>
      <c r="N146">
        <v>0</v>
      </c>
      <c r="O146" s="85">
        <v>0</v>
      </c>
      <c r="P146" s="84">
        <v>0.05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85">
        <v>0</v>
      </c>
      <c r="X146" s="85">
        <v>0</v>
      </c>
      <c r="Y146" s="85">
        <v>0</v>
      </c>
      <c r="Z146" s="85">
        <v>0</v>
      </c>
      <c r="AA146" s="85">
        <v>0</v>
      </c>
      <c r="AB146" s="64">
        <f t="shared" si="29"/>
        <v>0</v>
      </c>
      <c r="AC146" s="64">
        <f t="shared" si="30"/>
        <v>0</v>
      </c>
      <c r="AD146" s="64">
        <f t="shared" si="31"/>
        <v>0</v>
      </c>
      <c r="AE146" s="64">
        <f t="shared" si="32"/>
        <v>0</v>
      </c>
      <c r="AF146" s="64">
        <f t="shared" si="33"/>
        <v>0</v>
      </c>
      <c r="AG146" s="64">
        <f t="shared" si="34"/>
        <v>0</v>
      </c>
      <c r="AH146" s="64">
        <f t="shared" si="35"/>
        <v>0</v>
      </c>
    </row>
    <row r="147" spans="1:34">
      <c r="A147" t="s">
        <v>35</v>
      </c>
      <c r="B147" t="s">
        <v>42</v>
      </c>
      <c r="C147">
        <v>7</v>
      </c>
      <c r="D147">
        <v>2012</v>
      </c>
      <c r="E147">
        <v>2</v>
      </c>
      <c r="F147">
        <v>0.08</v>
      </c>
      <c r="G147">
        <v>0.08</v>
      </c>
      <c r="H147" s="85">
        <v>69.782899999999998</v>
      </c>
      <c r="I147" s="84">
        <f t="shared" si="24"/>
        <v>0</v>
      </c>
      <c r="J147" s="84">
        <f t="shared" si="25"/>
        <v>0</v>
      </c>
      <c r="K147" s="84">
        <f t="shared" si="26"/>
        <v>0</v>
      </c>
      <c r="L147" s="84">
        <f t="shared" si="27"/>
        <v>0</v>
      </c>
      <c r="M147" s="84">
        <f t="shared" si="28"/>
        <v>0</v>
      </c>
      <c r="N147">
        <v>0</v>
      </c>
      <c r="O147" s="85">
        <v>0</v>
      </c>
      <c r="P147" s="84">
        <v>3.2000000000000001E-2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 s="85">
        <v>0</v>
      </c>
      <c r="X147" s="85">
        <v>0</v>
      </c>
      <c r="Y147" s="85">
        <v>0</v>
      </c>
      <c r="Z147" s="85">
        <v>0</v>
      </c>
      <c r="AA147" s="85">
        <v>0</v>
      </c>
      <c r="AB147" s="64">
        <f t="shared" si="29"/>
        <v>0</v>
      </c>
      <c r="AC147" s="64">
        <f t="shared" si="30"/>
        <v>0</v>
      </c>
      <c r="AD147" s="64">
        <f t="shared" si="31"/>
        <v>0</v>
      </c>
      <c r="AE147" s="64">
        <f t="shared" si="32"/>
        <v>0</v>
      </c>
      <c r="AF147" s="64">
        <f t="shared" si="33"/>
        <v>0</v>
      </c>
      <c r="AG147" s="64">
        <f t="shared" si="34"/>
        <v>0</v>
      </c>
      <c r="AH147" s="64">
        <f t="shared" si="35"/>
        <v>0</v>
      </c>
    </row>
    <row r="148" spans="1:34">
      <c r="A148" t="s">
        <v>35</v>
      </c>
      <c r="B148" t="s">
        <v>42</v>
      </c>
      <c r="C148">
        <v>7</v>
      </c>
      <c r="D148">
        <v>2012</v>
      </c>
      <c r="E148">
        <v>3</v>
      </c>
      <c r="F148">
        <v>0.08</v>
      </c>
      <c r="G148">
        <v>0.08</v>
      </c>
      <c r="H148" s="85">
        <v>69.061999999999998</v>
      </c>
      <c r="I148" s="84">
        <f t="shared" si="24"/>
        <v>0</v>
      </c>
      <c r="J148" s="84">
        <f t="shared" si="25"/>
        <v>0</v>
      </c>
      <c r="K148" s="84">
        <f t="shared" si="26"/>
        <v>0</v>
      </c>
      <c r="L148" s="84">
        <f t="shared" si="27"/>
        <v>0</v>
      </c>
      <c r="M148" s="84">
        <f t="shared" si="28"/>
        <v>0</v>
      </c>
      <c r="N148">
        <v>0</v>
      </c>
      <c r="O148" s="85">
        <v>0</v>
      </c>
      <c r="P148" s="84">
        <v>4.3999999999999997E-2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 s="85">
        <v>0</v>
      </c>
      <c r="X148" s="85">
        <v>0</v>
      </c>
      <c r="Y148" s="85">
        <v>0</v>
      </c>
      <c r="Z148" s="85">
        <v>0</v>
      </c>
      <c r="AA148" s="85">
        <v>0</v>
      </c>
      <c r="AB148" s="64">
        <f t="shared" si="29"/>
        <v>0</v>
      </c>
      <c r="AC148" s="64">
        <f t="shared" si="30"/>
        <v>0</v>
      </c>
      <c r="AD148" s="64">
        <f t="shared" si="31"/>
        <v>0</v>
      </c>
      <c r="AE148" s="64">
        <f t="shared" si="32"/>
        <v>0</v>
      </c>
      <c r="AF148" s="64">
        <f t="shared" si="33"/>
        <v>0</v>
      </c>
      <c r="AG148" s="64">
        <f t="shared" si="34"/>
        <v>0</v>
      </c>
      <c r="AH148" s="64">
        <f t="shared" si="35"/>
        <v>0</v>
      </c>
    </row>
    <row r="149" spans="1:34">
      <c r="A149" t="s">
        <v>35</v>
      </c>
      <c r="B149" t="s">
        <v>42</v>
      </c>
      <c r="C149">
        <v>7</v>
      </c>
      <c r="D149">
        <v>2012</v>
      </c>
      <c r="E149">
        <v>4</v>
      </c>
      <c r="F149">
        <v>0</v>
      </c>
      <c r="G149">
        <v>0</v>
      </c>
      <c r="H149" s="85">
        <v>68.209299999999999</v>
      </c>
      <c r="I149" s="84">
        <f t="shared" si="24"/>
        <v>0</v>
      </c>
      <c r="J149" s="84">
        <f t="shared" si="25"/>
        <v>0</v>
      </c>
      <c r="K149" s="84">
        <f t="shared" si="26"/>
        <v>0</v>
      </c>
      <c r="L149" s="84">
        <f t="shared" si="27"/>
        <v>0</v>
      </c>
      <c r="M149" s="84">
        <f t="shared" si="28"/>
        <v>0</v>
      </c>
      <c r="N149">
        <v>0</v>
      </c>
      <c r="O149" s="85">
        <v>0</v>
      </c>
      <c r="P149" s="84">
        <v>4.3999999999999997E-2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85">
        <v>0</v>
      </c>
      <c r="X149" s="85">
        <v>0</v>
      </c>
      <c r="Y149" s="85">
        <v>0</v>
      </c>
      <c r="Z149" s="85">
        <v>0</v>
      </c>
      <c r="AA149" s="85">
        <v>0</v>
      </c>
      <c r="AB149" s="64">
        <f t="shared" si="29"/>
        <v>0</v>
      </c>
      <c r="AC149" s="64">
        <f t="shared" si="30"/>
        <v>0</v>
      </c>
      <c r="AD149" s="64">
        <f t="shared" si="31"/>
        <v>0</v>
      </c>
      <c r="AE149" s="64">
        <f t="shared" si="32"/>
        <v>0</v>
      </c>
      <c r="AF149" s="64">
        <f t="shared" si="33"/>
        <v>0</v>
      </c>
      <c r="AG149" s="64">
        <f t="shared" si="34"/>
        <v>0</v>
      </c>
      <c r="AH149" s="64">
        <f t="shared" si="35"/>
        <v>0</v>
      </c>
    </row>
    <row r="150" spans="1:34">
      <c r="A150" t="s">
        <v>35</v>
      </c>
      <c r="B150" t="s">
        <v>42</v>
      </c>
      <c r="C150">
        <v>7</v>
      </c>
      <c r="D150">
        <v>2012</v>
      </c>
      <c r="E150">
        <v>5</v>
      </c>
      <c r="F150">
        <v>0</v>
      </c>
      <c r="G150">
        <v>0</v>
      </c>
      <c r="H150" s="85">
        <v>68.240300000000005</v>
      </c>
      <c r="I150" s="84">
        <f t="shared" si="24"/>
        <v>0</v>
      </c>
      <c r="J150" s="84">
        <f t="shared" si="25"/>
        <v>0</v>
      </c>
      <c r="K150" s="84">
        <f t="shared" si="26"/>
        <v>0</v>
      </c>
      <c r="L150" s="84">
        <f t="shared" si="27"/>
        <v>0</v>
      </c>
      <c r="M150" s="84">
        <f t="shared" si="28"/>
        <v>0</v>
      </c>
      <c r="N150">
        <v>0</v>
      </c>
      <c r="O150" s="85">
        <v>0</v>
      </c>
      <c r="P150" s="84">
        <v>5.3999999999999999E-2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 s="85">
        <v>0</v>
      </c>
      <c r="X150" s="85">
        <v>0</v>
      </c>
      <c r="Y150" s="85">
        <v>0</v>
      </c>
      <c r="Z150" s="85">
        <v>0</v>
      </c>
      <c r="AA150" s="85">
        <v>0</v>
      </c>
      <c r="AB150" s="64">
        <f t="shared" si="29"/>
        <v>0</v>
      </c>
      <c r="AC150" s="64">
        <f t="shared" si="30"/>
        <v>0</v>
      </c>
      <c r="AD150" s="64">
        <f t="shared" si="31"/>
        <v>0</v>
      </c>
      <c r="AE150" s="64">
        <f t="shared" si="32"/>
        <v>0</v>
      </c>
      <c r="AF150" s="64">
        <f t="shared" si="33"/>
        <v>0</v>
      </c>
      <c r="AG150" s="64">
        <f t="shared" si="34"/>
        <v>0</v>
      </c>
      <c r="AH150" s="64">
        <f t="shared" si="35"/>
        <v>0</v>
      </c>
    </row>
    <row r="151" spans="1:34">
      <c r="A151" t="s">
        <v>35</v>
      </c>
      <c r="B151" t="s">
        <v>42</v>
      </c>
      <c r="C151">
        <v>7</v>
      </c>
      <c r="D151">
        <v>2012</v>
      </c>
      <c r="E151">
        <v>6</v>
      </c>
      <c r="F151">
        <v>0</v>
      </c>
      <c r="G151">
        <v>0</v>
      </c>
      <c r="H151" s="85">
        <v>68.155000000000001</v>
      </c>
      <c r="I151" s="84">
        <f t="shared" si="24"/>
        <v>0</v>
      </c>
      <c r="J151" s="84">
        <f t="shared" si="25"/>
        <v>0</v>
      </c>
      <c r="K151" s="84">
        <f t="shared" si="26"/>
        <v>0</v>
      </c>
      <c r="L151" s="84">
        <f t="shared" si="27"/>
        <v>0</v>
      </c>
      <c r="M151" s="84">
        <f t="shared" si="28"/>
        <v>0</v>
      </c>
      <c r="N151">
        <v>0</v>
      </c>
      <c r="O151" s="85">
        <v>0</v>
      </c>
      <c r="P151" s="84">
        <v>0.10100000000000001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 s="85">
        <v>0</v>
      </c>
      <c r="X151" s="85">
        <v>0</v>
      </c>
      <c r="Y151" s="85">
        <v>0</v>
      </c>
      <c r="Z151" s="85">
        <v>0</v>
      </c>
      <c r="AA151" s="85">
        <v>0</v>
      </c>
      <c r="AB151" s="64">
        <f t="shared" si="29"/>
        <v>0</v>
      </c>
      <c r="AC151" s="64">
        <f t="shared" si="30"/>
        <v>0</v>
      </c>
      <c r="AD151" s="64">
        <f t="shared" si="31"/>
        <v>0</v>
      </c>
      <c r="AE151" s="64">
        <f t="shared" si="32"/>
        <v>0</v>
      </c>
      <c r="AF151" s="64">
        <f t="shared" si="33"/>
        <v>0</v>
      </c>
      <c r="AG151" s="64">
        <f t="shared" si="34"/>
        <v>0</v>
      </c>
      <c r="AH151" s="64">
        <f t="shared" si="35"/>
        <v>0</v>
      </c>
    </row>
    <row r="152" spans="1:34">
      <c r="A152" t="s">
        <v>35</v>
      </c>
      <c r="B152" t="s">
        <v>42</v>
      </c>
      <c r="C152">
        <v>7</v>
      </c>
      <c r="D152">
        <v>2012</v>
      </c>
      <c r="E152">
        <v>7</v>
      </c>
      <c r="F152">
        <v>4.3168699999999997E-2</v>
      </c>
      <c r="G152">
        <v>4.3168699999999997E-2</v>
      </c>
      <c r="H152" s="85">
        <v>69.844999999999999</v>
      </c>
      <c r="I152" s="84">
        <f t="shared" si="24"/>
        <v>0</v>
      </c>
      <c r="J152" s="84">
        <f t="shared" si="25"/>
        <v>0</v>
      </c>
      <c r="K152" s="84">
        <f t="shared" si="26"/>
        <v>0</v>
      </c>
      <c r="L152" s="84">
        <f t="shared" si="27"/>
        <v>0</v>
      </c>
      <c r="M152" s="84">
        <f t="shared" si="28"/>
        <v>0</v>
      </c>
      <c r="N152">
        <v>0</v>
      </c>
      <c r="O152" s="85">
        <v>0</v>
      </c>
      <c r="P152" s="84">
        <v>0.161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 s="85">
        <v>0</v>
      </c>
      <c r="X152" s="85">
        <v>0</v>
      </c>
      <c r="Y152" s="85">
        <v>0</v>
      </c>
      <c r="Z152" s="85">
        <v>0</v>
      </c>
      <c r="AA152" s="85">
        <v>0</v>
      </c>
      <c r="AB152" s="64">
        <f t="shared" si="29"/>
        <v>0</v>
      </c>
      <c r="AC152" s="64">
        <f t="shared" si="30"/>
        <v>0</v>
      </c>
      <c r="AD152" s="64">
        <f t="shared" si="31"/>
        <v>0</v>
      </c>
      <c r="AE152" s="64">
        <f t="shared" si="32"/>
        <v>0</v>
      </c>
      <c r="AF152" s="64">
        <f t="shared" si="33"/>
        <v>0</v>
      </c>
      <c r="AG152" s="64">
        <f t="shared" si="34"/>
        <v>0</v>
      </c>
      <c r="AH152" s="64">
        <f t="shared" si="35"/>
        <v>0</v>
      </c>
    </row>
    <row r="153" spans="1:34">
      <c r="A153" t="s">
        <v>35</v>
      </c>
      <c r="B153" t="s">
        <v>42</v>
      </c>
      <c r="C153">
        <v>7</v>
      </c>
      <c r="D153">
        <v>2012</v>
      </c>
      <c r="E153">
        <v>8</v>
      </c>
      <c r="F153">
        <v>0.1313173</v>
      </c>
      <c r="G153">
        <v>0.1313173</v>
      </c>
      <c r="H153" s="85">
        <v>73.992199999999997</v>
      </c>
      <c r="I153" s="84">
        <f t="shared" si="24"/>
        <v>0</v>
      </c>
      <c r="J153" s="84">
        <f t="shared" si="25"/>
        <v>0</v>
      </c>
      <c r="K153" s="84">
        <f t="shared" si="26"/>
        <v>0</v>
      </c>
      <c r="L153" s="84">
        <f t="shared" si="27"/>
        <v>0</v>
      </c>
      <c r="M153" s="84">
        <f t="shared" si="28"/>
        <v>0</v>
      </c>
      <c r="N153">
        <v>0</v>
      </c>
      <c r="O153" s="85">
        <v>0</v>
      </c>
      <c r="P153" s="84">
        <v>0.224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 s="85">
        <v>0</v>
      </c>
      <c r="X153" s="85">
        <v>0</v>
      </c>
      <c r="Y153" s="85">
        <v>0</v>
      </c>
      <c r="Z153" s="85">
        <v>0</v>
      </c>
      <c r="AA153" s="85">
        <v>0</v>
      </c>
      <c r="AB153" s="64">
        <f t="shared" si="29"/>
        <v>0</v>
      </c>
      <c r="AC153" s="64">
        <f t="shared" si="30"/>
        <v>0</v>
      </c>
      <c r="AD153" s="64">
        <f t="shared" si="31"/>
        <v>0</v>
      </c>
      <c r="AE153" s="64">
        <f t="shared" si="32"/>
        <v>0</v>
      </c>
      <c r="AF153" s="64">
        <f t="shared" si="33"/>
        <v>0</v>
      </c>
      <c r="AG153" s="64">
        <f t="shared" si="34"/>
        <v>0</v>
      </c>
      <c r="AH153" s="64">
        <f t="shared" si="35"/>
        <v>0</v>
      </c>
    </row>
    <row r="154" spans="1:34">
      <c r="A154" t="s">
        <v>35</v>
      </c>
      <c r="B154" t="s">
        <v>42</v>
      </c>
      <c r="C154">
        <v>7</v>
      </c>
      <c r="D154">
        <v>2012</v>
      </c>
      <c r="E154">
        <v>9</v>
      </c>
      <c r="F154">
        <v>0.20047129999999999</v>
      </c>
      <c r="G154">
        <v>0.20047129999999999</v>
      </c>
      <c r="H154" s="85">
        <v>77.821700000000007</v>
      </c>
      <c r="I154" s="84">
        <f t="shared" si="24"/>
        <v>0</v>
      </c>
      <c r="J154" s="84">
        <f t="shared" si="25"/>
        <v>0</v>
      </c>
      <c r="K154" s="84">
        <f t="shared" si="26"/>
        <v>0</v>
      </c>
      <c r="L154" s="84">
        <f t="shared" si="27"/>
        <v>0</v>
      </c>
      <c r="M154" s="84">
        <f t="shared" si="28"/>
        <v>0</v>
      </c>
      <c r="N154">
        <v>0</v>
      </c>
      <c r="O154" s="85">
        <v>0</v>
      </c>
      <c r="P154" s="84">
        <v>0.33800000000000002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 s="85">
        <v>0</v>
      </c>
      <c r="X154" s="85">
        <v>0</v>
      </c>
      <c r="Y154" s="85">
        <v>0</v>
      </c>
      <c r="Z154" s="85">
        <v>0</v>
      </c>
      <c r="AA154" s="85">
        <v>0</v>
      </c>
      <c r="AB154" s="64">
        <f t="shared" si="29"/>
        <v>0</v>
      </c>
      <c r="AC154" s="64">
        <f t="shared" si="30"/>
        <v>0</v>
      </c>
      <c r="AD154" s="64">
        <f t="shared" si="31"/>
        <v>0</v>
      </c>
      <c r="AE154" s="64">
        <f t="shared" si="32"/>
        <v>0</v>
      </c>
      <c r="AF154" s="64">
        <f t="shared" si="33"/>
        <v>0</v>
      </c>
      <c r="AG154" s="64">
        <f t="shared" si="34"/>
        <v>0</v>
      </c>
      <c r="AH154" s="64">
        <f t="shared" si="35"/>
        <v>0</v>
      </c>
    </row>
    <row r="155" spans="1:34">
      <c r="A155" t="s">
        <v>35</v>
      </c>
      <c r="B155" t="s">
        <v>42</v>
      </c>
      <c r="C155">
        <v>7</v>
      </c>
      <c r="D155">
        <v>2012</v>
      </c>
      <c r="E155">
        <v>10</v>
      </c>
      <c r="F155">
        <v>0.32776450000000001</v>
      </c>
      <c r="G155">
        <v>0.32776450000000001</v>
      </c>
      <c r="H155" s="85">
        <v>81.519400000000005</v>
      </c>
      <c r="I155" s="84">
        <f t="shared" si="24"/>
        <v>0</v>
      </c>
      <c r="J155" s="84">
        <f t="shared" si="25"/>
        <v>0</v>
      </c>
      <c r="K155" s="84">
        <f t="shared" si="26"/>
        <v>0</v>
      </c>
      <c r="L155" s="84">
        <f t="shared" si="27"/>
        <v>0</v>
      </c>
      <c r="M155" s="84">
        <f t="shared" si="28"/>
        <v>0</v>
      </c>
      <c r="N155">
        <v>0</v>
      </c>
      <c r="O155" s="85">
        <v>0</v>
      </c>
      <c r="P155" s="84">
        <v>0.55700000000000005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85">
        <v>0</v>
      </c>
      <c r="X155" s="85">
        <v>0</v>
      </c>
      <c r="Y155" s="85">
        <v>0</v>
      </c>
      <c r="Z155" s="85">
        <v>0</v>
      </c>
      <c r="AA155" s="85">
        <v>0</v>
      </c>
      <c r="AB155" s="64">
        <f t="shared" si="29"/>
        <v>0</v>
      </c>
      <c r="AC155" s="64">
        <f t="shared" si="30"/>
        <v>0</v>
      </c>
      <c r="AD155" s="64">
        <f t="shared" si="31"/>
        <v>0</v>
      </c>
      <c r="AE155" s="64">
        <f t="shared" si="32"/>
        <v>0</v>
      </c>
      <c r="AF155" s="64">
        <f t="shared" si="33"/>
        <v>0</v>
      </c>
      <c r="AG155" s="64">
        <f t="shared" si="34"/>
        <v>0</v>
      </c>
      <c r="AH155" s="64">
        <f t="shared" si="35"/>
        <v>0</v>
      </c>
    </row>
    <row r="156" spans="1:34">
      <c r="A156" t="s">
        <v>35</v>
      </c>
      <c r="B156" t="s">
        <v>42</v>
      </c>
      <c r="C156">
        <v>7</v>
      </c>
      <c r="D156">
        <v>2012</v>
      </c>
      <c r="E156">
        <v>11</v>
      </c>
      <c r="F156">
        <v>0.55708060000000004</v>
      </c>
      <c r="G156">
        <v>0.55708060000000004</v>
      </c>
      <c r="H156" s="85">
        <v>83.449600000000004</v>
      </c>
      <c r="I156" s="84">
        <f t="shared" si="24"/>
        <v>0</v>
      </c>
      <c r="J156" s="84">
        <f t="shared" si="25"/>
        <v>0</v>
      </c>
      <c r="K156" s="84">
        <f t="shared" si="26"/>
        <v>0</v>
      </c>
      <c r="L156" s="84">
        <f t="shared" si="27"/>
        <v>0</v>
      </c>
      <c r="M156" s="84">
        <f t="shared" si="28"/>
        <v>0</v>
      </c>
      <c r="N156">
        <v>0</v>
      </c>
      <c r="O156" s="85">
        <v>0</v>
      </c>
      <c r="P156" s="84">
        <v>0.72599999999999998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 s="85">
        <v>0</v>
      </c>
      <c r="X156" s="85">
        <v>0</v>
      </c>
      <c r="Y156" s="85">
        <v>0</v>
      </c>
      <c r="Z156" s="85">
        <v>0</v>
      </c>
      <c r="AA156" s="85">
        <v>0</v>
      </c>
      <c r="AB156" s="64">
        <f t="shared" si="29"/>
        <v>0</v>
      </c>
      <c r="AC156" s="64">
        <f t="shared" si="30"/>
        <v>0</v>
      </c>
      <c r="AD156" s="64">
        <f t="shared" si="31"/>
        <v>0</v>
      </c>
      <c r="AE156" s="64">
        <f t="shared" si="32"/>
        <v>0</v>
      </c>
      <c r="AF156" s="64">
        <f t="shared" si="33"/>
        <v>0</v>
      </c>
      <c r="AG156" s="64">
        <f t="shared" si="34"/>
        <v>0</v>
      </c>
      <c r="AH156" s="64">
        <f t="shared" si="35"/>
        <v>0</v>
      </c>
    </row>
    <row r="157" spans="1:34">
      <c r="A157" t="s">
        <v>35</v>
      </c>
      <c r="B157" t="s">
        <v>42</v>
      </c>
      <c r="C157">
        <v>7</v>
      </c>
      <c r="D157">
        <v>2012</v>
      </c>
      <c r="E157">
        <v>12</v>
      </c>
      <c r="F157">
        <v>0.83480319999999997</v>
      </c>
      <c r="G157">
        <v>0.83480319999999997</v>
      </c>
      <c r="H157" s="85">
        <v>84.906999999999996</v>
      </c>
      <c r="I157" s="84">
        <f t="shared" si="24"/>
        <v>0</v>
      </c>
      <c r="J157" s="84">
        <f t="shared" si="25"/>
        <v>0</v>
      </c>
      <c r="K157" s="84">
        <f t="shared" si="26"/>
        <v>0</v>
      </c>
      <c r="L157" s="84">
        <f t="shared" si="27"/>
        <v>0</v>
      </c>
      <c r="M157" s="84">
        <f t="shared" si="28"/>
        <v>0</v>
      </c>
      <c r="N157">
        <v>0</v>
      </c>
      <c r="O157" s="85">
        <v>0</v>
      </c>
      <c r="P157" s="84">
        <v>0.85699999999999998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 s="85">
        <v>0</v>
      </c>
      <c r="X157" s="85">
        <v>0</v>
      </c>
      <c r="Y157" s="85">
        <v>0</v>
      </c>
      <c r="Z157" s="85">
        <v>0</v>
      </c>
      <c r="AA157" s="85">
        <v>0</v>
      </c>
      <c r="AB157" s="64">
        <f t="shared" si="29"/>
        <v>0</v>
      </c>
      <c r="AC157" s="64">
        <f t="shared" si="30"/>
        <v>0</v>
      </c>
      <c r="AD157" s="64">
        <f t="shared" si="31"/>
        <v>0</v>
      </c>
      <c r="AE157" s="64">
        <f t="shared" si="32"/>
        <v>0</v>
      </c>
      <c r="AF157" s="64">
        <f t="shared" si="33"/>
        <v>0</v>
      </c>
      <c r="AG157" s="64">
        <f t="shared" si="34"/>
        <v>0</v>
      </c>
      <c r="AH157" s="64">
        <f t="shared" si="35"/>
        <v>0</v>
      </c>
    </row>
    <row r="158" spans="1:34">
      <c r="A158" t="s">
        <v>35</v>
      </c>
      <c r="B158" t="s">
        <v>42</v>
      </c>
      <c r="C158">
        <v>7</v>
      </c>
      <c r="D158">
        <v>2012</v>
      </c>
      <c r="E158">
        <v>13</v>
      </c>
      <c r="F158">
        <v>1.143259</v>
      </c>
      <c r="G158">
        <v>1.143259</v>
      </c>
      <c r="H158" s="85">
        <v>85.806200000000004</v>
      </c>
      <c r="I158" s="84">
        <f t="shared" si="24"/>
        <v>0</v>
      </c>
      <c r="J158" s="84">
        <f t="shared" si="25"/>
        <v>0</v>
      </c>
      <c r="K158" s="84">
        <f t="shared" si="26"/>
        <v>0</v>
      </c>
      <c r="L158" s="84">
        <f t="shared" si="27"/>
        <v>0</v>
      </c>
      <c r="M158" s="84">
        <f t="shared" si="28"/>
        <v>0</v>
      </c>
      <c r="N158">
        <v>0</v>
      </c>
      <c r="O158" s="85">
        <v>0</v>
      </c>
      <c r="P158" s="84">
        <v>0.90100000000000002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 s="85">
        <v>0</v>
      </c>
      <c r="X158" s="85">
        <v>0</v>
      </c>
      <c r="Y158" s="85">
        <v>0</v>
      </c>
      <c r="Z158" s="85">
        <v>0</v>
      </c>
      <c r="AA158" s="85">
        <v>0</v>
      </c>
      <c r="AB158" s="64">
        <f t="shared" si="29"/>
        <v>0</v>
      </c>
      <c r="AC158" s="64">
        <f t="shared" si="30"/>
        <v>0</v>
      </c>
      <c r="AD158" s="64">
        <f t="shared" si="31"/>
        <v>0</v>
      </c>
      <c r="AE158" s="64">
        <f t="shared" si="32"/>
        <v>0</v>
      </c>
      <c r="AF158" s="64">
        <f t="shared" si="33"/>
        <v>0</v>
      </c>
      <c r="AG158" s="64">
        <f t="shared" si="34"/>
        <v>0</v>
      </c>
      <c r="AH158" s="64">
        <f t="shared" si="35"/>
        <v>0</v>
      </c>
    </row>
    <row r="159" spans="1:34">
      <c r="A159" t="s">
        <v>35</v>
      </c>
      <c r="B159" t="s">
        <v>42</v>
      </c>
      <c r="C159">
        <v>7</v>
      </c>
      <c r="D159">
        <v>2012</v>
      </c>
      <c r="E159">
        <v>14</v>
      </c>
      <c r="F159">
        <v>1.417983</v>
      </c>
      <c r="G159">
        <v>1.035128</v>
      </c>
      <c r="H159" s="85">
        <v>85.697699999999998</v>
      </c>
      <c r="I159" s="84">
        <f t="shared" si="24"/>
        <v>-3.3202700000000002E-2</v>
      </c>
      <c r="J159" s="84">
        <f t="shared" si="25"/>
        <v>-1.3586300000000001E-2</v>
      </c>
      <c r="K159" s="84">
        <f t="shared" si="26"/>
        <v>0</v>
      </c>
      <c r="L159" s="84">
        <f t="shared" si="27"/>
        <v>1.3586300000000001E-2</v>
      </c>
      <c r="M159" s="84">
        <f t="shared" si="28"/>
        <v>3.3202700000000002E-2</v>
      </c>
      <c r="N159">
        <v>0</v>
      </c>
      <c r="O159" s="85">
        <v>0</v>
      </c>
      <c r="P159" s="84">
        <v>0.88900000000000001</v>
      </c>
      <c r="Q159">
        <v>0</v>
      </c>
      <c r="R159">
        <v>-3.3202700000000002E-2</v>
      </c>
      <c r="S159">
        <v>-1.3586300000000001E-2</v>
      </c>
      <c r="T159">
        <v>0</v>
      </c>
      <c r="U159">
        <v>1.3586300000000001E-2</v>
      </c>
      <c r="V159">
        <v>3.3202700000000002E-2</v>
      </c>
      <c r="W159" s="85">
        <v>0</v>
      </c>
      <c r="X159" s="85">
        <v>0</v>
      </c>
      <c r="Y159" s="85">
        <v>0</v>
      </c>
      <c r="Z159" s="85">
        <v>0</v>
      </c>
      <c r="AA159" s="85">
        <v>0</v>
      </c>
      <c r="AB159" s="64">
        <f t="shared" si="29"/>
        <v>0</v>
      </c>
      <c r="AC159" s="64">
        <f t="shared" si="30"/>
        <v>0</v>
      </c>
      <c r="AD159" s="64">
        <f t="shared" si="31"/>
        <v>0</v>
      </c>
      <c r="AE159" s="64">
        <f t="shared" si="32"/>
        <v>0</v>
      </c>
      <c r="AF159" s="64">
        <f t="shared" si="33"/>
        <v>0</v>
      </c>
      <c r="AG159" s="64">
        <f t="shared" si="34"/>
        <v>0</v>
      </c>
      <c r="AH159" s="64">
        <f t="shared" si="35"/>
        <v>0</v>
      </c>
    </row>
    <row r="160" spans="1:34">
      <c r="A160" t="s">
        <v>35</v>
      </c>
      <c r="B160" t="s">
        <v>42</v>
      </c>
      <c r="C160">
        <v>7</v>
      </c>
      <c r="D160">
        <v>2012</v>
      </c>
      <c r="E160">
        <v>15</v>
      </c>
      <c r="F160">
        <v>1.623326</v>
      </c>
      <c r="G160">
        <v>1.185028</v>
      </c>
      <c r="H160" s="85">
        <v>85.465100000000007</v>
      </c>
      <c r="I160" s="84">
        <f t="shared" si="24"/>
        <v>-3.4696499999999998E-2</v>
      </c>
      <c r="J160" s="84">
        <f t="shared" si="25"/>
        <v>-1.41975E-2</v>
      </c>
      <c r="K160" s="84">
        <f t="shared" si="26"/>
        <v>0</v>
      </c>
      <c r="L160" s="84">
        <f t="shared" si="27"/>
        <v>1.41975E-2</v>
      </c>
      <c r="M160" s="84">
        <f t="shared" si="28"/>
        <v>3.4696499999999998E-2</v>
      </c>
      <c r="N160">
        <v>0</v>
      </c>
      <c r="O160" s="85">
        <v>0</v>
      </c>
      <c r="P160" s="84">
        <v>0.8</v>
      </c>
      <c r="Q160">
        <v>0</v>
      </c>
      <c r="R160">
        <v>-3.4696499999999998E-2</v>
      </c>
      <c r="S160">
        <v>-1.41975E-2</v>
      </c>
      <c r="T160">
        <v>0</v>
      </c>
      <c r="U160">
        <v>1.41975E-2</v>
      </c>
      <c r="V160">
        <v>3.4696499999999998E-2</v>
      </c>
      <c r="W160" s="85">
        <v>0</v>
      </c>
      <c r="X160" s="85">
        <v>0</v>
      </c>
      <c r="Y160" s="85">
        <v>0</v>
      </c>
      <c r="Z160" s="85">
        <v>0</v>
      </c>
      <c r="AA160" s="85">
        <v>0</v>
      </c>
      <c r="AB160" s="64">
        <f t="shared" si="29"/>
        <v>0</v>
      </c>
      <c r="AC160" s="64">
        <f t="shared" si="30"/>
        <v>0</v>
      </c>
      <c r="AD160" s="64">
        <f t="shared" si="31"/>
        <v>0</v>
      </c>
      <c r="AE160" s="64">
        <f t="shared" si="32"/>
        <v>0</v>
      </c>
      <c r="AF160" s="64">
        <f t="shared" si="33"/>
        <v>0</v>
      </c>
      <c r="AG160" s="64">
        <f t="shared" si="34"/>
        <v>0</v>
      </c>
      <c r="AH160" s="64">
        <f t="shared" si="35"/>
        <v>0</v>
      </c>
    </row>
    <row r="161" spans="1:34">
      <c r="A161" t="s">
        <v>35</v>
      </c>
      <c r="B161" t="s">
        <v>42</v>
      </c>
      <c r="C161">
        <v>7</v>
      </c>
      <c r="D161">
        <v>2012</v>
      </c>
      <c r="E161">
        <v>16</v>
      </c>
      <c r="F161">
        <v>1.776664</v>
      </c>
      <c r="G161">
        <v>1.2969649999999999</v>
      </c>
      <c r="H161" s="85">
        <v>83.837199999999996</v>
      </c>
      <c r="I161" s="84">
        <f t="shared" si="24"/>
        <v>-3.5181999999999998E-2</v>
      </c>
      <c r="J161" s="84">
        <f t="shared" si="25"/>
        <v>-1.43962E-2</v>
      </c>
      <c r="K161" s="84">
        <f t="shared" si="26"/>
        <v>0</v>
      </c>
      <c r="L161" s="84">
        <f t="shared" si="27"/>
        <v>1.43962E-2</v>
      </c>
      <c r="M161" s="84">
        <f t="shared" si="28"/>
        <v>3.5181999999999998E-2</v>
      </c>
      <c r="N161">
        <v>0</v>
      </c>
      <c r="O161" s="85">
        <v>0</v>
      </c>
      <c r="P161" s="84">
        <v>0.67400000000000004</v>
      </c>
      <c r="Q161">
        <v>0</v>
      </c>
      <c r="R161">
        <v>-3.5181999999999998E-2</v>
      </c>
      <c r="S161">
        <v>-1.43962E-2</v>
      </c>
      <c r="T161">
        <v>0</v>
      </c>
      <c r="U161">
        <v>1.43962E-2</v>
      </c>
      <c r="V161">
        <v>3.5181999999999998E-2</v>
      </c>
      <c r="W161" s="85">
        <v>0</v>
      </c>
      <c r="X161" s="85">
        <v>0</v>
      </c>
      <c r="Y161" s="85">
        <v>0</v>
      </c>
      <c r="Z161" s="85">
        <v>0</v>
      </c>
      <c r="AA161" s="85">
        <v>0</v>
      </c>
      <c r="AB161" s="64">
        <f t="shared" si="29"/>
        <v>0</v>
      </c>
      <c r="AC161" s="64">
        <f t="shared" si="30"/>
        <v>0</v>
      </c>
      <c r="AD161" s="64">
        <f t="shared" si="31"/>
        <v>0</v>
      </c>
      <c r="AE161" s="64">
        <f t="shared" si="32"/>
        <v>0</v>
      </c>
      <c r="AF161" s="64">
        <f t="shared" si="33"/>
        <v>0</v>
      </c>
      <c r="AG161" s="64">
        <f t="shared" si="34"/>
        <v>0</v>
      </c>
      <c r="AH161" s="64">
        <f t="shared" si="35"/>
        <v>0</v>
      </c>
    </row>
    <row r="162" spans="1:34">
      <c r="A162" t="s">
        <v>35</v>
      </c>
      <c r="B162" t="s">
        <v>42</v>
      </c>
      <c r="C162">
        <v>7</v>
      </c>
      <c r="D162">
        <v>2012</v>
      </c>
      <c r="E162">
        <v>17</v>
      </c>
      <c r="F162">
        <v>1.8556980000000001</v>
      </c>
      <c r="G162">
        <v>1.35466</v>
      </c>
      <c r="H162" s="85">
        <v>82.441900000000004</v>
      </c>
      <c r="I162" s="84">
        <f t="shared" si="24"/>
        <v>-3.5238800000000001E-2</v>
      </c>
      <c r="J162" s="84">
        <f t="shared" si="25"/>
        <v>-1.4419400000000001E-2</v>
      </c>
      <c r="K162" s="84">
        <f t="shared" si="26"/>
        <v>0</v>
      </c>
      <c r="L162" s="84">
        <f t="shared" si="27"/>
        <v>1.4419400000000001E-2</v>
      </c>
      <c r="M162" s="84">
        <f t="shared" si="28"/>
        <v>3.5238800000000001E-2</v>
      </c>
      <c r="N162">
        <v>0</v>
      </c>
      <c r="O162" s="85">
        <v>0</v>
      </c>
      <c r="P162" s="84">
        <v>0.56599999999999995</v>
      </c>
      <c r="Q162">
        <v>0</v>
      </c>
      <c r="R162">
        <v>-3.5238800000000001E-2</v>
      </c>
      <c r="S162">
        <v>-1.4419400000000001E-2</v>
      </c>
      <c r="T162">
        <v>0</v>
      </c>
      <c r="U162">
        <v>1.4419400000000001E-2</v>
      </c>
      <c r="V162">
        <v>3.5238800000000001E-2</v>
      </c>
      <c r="W162" s="85">
        <v>0</v>
      </c>
      <c r="X162" s="85">
        <v>0</v>
      </c>
      <c r="Y162" s="85">
        <v>0</v>
      </c>
      <c r="Z162" s="85">
        <v>0</v>
      </c>
      <c r="AA162" s="85">
        <v>0</v>
      </c>
      <c r="AB162" s="64">
        <f t="shared" si="29"/>
        <v>0</v>
      </c>
      <c r="AC162" s="64">
        <f t="shared" si="30"/>
        <v>0</v>
      </c>
      <c r="AD162" s="64">
        <f t="shared" si="31"/>
        <v>0</v>
      </c>
      <c r="AE162" s="64">
        <f t="shared" si="32"/>
        <v>0</v>
      </c>
      <c r="AF162" s="64">
        <f t="shared" si="33"/>
        <v>0</v>
      </c>
      <c r="AG162" s="64">
        <f t="shared" si="34"/>
        <v>0</v>
      </c>
      <c r="AH162" s="64">
        <f t="shared" si="35"/>
        <v>0</v>
      </c>
    </row>
    <row r="163" spans="1:34">
      <c r="A163" t="s">
        <v>35</v>
      </c>
      <c r="B163" t="s">
        <v>42</v>
      </c>
      <c r="C163">
        <v>7</v>
      </c>
      <c r="D163">
        <v>2012</v>
      </c>
      <c r="E163">
        <v>18</v>
      </c>
      <c r="F163">
        <v>1.8377749999999999</v>
      </c>
      <c r="G163">
        <v>1.3415760000000001</v>
      </c>
      <c r="H163" s="85">
        <v>80.310100000000006</v>
      </c>
      <c r="I163" s="84">
        <f t="shared" si="24"/>
        <v>-3.4757799999999998E-2</v>
      </c>
      <c r="J163" s="84">
        <f t="shared" si="25"/>
        <v>-1.42226E-2</v>
      </c>
      <c r="K163" s="84">
        <f t="shared" si="26"/>
        <v>0</v>
      </c>
      <c r="L163" s="84">
        <f t="shared" si="27"/>
        <v>1.42226E-2</v>
      </c>
      <c r="M163" s="84">
        <f t="shared" si="28"/>
        <v>3.4757799999999998E-2</v>
      </c>
      <c r="N163">
        <v>0</v>
      </c>
      <c r="O163" s="85">
        <v>0</v>
      </c>
      <c r="P163" s="84">
        <v>0.374</v>
      </c>
      <c r="Q163">
        <v>0</v>
      </c>
      <c r="R163">
        <v>-3.4757799999999998E-2</v>
      </c>
      <c r="S163">
        <v>-1.42226E-2</v>
      </c>
      <c r="T163">
        <v>0</v>
      </c>
      <c r="U163">
        <v>1.42226E-2</v>
      </c>
      <c r="V163">
        <v>3.4757799999999998E-2</v>
      </c>
      <c r="W163" s="85">
        <v>0</v>
      </c>
      <c r="X163" s="85">
        <v>0</v>
      </c>
      <c r="Y163" s="85">
        <v>0</v>
      </c>
      <c r="Z163" s="85">
        <v>0</v>
      </c>
      <c r="AA163" s="85">
        <v>0</v>
      </c>
      <c r="AB163" s="64">
        <f t="shared" si="29"/>
        <v>0</v>
      </c>
      <c r="AC163" s="64">
        <f t="shared" si="30"/>
        <v>0</v>
      </c>
      <c r="AD163" s="64">
        <f t="shared" si="31"/>
        <v>0</v>
      </c>
      <c r="AE163" s="64">
        <f t="shared" si="32"/>
        <v>0</v>
      </c>
      <c r="AF163" s="64">
        <f t="shared" si="33"/>
        <v>0</v>
      </c>
      <c r="AG163" s="64">
        <f t="shared" si="34"/>
        <v>0</v>
      </c>
      <c r="AH163" s="64">
        <f t="shared" si="35"/>
        <v>0</v>
      </c>
    </row>
    <row r="164" spans="1:34">
      <c r="A164" t="s">
        <v>35</v>
      </c>
      <c r="B164" t="s">
        <v>42</v>
      </c>
      <c r="C164">
        <v>7</v>
      </c>
      <c r="D164">
        <v>2012</v>
      </c>
      <c r="E164">
        <v>19</v>
      </c>
      <c r="F164">
        <v>1.5865480000000001</v>
      </c>
      <c r="G164">
        <v>1.761069</v>
      </c>
      <c r="H164" s="85">
        <v>77.426400000000001</v>
      </c>
      <c r="I164" s="84">
        <f t="shared" si="24"/>
        <v>0</v>
      </c>
      <c r="J164" s="84">
        <f t="shared" si="25"/>
        <v>0</v>
      </c>
      <c r="K164" s="84">
        <f t="shared" si="26"/>
        <v>0</v>
      </c>
      <c r="L164" s="84">
        <f t="shared" si="27"/>
        <v>0</v>
      </c>
      <c r="M164" s="84">
        <f t="shared" si="28"/>
        <v>0</v>
      </c>
      <c r="N164">
        <v>0</v>
      </c>
      <c r="O164" s="85">
        <v>0</v>
      </c>
      <c r="P164" s="84">
        <v>0.23300000000000001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 s="85">
        <v>0</v>
      </c>
      <c r="X164" s="85">
        <v>0</v>
      </c>
      <c r="Y164" s="85">
        <v>0</v>
      </c>
      <c r="Z164" s="85">
        <v>0</v>
      </c>
      <c r="AA164" s="85">
        <v>0</v>
      </c>
      <c r="AB164" s="64">
        <f t="shared" si="29"/>
        <v>0</v>
      </c>
      <c r="AC164" s="64">
        <f t="shared" si="30"/>
        <v>0</v>
      </c>
      <c r="AD164" s="64">
        <f t="shared" si="31"/>
        <v>0</v>
      </c>
      <c r="AE164" s="64">
        <f t="shared" si="32"/>
        <v>0</v>
      </c>
      <c r="AF164" s="64">
        <f t="shared" si="33"/>
        <v>0</v>
      </c>
      <c r="AG164" s="64">
        <f t="shared" si="34"/>
        <v>0</v>
      </c>
      <c r="AH164" s="64">
        <f t="shared" si="35"/>
        <v>0</v>
      </c>
    </row>
    <row r="165" spans="1:34">
      <c r="A165" t="s">
        <v>35</v>
      </c>
      <c r="B165" t="s">
        <v>42</v>
      </c>
      <c r="C165">
        <v>7</v>
      </c>
      <c r="D165">
        <v>2012</v>
      </c>
      <c r="E165">
        <v>20</v>
      </c>
      <c r="F165">
        <v>1.206202</v>
      </c>
      <c r="G165">
        <v>1.3147599999999999</v>
      </c>
      <c r="H165" s="85">
        <v>75.085300000000004</v>
      </c>
      <c r="I165" s="84">
        <f t="shared" si="24"/>
        <v>0</v>
      </c>
      <c r="J165" s="84">
        <f t="shared" si="25"/>
        <v>0</v>
      </c>
      <c r="K165" s="84">
        <f t="shared" si="26"/>
        <v>0</v>
      </c>
      <c r="L165" s="84">
        <f t="shared" si="27"/>
        <v>0</v>
      </c>
      <c r="M165" s="84">
        <f t="shared" si="28"/>
        <v>0</v>
      </c>
      <c r="N165">
        <v>0</v>
      </c>
      <c r="O165" s="85">
        <v>0</v>
      </c>
      <c r="P165" s="84">
        <v>0.16500000000000001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 s="85">
        <v>0</v>
      </c>
      <c r="X165" s="85">
        <v>0</v>
      </c>
      <c r="Y165" s="85">
        <v>0</v>
      </c>
      <c r="Z165" s="85">
        <v>0</v>
      </c>
      <c r="AA165" s="85">
        <v>0</v>
      </c>
      <c r="AB165" s="64">
        <f t="shared" si="29"/>
        <v>0</v>
      </c>
      <c r="AC165" s="64">
        <f t="shared" si="30"/>
        <v>0</v>
      </c>
      <c r="AD165" s="64">
        <f t="shared" si="31"/>
        <v>0</v>
      </c>
      <c r="AE165" s="64">
        <f t="shared" si="32"/>
        <v>0</v>
      </c>
      <c r="AF165" s="64">
        <f t="shared" si="33"/>
        <v>0</v>
      </c>
      <c r="AG165" s="64">
        <f t="shared" si="34"/>
        <v>0</v>
      </c>
      <c r="AH165" s="64">
        <f t="shared" si="35"/>
        <v>0</v>
      </c>
    </row>
    <row r="166" spans="1:34">
      <c r="A166" t="s">
        <v>35</v>
      </c>
      <c r="B166" t="s">
        <v>42</v>
      </c>
      <c r="C166">
        <v>7</v>
      </c>
      <c r="D166">
        <v>2012</v>
      </c>
      <c r="E166">
        <v>21</v>
      </c>
      <c r="F166">
        <v>0.94248560000000003</v>
      </c>
      <c r="G166">
        <v>1.0084599999999999</v>
      </c>
      <c r="H166" s="85">
        <v>73.294600000000003</v>
      </c>
      <c r="I166" s="84">
        <f t="shared" si="24"/>
        <v>0</v>
      </c>
      <c r="J166" s="84">
        <f t="shared" si="25"/>
        <v>0</v>
      </c>
      <c r="K166" s="84">
        <f t="shared" si="26"/>
        <v>0</v>
      </c>
      <c r="L166" s="84">
        <f t="shared" si="27"/>
        <v>0</v>
      </c>
      <c r="M166" s="84">
        <f t="shared" si="28"/>
        <v>0</v>
      </c>
      <c r="N166">
        <v>0</v>
      </c>
      <c r="O166" s="85">
        <v>0</v>
      </c>
      <c r="P166" s="84">
        <v>0.1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 s="85">
        <v>0</v>
      </c>
      <c r="X166" s="85">
        <v>0</v>
      </c>
      <c r="Y166" s="85">
        <v>0</v>
      </c>
      <c r="Z166" s="85">
        <v>0</v>
      </c>
      <c r="AA166" s="85">
        <v>0</v>
      </c>
      <c r="AB166" s="64">
        <f t="shared" si="29"/>
        <v>0</v>
      </c>
      <c r="AC166" s="64">
        <f t="shared" si="30"/>
        <v>0</v>
      </c>
      <c r="AD166" s="64">
        <f t="shared" si="31"/>
        <v>0</v>
      </c>
      <c r="AE166" s="64">
        <f t="shared" si="32"/>
        <v>0</v>
      </c>
      <c r="AF166" s="64">
        <f t="shared" si="33"/>
        <v>0</v>
      </c>
      <c r="AG166" s="64">
        <f t="shared" si="34"/>
        <v>0</v>
      </c>
      <c r="AH166" s="64">
        <f t="shared" si="35"/>
        <v>0</v>
      </c>
    </row>
    <row r="167" spans="1:34">
      <c r="A167" t="s">
        <v>35</v>
      </c>
      <c r="B167" t="s">
        <v>42</v>
      </c>
      <c r="C167">
        <v>7</v>
      </c>
      <c r="D167">
        <v>2012</v>
      </c>
      <c r="E167">
        <v>22</v>
      </c>
      <c r="F167">
        <v>0.77516479999999999</v>
      </c>
      <c r="G167">
        <v>0.77516479999999999</v>
      </c>
      <c r="H167" s="85">
        <v>71.705399999999997</v>
      </c>
      <c r="I167" s="84">
        <f t="shared" si="24"/>
        <v>0</v>
      </c>
      <c r="J167" s="84">
        <f t="shared" si="25"/>
        <v>0</v>
      </c>
      <c r="K167" s="84">
        <f t="shared" si="26"/>
        <v>0</v>
      </c>
      <c r="L167" s="84">
        <f t="shared" si="27"/>
        <v>0</v>
      </c>
      <c r="M167" s="84">
        <f t="shared" si="28"/>
        <v>0</v>
      </c>
      <c r="N167">
        <v>0</v>
      </c>
      <c r="O167" s="85">
        <v>0</v>
      </c>
      <c r="P167" s="84">
        <v>6.8000000000000005E-2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 s="85">
        <v>0</v>
      </c>
      <c r="X167" s="85">
        <v>0</v>
      </c>
      <c r="Y167" s="85">
        <v>0</v>
      </c>
      <c r="Z167" s="85">
        <v>0</v>
      </c>
      <c r="AA167" s="85">
        <v>0</v>
      </c>
      <c r="AB167" s="64">
        <f t="shared" si="29"/>
        <v>0</v>
      </c>
      <c r="AC167" s="64">
        <f t="shared" si="30"/>
        <v>0</v>
      </c>
      <c r="AD167" s="64">
        <f t="shared" si="31"/>
        <v>0</v>
      </c>
      <c r="AE167" s="64">
        <f t="shared" si="32"/>
        <v>0</v>
      </c>
      <c r="AF167" s="64">
        <f t="shared" si="33"/>
        <v>0</v>
      </c>
      <c r="AG167" s="64">
        <f t="shared" si="34"/>
        <v>0</v>
      </c>
      <c r="AH167" s="64">
        <f t="shared" si="35"/>
        <v>0</v>
      </c>
    </row>
    <row r="168" spans="1:34">
      <c r="A168" t="s">
        <v>35</v>
      </c>
      <c r="B168" t="s">
        <v>42</v>
      </c>
      <c r="C168">
        <v>7</v>
      </c>
      <c r="D168">
        <v>2012</v>
      </c>
      <c r="E168">
        <v>23</v>
      </c>
      <c r="F168">
        <v>0.58025559999999998</v>
      </c>
      <c r="G168">
        <v>0.58025559999999998</v>
      </c>
      <c r="H168" s="85">
        <v>70.775199999999998</v>
      </c>
      <c r="I168" s="84">
        <f t="shared" si="24"/>
        <v>0</v>
      </c>
      <c r="J168" s="84">
        <f t="shared" si="25"/>
        <v>0</v>
      </c>
      <c r="K168" s="84">
        <f t="shared" si="26"/>
        <v>0</v>
      </c>
      <c r="L168" s="84">
        <f t="shared" si="27"/>
        <v>0</v>
      </c>
      <c r="M168" s="84">
        <f t="shared" si="28"/>
        <v>0</v>
      </c>
      <c r="N168">
        <v>0</v>
      </c>
      <c r="O168" s="85">
        <v>0</v>
      </c>
      <c r="P168" s="84">
        <v>5.0999999999999997E-2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 s="85">
        <v>0</v>
      </c>
      <c r="X168" s="85">
        <v>0</v>
      </c>
      <c r="Y168" s="85">
        <v>0</v>
      </c>
      <c r="Z168" s="85">
        <v>0</v>
      </c>
      <c r="AA168" s="85">
        <v>0</v>
      </c>
      <c r="AB168" s="64">
        <f t="shared" si="29"/>
        <v>0</v>
      </c>
      <c r="AC168" s="64">
        <f t="shared" si="30"/>
        <v>0</v>
      </c>
      <c r="AD168" s="64">
        <f t="shared" si="31"/>
        <v>0</v>
      </c>
      <c r="AE168" s="64">
        <f t="shared" si="32"/>
        <v>0</v>
      </c>
      <c r="AF168" s="64">
        <f t="shared" si="33"/>
        <v>0</v>
      </c>
      <c r="AG168" s="64">
        <f t="shared" si="34"/>
        <v>0</v>
      </c>
      <c r="AH168" s="64">
        <f t="shared" si="35"/>
        <v>0</v>
      </c>
    </row>
    <row r="169" spans="1:34">
      <c r="A169" t="s">
        <v>35</v>
      </c>
      <c r="B169" t="s">
        <v>42</v>
      </c>
      <c r="C169">
        <v>7</v>
      </c>
      <c r="D169">
        <v>2012</v>
      </c>
      <c r="E169">
        <v>24</v>
      </c>
      <c r="F169">
        <v>0.38665379999999999</v>
      </c>
      <c r="G169">
        <v>0.38665379999999999</v>
      </c>
      <c r="H169" s="85">
        <v>69.782899999999998</v>
      </c>
      <c r="I169" s="84">
        <f t="shared" si="24"/>
        <v>0</v>
      </c>
      <c r="J169" s="84">
        <f t="shared" si="25"/>
        <v>0</v>
      </c>
      <c r="K169" s="84">
        <f t="shared" si="26"/>
        <v>0</v>
      </c>
      <c r="L169" s="84">
        <f t="shared" si="27"/>
        <v>0</v>
      </c>
      <c r="M169" s="84">
        <f t="shared" si="28"/>
        <v>0</v>
      </c>
      <c r="N169">
        <v>0</v>
      </c>
      <c r="O169" s="85">
        <v>0</v>
      </c>
      <c r="P169" s="84">
        <v>0.05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 s="85">
        <v>0</v>
      </c>
      <c r="X169" s="85">
        <v>0</v>
      </c>
      <c r="Y169" s="85">
        <v>0</v>
      </c>
      <c r="Z169" s="85">
        <v>0</v>
      </c>
      <c r="AA169" s="85">
        <v>0</v>
      </c>
      <c r="AB169" s="64">
        <f t="shared" si="29"/>
        <v>0</v>
      </c>
      <c r="AC169" s="64">
        <f t="shared" si="30"/>
        <v>0</v>
      </c>
      <c r="AD169" s="64">
        <f t="shared" si="31"/>
        <v>0</v>
      </c>
      <c r="AE169" s="64">
        <f t="shared" si="32"/>
        <v>0</v>
      </c>
      <c r="AF169" s="64">
        <f t="shared" si="33"/>
        <v>0</v>
      </c>
      <c r="AG169" s="64">
        <f t="shared" si="34"/>
        <v>0</v>
      </c>
      <c r="AH169" s="64">
        <f t="shared" si="35"/>
        <v>0</v>
      </c>
    </row>
    <row r="170" spans="1:34">
      <c r="A170" t="s">
        <v>35</v>
      </c>
      <c r="B170" t="s">
        <v>43</v>
      </c>
      <c r="C170">
        <v>8</v>
      </c>
      <c r="D170">
        <v>2012</v>
      </c>
      <c r="E170">
        <v>1</v>
      </c>
      <c r="F170">
        <v>0.08</v>
      </c>
      <c r="G170">
        <v>0.08</v>
      </c>
      <c r="H170" s="85">
        <v>71.511600000000001</v>
      </c>
      <c r="I170" s="84">
        <f t="shared" si="24"/>
        <v>0</v>
      </c>
      <c r="J170" s="84">
        <f t="shared" si="25"/>
        <v>0</v>
      </c>
      <c r="K170" s="84">
        <f t="shared" si="26"/>
        <v>0</v>
      </c>
      <c r="L170" s="84">
        <f t="shared" si="27"/>
        <v>0</v>
      </c>
      <c r="M170" s="84">
        <f t="shared" si="28"/>
        <v>0</v>
      </c>
      <c r="N170">
        <v>0</v>
      </c>
      <c r="O170" s="85">
        <v>0</v>
      </c>
      <c r="P170" s="84">
        <v>0.05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85">
        <v>0</v>
      </c>
      <c r="X170" s="85">
        <v>0</v>
      </c>
      <c r="Y170" s="85">
        <v>0</v>
      </c>
      <c r="Z170" s="85">
        <v>0</v>
      </c>
      <c r="AA170" s="85">
        <v>0</v>
      </c>
      <c r="AB170" s="64">
        <f t="shared" si="29"/>
        <v>0</v>
      </c>
      <c r="AC170" s="64">
        <f t="shared" si="30"/>
        <v>0</v>
      </c>
      <c r="AD170" s="64">
        <f t="shared" si="31"/>
        <v>0</v>
      </c>
      <c r="AE170" s="64">
        <f t="shared" si="32"/>
        <v>0</v>
      </c>
      <c r="AF170" s="64">
        <f t="shared" si="33"/>
        <v>0</v>
      </c>
      <c r="AG170" s="64">
        <f t="shared" si="34"/>
        <v>0</v>
      </c>
      <c r="AH170" s="64">
        <f t="shared" si="35"/>
        <v>0</v>
      </c>
    </row>
    <row r="171" spans="1:34">
      <c r="A171" t="s">
        <v>35</v>
      </c>
      <c r="B171" t="s">
        <v>43</v>
      </c>
      <c r="C171">
        <v>8</v>
      </c>
      <c r="D171">
        <v>2012</v>
      </c>
      <c r="E171">
        <v>2</v>
      </c>
      <c r="F171">
        <v>0.08</v>
      </c>
      <c r="G171">
        <v>0.08</v>
      </c>
      <c r="H171" s="85">
        <v>71.061999999999998</v>
      </c>
      <c r="I171" s="84">
        <f t="shared" si="24"/>
        <v>0</v>
      </c>
      <c r="J171" s="84">
        <f t="shared" si="25"/>
        <v>0</v>
      </c>
      <c r="K171" s="84">
        <f t="shared" si="26"/>
        <v>0</v>
      </c>
      <c r="L171" s="84">
        <f t="shared" si="27"/>
        <v>0</v>
      </c>
      <c r="M171" s="84">
        <f t="shared" si="28"/>
        <v>0</v>
      </c>
      <c r="N171">
        <v>0</v>
      </c>
      <c r="O171" s="85">
        <v>0</v>
      </c>
      <c r="P171" s="84">
        <v>3.2000000000000001E-2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 s="85">
        <v>0</v>
      </c>
      <c r="X171" s="85">
        <v>0</v>
      </c>
      <c r="Y171" s="85">
        <v>0</v>
      </c>
      <c r="Z171" s="85">
        <v>0</v>
      </c>
      <c r="AA171" s="85">
        <v>0</v>
      </c>
      <c r="AB171" s="64">
        <f t="shared" si="29"/>
        <v>0</v>
      </c>
      <c r="AC171" s="64">
        <f t="shared" si="30"/>
        <v>0</v>
      </c>
      <c r="AD171" s="64">
        <f t="shared" si="31"/>
        <v>0</v>
      </c>
      <c r="AE171" s="64">
        <f t="shared" si="32"/>
        <v>0</v>
      </c>
      <c r="AF171" s="64">
        <f t="shared" si="33"/>
        <v>0</v>
      </c>
      <c r="AG171" s="64">
        <f t="shared" si="34"/>
        <v>0</v>
      </c>
      <c r="AH171" s="64">
        <f t="shared" si="35"/>
        <v>0</v>
      </c>
    </row>
    <row r="172" spans="1:34">
      <c r="A172" t="s">
        <v>35</v>
      </c>
      <c r="B172" t="s">
        <v>43</v>
      </c>
      <c r="C172">
        <v>8</v>
      </c>
      <c r="D172">
        <v>2012</v>
      </c>
      <c r="E172">
        <v>3</v>
      </c>
      <c r="F172">
        <v>0.08</v>
      </c>
      <c r="G172">
        <v>0.08</v>
      </c>
      <c r="H172" s="85">
        <v>70.6434</v>
      </c>
      <c r="I172" s="84">
        <f t="shared" si="24"/>
        <v>0</v>
      </c>
      <c r="J172" s="84">
        <f t="shared" si="25"/>
        <v>0</v>
      </c>
      <c r="K172" s="84">
        <f t="shared" si="26"/>
        <v>0</v>
      </c>
      <c r="L172" s="84">
        <f t="shared" si="27"/>
        <v>0</v>
      </c>
      <c r="M172" s="84">
        <f t="shared" si="28"/>
        <v>0</v>
      </c>
      <c r="N172">
        <v>0</v>
      </c>
      <c r="O172" s="85">
        <v>0</v>
      </c>
      <c r="P172" s="84">
        <v>4.3999999999999997E-2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 s="85">
        <v>0</v>
      </c>
      <c r="X172" s="85">
        <v>0</v>
      </c>
      <c r="Y172" s="85">
        <v>0</v>
      </c>
      <c r="Z172" s="85">
        <v>0</v>
      </c>
      <c r="AA172" s="85">
        <v>0</v>
      </c>
      <c r="AB172" s="64">
        <f t="shared" si="29"/>
        <v>0</v>
      </c>
      <c r="AC172" s="64">
        <f t="shared" si="30"/>
        <v>0</v>
      </c>
      <c r="AD172" s="64">
        <f t="shared" si="31"/>
        <v>0</v>
      </c>
      <c r="AE172" s="64">
        <f t="shared" si="32"/>
        <v>0</v>
      </c>
      <c r="AF172" s="64">
        <f t="shared" si="33"/>
        <v>0</v>
      </c>
      <c r="AG172" s="64">
        <f t="shared" si="34"/>
        <v>0</v>
      </c>
      <c r="AH172" s="64">
        <f t="shared" si="35"/>
        <v>0</v>
      </c>
    </row>
    <row r="173" spans="1:34">
      <c r="A173" t="s">
        <v>35</v>
      </c>
      <c r="B173" t="s">
        <v>43</v>
      </c>
      <c r="C173">
        <v>8</v>
      </c>
      <c r="D173">
        <v>2012</v>
      </c>
      <c r="E173">
        <v>4</v>
      </c>
      <c r="F173">
        <v>0</v>
      </c>
      <c r="G173">
        <v>0</v>
      </c>
      <c r="H173" s="85">
        <v>69.689899999999994</v>
      </c>
      <c r="I173" s="84">
        <f t="shared" si="24"/>
        <v>0</v>
      </c>
      <c r="J173" s="84">
        <f t="shared" si="25"/>
        <v>0</v>
      </c>
      <c r="K173" s="84">
        <f t="shared" si="26"/>
        <v>0</v>
      </c>
      <c r="L173" s="84">
        <f t="shared" si="27"/>
        <v>0</v>
      </c>
      <c r="M173" s="84">
        <f t="shared" si="28"/>
        <v>0</v>
      </c>
      <c r="N173">
        <v>0</v>
      </c>
      <c r="O173" s="85">
        <v>0</v>
      </c>
      <c r="P173" s="84">
        <v>4.3999999999999997E-2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 s="85">
        <v>0</v>
      </c>
      <c r="X173" s="85">
        <v>0</v>
      </c>
      <c r="Y173" s="85">
        <v>0</v>
      </c>
      <c r="Z173" s="85">
        <v>0</v>
      </c>
      <c r="AA173" s="85">
        <v>0</v>
      </c>
      <c r="AB173" s="64">
        <f t="shared" si="29"/>
        <v>0</v>
      </c>
      <c r="AC173" s="64">
        <f t="shared" si="30"/>
        <v>0</v>
      </c>
      <c r="AD173" s="64">
        <f t="shared" si="31"/>
        <v>0</v>
      </c>
      <c r="AE173" s="64">
        <f t="shared" si="32"/>
        <v>0</v>
      </c>
      <c r="AF173" s="64">
        <f t="shared" si="33"/>
        <v>0</v>
      </c>
      <c r="AG173" s="64">
        <f t="shared" si="34"/>
        <v>0</v>
      </c>
      <c r="AH173" s="64">
        <f t="shared" si="35"/>
        <v>0</v>
      </c>
    </row>
    <row r="174" spans="1:34">
      <c r="A174" t="s">
        <v>35</v>
      </c>
      <c r="B174" t="s">
        <v>43</v>
      </c>
      <c r="C174">
        <v>8</v>
      </c>
      <c r="D174">
        <v>2012</v>
      </c>
      <c r="E174">
        <v>5</v>
      </c>
      <c r="F174">
        <v>0</v>
      </c>
      <c r="G174">
        <v>0</v>
      </c>
      <c r="H174" s="85">
        <v>69.6434</v>
      </c>
      <c r="I174" s="84">
        <f t="shared" si="24"/>
        <v>0</v>
      </c>
      <c r="J174" s="84">
        <f t="shared" si="25"/>
        <v>0</v>
      </c>
      <c r="K174" s="84">
        <f t="shared" si="26"/>
        <v>0</v>
      </c>
      <c r="L174" s="84">
        <f t="shared" si="27"/>
        <v>0</v>
      </c>
      <c r="M174" s="84">
        <f t="shared" si="28"/>
        <v>0</v>
      </c>
      <c r="N174">
        <v>0</v>
      </c>
      <c r="O174" s="85">
        <v>0</v>
      </c>
      <c r="P174" s="84">
        <v>5.3999999999999999E-2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 s="85">
        <v>0</v>
      </c>
      <c r="X174" s="85">
        <v>0</v>
      </c>
      <c r="Y174" s="85">
        <v>0</v>
      </c>
      <c r="Z174" s="85">
        <v>0</v>
      </c>
      <c r="AA174" s="85">
        <v>0</v>
      </c>
      <c r="AB174" s="64">
        <f t="shared" si="29"/>
        <v>0</v>
      </c>
      <c r="AC174" s="64">
        <f t="shared" si="30"/>
        <v>0</v>
      </c>
      <c r="AD174" s="64">
        <f t="shared" si="31"/>
        <v>0</v>
      </c>
      <c r="AE174" s="64">
        <f t="shared" si="32"/>
        <v>0</v>
      </c>
      <c r="AF174" s="64">
        <f t="shared" si="33"/>
        <v>0</v>
      </c>
      <c r="AG174" s="64">
        <f t="shared" si="34"/>
        <v>0</v>
      </c>
      <c r="AH174" s="64">
        <f t="shared" si="35"/>
        <v>0</v>
      </c>
    </row>
    <row r="175" spans="1:34">
      <c r="A175" t="s">
        <v>35</v>
      </c>
      <c r="B175" t="s">
        <v>43</v>
      </c>
      <c r="C175">
        <v>8</v>
      </c>
      <c r="D175">
        <v>2012</v>
      </c>
      <c r="E175">
        <v>6</v>
      </c>
      <c r="F175">
        <v>0</v>
      </c>
      <c r="G175">
        <v>0</v>
      </c>
      <c r="H175" s="85">
        <v>70.3643</v>
      </c>
      <c r="I175" s="84">
        <f t="shared" si="24"/>
        <v>0</v>
      </c>
      <c r="J175" s="84">
        <f t="shared" si="25"/>
        <v>0</v>
      </c>
      <c r="K175" s="84">
        <f t="shared" si="26"/>
        <v>0</v>
      </c>
      <c r="L175" s="84">
        <f t="shared" si="27"/>
        <v>0</v>
      </c>
      <c r="M175" s="84">
        <f t="shared" si="28"/>
        <v>0</v>
      </c>
      <c r="N175">
        <v>0</v>
      </c>
      <c r="O175" s="85">
        <v>0</v>
      </c>
      <c r="P175" s="84">
        <v>0.10100000000000001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 s="85">
        <v>0</v>
      </c>
      <c r="X175" s="85">
        <v>0</v>
      </c>
      <c r="Y175" s="85">
        <v>0</v>
      </c>
      <c r="Z175" s="85">
        <v>0</v>
      </c>
      <c r="AA175" s="85">
        <v>0</v>
      </c>
      <c r="AB175" s="64">
        <f t="shared" si="29"/>
        <v>0</v>
      </c>
      <c r="AC175" s="64">
        <f t="shared" si="30"/>
        <v>0</v>
      </c>
      <c r="AD175" s="64">
        <f t="shared" si="31"/>
        <v>0</v>
      </c>
      <c r="AE175" s="64">
        <f t="shared" si="32"/>
        <v>0</v>
      </c>
      <c r="AF175" s="64">
        <f t="shared" si="33"/>
        <v>0</v>
      </c>
      <c r="AG175" s="64">
        <f t="shared" si="34"/>
        <v>0</v>
      </c>
      <c r="AH175" s="64">
        <f t="shared" si="35"/>
        <v>0</v>
      </c>
    </row>
    <row r="176" spans="1:34">
      <c r="A176" t="s">
        <v>35</v>
      </c>
      <c r="B176" t="s">
        <v>43</v>
      </c>
      <c r="C176">
        <v>8</v>
      </c>
      <c r="D176">
        <v>2012</v>
      </c>
      <c r="E176">
        <v>7</v>
      </c>
      <c r="F176">
        <v>2.3161299999999999E-2</v>
      </c>
      <c r="G176">
        <v>2.3161299999999999E-2</v>
      </c>
      <c r="H176" s="85">
        <v>70.651200000000003</v>
      </c>
      <c r="I176" s="84">
        <f t="shared" si="24"/>
        <v>0</v>
      </c>
      <c r="J176" s="84">
        <f t="shared" si="25"/>
        <v>0</v>
      </c>
      <c r="K176" s="84">
        <f t="shared" si="26"/>
        <v>0</v>
      </c>
      <c r="L176" s="84">
        <f t="shared" si="27"/>
        <v>0</v>
      </c>
      <c r="M176" s="84">
        <f t="shared" si="28"/>
        <v>0</v>
      </c>
      <c r="N176">
        <v>0</v>
      </c>
      <c r="O176" s="85">
        <v>0</v>
      </c>
      <c r="P176" s="84">
        <v>0.161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 s="85">
        <v>0</v>
      </c>
      <c r="X176" s="85">
        <v>0</v>
      </c>
      <c r="Y176" s="85">
        <v>0</v>
      </c>
      <c r="Z176" s="85">
        <v>0</v>
      </c>
      <c r="AA176" s="85">
        <v>0</v>
      </c>
      <c r="AB176" s="64">
        <f t="shared" si="29"/>
        <v>0</v>
      </c>
      <c r="AC176" s="64">
        <f t="shared" si="30"/>
        <v>0</v>
      </c>
      <c r="AD176" s="64">
        <f t="shared" si="31"/>
        <v>0</v>
      </c>
      <c r="AE176" s="64">
        <f t="shared" si="32"/>
        <v>0</v>
      </c>
      <c r="AF176" s="64">
        <f t="shared" si="33"/>
        <v>0</v>
      </c>
      <c r="AG176" s="64">
        <f t="shared" si="34"/>
        <v>0</v>
      </c>
      <c r="AH176" s="64">
        <f t="shared" si="35"/>
        <v>0</v>
      </c>
    </row>
    <row r="177" spans="1:34">
      <c r="A177" t="s">
        <v>35</v>
      </c>
      <c r="B177" t="s">
        <v>43</v>
      </c>
      <c r="C177">
        <v>8</v>
      </c>
      <c r="D177">
        <v>2012</v>
      </c>
      <c r="E177">
        <v>8</v>
      </c>
      <c r="F177">
        <v>0.1095834</v>
      </c>
      <c r="G177">
        <v>0.1095834</v>
      </c>
      <c r="H177" s="85">
        <v>73.860500000000002</v>
      </c>
      <c r="I177" s="84">
        <f t="shared" si="24"/>
        <v>0</v>
      </c>
      <c r="J177" s="84">
        <f t="shared" si="25"/>
        <v>0</v>
      </c>
      <c r="K177" s="84">
        <f t="shared" si="26"/>
        <v>0</v>
      </c>
      <c r="L177" s="84">
        <f t="shared" si="27"/>
        <v>0</v>
      </c>
      <c r="M177" s="84">
        <f t="shared" si="28"/>
        <v>0</v>
      </c>
      <c r="N177">
        <v>0</v>
      </c>
      <c r="O177" s="85">
        <v>0</v>
      </c>
      <c r="P177" s="84">
        <v>0.224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 s="85">
        <v>0</v>
      </c>
      <c r="X177" s="85">
        <v>0</v>
      </c>
      <c r="Y177" s="85">
        <v>0</v>
      </c>
      <c r="Z177" s="85">
        <v>0</v>
      </c>
      <c r="AA177" s="85">
        <v>0</v>
      </c>
      <c r="AB177" s="64">
        <f t="shared" si="29"/>
        <v>0</v>
      </c>
      <c r="AC177" s="64">
        <f t="shared" si="30"/>
        <v>0</v>
      </c>
      <c r="AD177" s="64">
        <f t="shared" si="31"/>
        <v>0</v>
      </c>
      <c r="AE177" s="64">
        <f t="shared" si="32"/>
        <v>0</v>
      </c>
      <c r="AF177" s="64">
        <f t="shared" si="33"/>
        <v>0</v>
      </c>
      <c r="AG177" s="64">
        <f t="shared" si="34"/>
        <v>0</v>
      </c>
      <c r="AH177" s="64">
        <f t="shared" si="35"/>
        <v>0</v>
      </c>
    </row>
    <row r="178" spans="1:34">
      <c r="A178" t="s">
        <v>35</v>
      </c>
      <c r="B178" t="s">
        <v>43</v>
      </c>
      <c r="C178">
        <v>8</v>
      </c>
      <c r="D178">
        <v>2012</v>
      </c>
      <c r="E178">
        <v>9</v>
      </c>
      <c r="F178">
        <v>0.2117696</v>
      </c>
      <c r="G178">
        <v>0.2117696</v>
      </c>
      <c r="H178" s="85">
        <v>78.844999999999999</v>
      </c>
      <c r="I178" s="84">
        <f t="shared" si="24"/>
        <v>0</v>
      </c>
      <c r="J178" s="84">
        <f t="shared" si="25"/>
        <v>0</v>
      </c>
      <c r="K178" s="84">
        <f t="shared" si="26"/>
        <v>0</v>
      </c>
      <c r="L178" s="84">
        <f t="shared" si="27"/>
        <v>0</v>
      </c>
      <c r="M178" s="84">
        <f t="shared" si="28"/>
        <v>0</v>
      </c>
      <c r="N178">
        <v>0</v>
      </c>
      <c r="O178" s="85">
        <v>0</v>
      </c>
      <c r="P178" s="84">
        <v>0.33800000000000002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 s="85">
        <v>0</v>
      </c>
      <c r="X178" s="85">
        <v>0</v>
      </c>
      <c r="Y178" s="85">
        <v>0</v>
      </c>
      <c r="Z178" s="85">
        <v>0</v>
      </c>
      <c r="AA178" s="85">
        <v>0</v>
      </c>
      <c r="AB178" s="64">
        <f t="shared" si="29"/>
        <v>0</v>
      </c>
      <c r="AC178" s="64">
        <f t="shared" si="30"/>
        <v>0</v>
      </c>
      <c r="AD178" s="64">
        <f t="shared" si="31"/>
        <v>0</v>
      </c>
      <c r="AE178" s="64">
        <f t="shared" si="32"/>
        <v>0</v>
      </c>
      <c r="AF178" s="64">
        <f t="shared" si="33"/>
        <v>0</v>
      </c>
      <c r="AG178" s="64">
        <f t="shared" si="34"/>
        <v>0</v>
      </c>
      <c r="AH178" s="64">
        <f t="shared" si="35"/>
        <v>0</v>
      </c>
    </row>
    <row r="179" spans="1:34">
      <c r="A179" t="s">
        <v>35</v>
      </c>
      <c r="B179" t="s">
        <v>43</v>
      </c>
      <c r="C179">
        <v>8</v>
      </c>
      <c r="D179">
        <v>2012</v>
      </c>
      <c r="E179">
        <v>10</v>
      </c>
      <c r="F179">
        <v>0.36237599999999998</v>
      </c>
      <c r="G179">
        <v>0.36237599999999998</v>
      </c>
      <c r="H179" s="85">
        <v>83.317800000000005</v>
      </c>
      <c r="I179" s="84">
        <f t="shared" si="24"/>
        <v>0</v>
      </c>
      <c r="J179" s="84">
        <f t="shared" si="25"/>
        <v>0</v>
      </c>
      <c r="K179" s="84">
        <f t="shared" si="26"/>
        <v>0</v>
      </c>
      <c r="L179" s="84">
        <f t="shared" si="27"/>
        <v>0</v>
      </c>
      <c r="M179" s="84">
        <f t="shared" si="28"/>
        <v>0</v>
      </c>
      <c r="N179">
        <v>0</v>
      </c>
      <c r="O179" s="85">
        <v>0</v>
      </c>
      <c r="P179" s="84">
        <v>0.55700000000000005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 s="85">
        <v>0</v>
      </c>
      <c r="X179" s="85">
        <v>0</v>
      </c>
      <c r="Y179" s="85">
        <v>0</v>
      </c>
      <c r="Z179" s="85">
        <v>0</v>
      </c>
      <c r="AA179" s="85">
        <v>0</v>
      </c>
      <c r="AB179" s="64">
        <f t="shared" si="29"/>
        <v>0</v>
      </c>
      <c r="AC179" s="64">
        <f t="shared" si="30"/>
        <v>0</v>
      </c>
      <c r="AD179" s="64">
        <f t="shared" si="31"/>
        <v>0</v>
      </c>
      <c r="AE179" s="64">
        <f t="shared" si="32"/>
        <v>0</v>
      </c>
      <c r="AF179" s="64">
        <f t="shared" si="33"/>
        <v>0</v>
      </c>
      <c r="AG179" s="64">
        <f t="shared" si="34"/>
        <v>0</v>
      </c>
      <c r="AH179" s="64">
        <f t="shared" si="35"/>
        <v>0</v>
      </c>
    </row>
    <row r="180" spans="1:34">
      <c r="A180" t="s">
        <v>35</v>
      </c>
      <c r="B180" t="s">
        <v>43</v>
      </c>
      <c r="C180">
        <v>8</v>
      </c>
      <c r="D180">
        <v>2012</v>
      </c>
      <c r="E180">
        <v>11</v>
      </c>
      <c r="F180">
        <v>0.63331789999999999</v>
      </c>
      <c r="G180">
        <v>0.63331789999999999</v>
      </c>
      <c r="H180" s="85">
        <v>86.131799999999998</v>
      </c>
      <c r="I180" s="84">
        <f t="shared" si="24"/>
        <v>0</v>
      </c>
      <c r="J180" s="84">
        <f t="shared" si="25"/>
        <v>0</v>
      </c>
      <c r="K180" s="84">
        <f t="shared" si="26"/>
        <v>0</v>
      </c>
      <c r="L180" s="84">
        <f t="shared" si="27"/>
        <v>0</v>
      </c>
      <c r="M180" s="84">
        <f t="shared" si="28"/>
        <v>0</v>
      </c>
      <c r="N180">
        <v>0</v>
      </c>
      <c r="O180" s="85">
        <v>0</v>
      </c>
      <c r="P180" s="84">
        <v>0.72599999999999998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 s="85">
        <v>0</v>
      </c>
      <c r="X180" s="85">
        <v>0</v>
      </c>
      <c r="Y180" s="85">
        <v>0</v>
      </c>
      <c r="Z180" s="85">
        <v>0</v>
      </c>
      <c r="AA180" s="85">
        <v>0</v>
      </c>
      <c r="AB180" s="64">
        <f t="shared" si="29"/>
        <v>0</v>
      </c>
      <c r="AC180" s="64">
        <f t="shared" si="30"/>
        <v>0</v>
      </c>
      <c r="AD180" s="64">
        <f t="shared" si="31"/>
        <v>0</v>
      </c>
      <c r="AE180" s="64">
        <f t="shared" si="32"/>
        <v>0</v>
      </c>
      <c r="AF180" s="64">
        <f t="shared" si="33"/>
        <v>0</v>
      </c>
      <c r="AG180" s="64">
        <f t="shared" si="34"/>
        <v>0</v>
      </c>
      <c r="AH180" s="64">
        <f t="shared" si="35"/>
        <v>0</v>
      </c>
    </row>
    <row r="181" spans="1:34">
      <c r="A181" t="s">
        <v>35</v>
      </c>
      <c r="B181" t="s">
        <v>43</v>
      </c>
      <c r="C181">
        <v>8</v>
      </c>
      <c r="D181">
        <v>2012</v>
      </c>
      <c r="E181">
        <v>12</v>
      </c>
      <c r="F181">
        <v>0.9639915</v>
      </c>
      <c r="G181">
        <v>0.9639915</v>
      </c>
      <c r="H181" s="85">
        <v>88.829499999999996</v>
      </c>
      <c r="I181" s="84">
        <f t="shared" si="24"/>
        <v>0</v>
      </c>
      <c r="J181" s="84">
        <f t="shared" si="25"/>
        <v>0</v>
      </c>
      <c r="K181" s="84">
        <f t="shared" si="26"/>
        <v>0</v>
      </c>
      <c r="L181" s="84">
        <f t="shared" si="27"/>
        <v>0</v>
      </c>
      <c r="M181" s="84">
        <f t="shared" si="28"/>
        <v>0</v>
      </c>
      <c r="N181">
        <v>0</v>
      </c>
      <c r="O181" s="85">
        <v>0</v>
      </c>
      <c r="P181" s="84">
        <v>0.85699999999999998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 s="85">
        <v>0</v>
      </c>
      <c r="X181" s="85">
        <v>0</v>
      </c>
      <c r="Y181" s="85">
        <v>0</v>
      </c>
      <c r="Z181" s="85">
        <v>0</v>
      </c>
      <c r="AA181" s="85">
        <v>0</v>
      </c>
      <c r="AB181" s="64">
        <f t="shared" si="29"/>
        <v>0</v>
      </c>
      <c r="AC181" s="64">
        <f t="shared" si="30"/>
        <v>0</v>
      </c>
      <c r="AD181" s="64">
        <f t="shared" si="31"/>
        <v>0</v>
      </c>
      <c r="AE181" s="64">
        <f t="shared" si="32"/>
        <v>0</v>
      </c>
      <c r="AF181" s="64">
        <f t="shared" si="33"/>
        <v>0</v>
      </c>
      <c r="AG181" s="64">
        <f t="shared" si="34"/>
        <v>0</v>
      </c>
      <c r="AH181" s="64">
        <f t="shared" si="35"/>
        <v>0</v>
      </c>
    </row>
    <row r="182" spans="1:34">
      <c r="A182" t="s">
        <v>35</v>
      </c>
      <c r="B182" t="s">
        <v>43</v>
      </c>
      <c r="C182">
        <v>8</v>
      </c>
      <c r="D182">
        <v>2012</v>
      </c>
      <c r="E182">
        <v>13</v>
      </c>
      <c r="F182">
        <v>1.3097890000000001</v>
      </c>
      <c r="G182">
        <v>1.3097890000000001</v>
      </c>
      <c r="H182" s="85">
        <v>87.534899999999993</v>
      </c>
      <c r="I182" s="84">
        <f t="shared" si="24"/>
        <v>0</v>
      </c>
      <c r="J182" s="84">
        <f t="shared" si="25"/>
        <v>0</v>
      </c>
      <c r="K182" s="84">
        <f t="shared" si="26"/>
        <v>0</v>
      </c>
      <c r="L182" s="84">
        <f t="shared" si="27"/>
        <v>0</v>
      </c>
      <c r="M182" s="84">
        <f t="shared" si="28"/>
        <v>0</v>
      </c>
      <c r="N182">
        <v>0</v>
      </c>
      <c r="O182" s="85">
        <v>0</v>
      </c>
      <c r="P182" s="84">
        <v>0.90100000000000002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 s="85">
        <v>0</v>
      </c>
      <c r="X182" s="85">
        <v>0</v>
      </c>
      <c r="Y182" s="85">
        <v>0</v>
      </c>
      <c r="Z182" s="85">
        <v>0</v>
      </c>
      <c r="AA182" s="85">
        <v>0</v>
      </c>
      <c r="AB182" s="64">
        <f t="shared" si="29"/>
        <v>0</v>
      </c>
      <c r="AC182" s="64">
        <f t="shared" si="30"/>
        <v>0</v>
      </c>
      <c r="AD182" s="64">
        <f t="shared" si="31"/>
        <v>0</v>
      </c>
      <c r="AE182" s="64">
        <f t="shared" si="32"/>
        <v>0</v>
      </c>
      <c r="AF182" s="64">
        <f t="shared" si="33"/>
        <v>0</v>
      </c>
      <c r="AG182" s="64">
        <f t="shared" si="34"/>
        <v>0</v>
      </c>
      <c r="AH182" s="64">
        <f t="shared" si="35"/>
        <v>0</v>
      </c>
    </row>
    <row r="183" spans="1:34">
      <c r="A183" t="s">
        <v>35</v>
      </c>
      <c r="B183" t="s">
        <v>43</v>
      </c>
      <c r="C183">
        <v>8</v>
      </c>
      <c r="D183">
        <v>2012</v>
      </c>
      <c r="E183">
        <v>14</v>
      </c>
      <c r="F183">
        <v>1.5861430000000001</v>
      </c>
      <c r="G183">
        <v>1.1578839999999999</v>
      </c>
      <c r="H183" s="85">
        <v>85.821700000000007</v>
      </c>
      <c r="I183" s="84">
        <f t="shared" si="24"/>
        <v>-3.59412E-2</v>
      </c>
      <c r="J183" s="84">
        <f t="shared" si="25"/>
        <v>-1.4706800000000001E-2</v>
      </c>
      <c r="K183" s="84">
        <f t="shared" si="26"/>
        <v>0</v>
      </c>
      <c r="L183" s="84">
        <f t="shared" si="27"/>
        <v>1.4706800000000001E-2</v>
      </c>
      <c r="M183" s="84">
        <f t="shared" si="28"/>
        <v>3.59412E-2</v>
      </c>
      <c r="N183">
        <v>0</v>
      </c>
      <c r="O183" s="85">
        <v>0</v>
      </c>
      <c r="P183" s="84">
        <v>0.88900000000000001</v>
      </c>
      <c r="Q183">
        <v>0</v>
      </c>
      <c r="R183">
        <v>-3.59412E-2</v>
      </c>
      <c r="S183">
        <v>-1.4706800000000001E-2</v>
      </c>
      <c r="T183">
        <v>0</v>
      </c>
      <c r="U183">
        <v>1.4706800000000001E-2</v>
      </c>
      <c r="V183">
        <v>3.59412E-2</v>
      </c>
      <c r="W183" s="85">
        <v>0</v>
      </c>
      <c r="X183" s="85">
        <v>0</v>
      </c>
      <c r="Y183" s="85">
        <v>0</v>
      </c>
      <c r="Z183" s="85">
        <v>0</v>
      </c>
      <c r="AA183" s="85">
        <v>0</v>
      </c>
      <c r="AB183" s="64">
        <f t="shared" si="29"/>
        <v>0</v>
      </c>
      <c r="AC183" s="64">
        <f t="shared" si="30"/>
        <v>0</v>
      </c>
      <c r="AD183" s="64">
        <f t="shared" si="31"/>
        <v>0</v>
      </c>
      <c r="AE183" s="64">
        <f t="shared" si="32"/>
        <v>0</v>
      </c>
      <c r="AF183" s="64">
        <f t="shared" si="33"/>
        <v>0</v>
      </c>
      <c r="AG183" s="64">
        <f t="shared" si="34"/>
        <v>0</v>
      </c>
      <c r="AH183" s="64">
        <f t="shared" si="35"/>
        <v>0</v>
      </c>
    </row>
    <row r="184" spans="1:34">
      <c r="A184" t="s">
        <v>35</v>
      </c>
      <c r="B184" t="s">
        <v>43</v>
      </c>
      <c r="C184">
        <v>8</v>
      </c>
      <c r="D184">
        <v>2012</v>
      </c>
      <c r="E184">
        <v>15</v>
      </c>
      <c r="F184">
        <v>1.7624850000000001</v>
      </c>
      <c r="G184">
        <v>1.2866139999999999</v>
      </c>
      <c r="H184" s="85">
        <v>84.782899999999998</v>
      </c>
      <c r="I184" s="84">
        <f t="shared" si="24"/>
        <v>-3.6731600000000003E-2</v>
      </c>
      <c r="J184" s="84">
        <f t="shared" si="25"/>
        <v>-1.50303E-2</v>
      </c>
      <c r="K184" s="84">
        <f t="shared" si="26"/>
        <v>0</v>
      </c>
      <c r="L184" s="84">
        <f t="shared" si="27"/>
        <v>1.50303E-2</v>
      </c>
      <c r="M184" s="84">
        <f t="shared" si="28"/>
        <v>3.6731600000000003E-2</v>
      </c>
      <c r="N184">
        <v>0</v>
      </c>
      <c r="O184" s="85">
        <v>0</v>
      </c>
      <c r="P184" s="84">
        <v>0.8</v>
      </c>
      <c r="Q184">
        <v>0</v>
      </c>
      <c r="R184">
        <v>-3.6731600000000003E-2</v>
      </c>
      <c r="S184">
        <v>-1.50303E-2</v>
      </c>
      <c r="T184">
        <v>0</v>
      </c>
      <c r="U184">
        <v>1.50303E-2</v>
      </c>
      <c r="V184">
        <v>3.6731600000000003E-2</v>
      </c>
      <c r="W184" s="85">
        <v>0</v>
      </c>
      <c r="X184" s="85">
        <v>0</v>
      </c>
      <c r="Y184" s="85">
        <v>0</v>
      </c>
      <c r="Z184" s="85">
        <v>0</v>
      </c>
      <c r="AA184" s="85">
        <v>0</v>
      </c>
      <c r="AB184" s="64">
        <f t="shared" si="29"/>
        <v>0</v>
      </c>
      <c r="AC184" s="64">
        <f t="shared" si="30"/>
        <v>0</v>
      </c>
      <c r="AD184" s="64">
        <f t="shared" si="31"/>
        <v>0</v>
      </c>
      <c r="AE184" s="64">
        <f t="shared" si="32"/>
        <v>0</v>
      </c>
      <c r="AF184" s="64">
        <f t="shared" si="33"/>
        <v>0</v>
      </c>
      <c r="AG184" s="64">
        <f t="shared" si="34"/>
        <v>0</v>
      </c>
      <c r="AH184" s="64">
        <f t="shared" si="35"/>
        <v>0</v>
      </c>
    </row>
    <row r="185" spans="1:34">
      <c r="A185" t="s">
        <v>35</v>
      </c>
      <c r="B185" t="s">
        <v>43</v>
      </c>
      <c r="C185">
        <v>8</v>
      </c>
      <c r="D185">
        <v>2012</v>
      </c>
      <c r="E185">
        <v>16</v>
      </c>
      <c r="F185">
        <v>1.907095</v>
      </c>
      <c r="G185">
        <v>1.39218</v>
      </c>
      <c r="H185" s="85">
        <v>84.310100000000006</v>
      </c>
      <c r="I185" s="84">
        <f t="shared" si="24"/>
        <v>-3.69986E-2</v>
      </c>
      <c r="J185" s="84">
        <f t="shared" si="25"/>
        <v>-1.51395E-2</v>
      </c>
      <c r="K185" s="84">
        <f t="shared" si="26"/>
        <v>0</v>
      </c>
      <c r="L185" s="84">
        <f t="shared" si="27"/>
        <v>1.51395E-2</v>
      </c>
      <c r="M185" s="84">
        <f t="shared" si="28"/>
        <v>3.69986E-2</v>
      </c>
      <c r="N185">
        <v>0</v>
      </c>
      <c r="O185" s="85">
        <v>0</v>
      </c>
      <c r="P185" s="84">
        <v>0.67400000000000004</v>
      </c>
      <c r="Q185">
        <v>0</v>
      </c>
      <c r="R185">
        <v>-3.69986E-2</v>
      </c>
      <c r="S185">
        <v>-1.51395E-2</v>
      </c>
      <c r="T185">
        <v>0</v>
      </c>
      <c r="U185">
        <v>1.51395E-2</v>
      </c>
      <c r="V185">
        <v>3.69986E-2</v>
      </c>
      <c r="W185" s="85">
        <v>0</v>
      </c>
      <c r="X185" s="85">
        <v>0</v>
      </c>
      <c r="Y185" s="85">
        <v>0</v>
      </c>
      <c r="Z185" s="85">
        <v>0</v>
      </c>
      <c r="AA185" s="85">
        <v>0</v>
      </c>
      <c r="AB185" s="64">
        <f t="shared" si="29"/>
        <v>0</v>
      </c>
      <c r="AC185" s="64">
        <f t="shared" si="30"/>
        <v>0</v>
      </c>
      <c r="AD185" s="64">
        <f t="shared" si="31"/>
        <v>0</v>
      </c>
      <c r="AE185" s="64">
        <f t="shared" si="32"/>
        <v>0</v>
      </c>
      <c r="AF185" s="64">
        <f t="shared" si="33"/>
        <v>0</v>
      </c>
      <c r="AG185" s="64">
        <f t="shared" si="34"/>
        <v>0</v>
      </c>
      <c r="AH185" s="64">
        <f t="shared" si="35"/>
        <v>0</v>
      </c>
    </row>
    <row r="186" spans="1:34">
      <c r="A186" t="s">
        <v>35</v>
      </c>
      <c r="B186" t="s">
        <v>43</v>
      </c>
      <c r="C186">
        <v>8</v>
      </c>
      <c r="D186">
        <v>2012</v>
      </c>
      <c r="E186">
        <v>17</v>
      </c>
      <c r="F186">
        <v>1.952904</v>
      </c>
      <c r="G186">
        <v>1.4256200000000001</v>
      </c>
      <c r="H186" s="85">
        <v>82.317800000000005</v>
      </c>
      <c r="I186" s="84">
        <f t="shared" si="24"/>
        <v>-3.6554299999999998E-2</v>
      </c>
      <c r="J186" s="84">
        <f t="shared" si="25"/>
        <v>-1.4957700000000001E-2</v>
      </c>
      <c r="K186" s="84">
        <f t="shared" si="26"/>
        <v>0</v>
      </c>
      <c r="L186" s="84">
        <f t="shared" si="27"/>
        <v>1.4957700000000001E-2</v>
      </c>
      <c r="M186" s="84">
        <f t="shared" si="28"/>
        <v>3.6554299999999998E-2</v>
      </c>
      <c r="N186">
        <v>0</v>
      </c>
      <c r="O186" s="85">
        <v>0</v>
      </c>
      <c r="P186" s="84">
        <v>0.56599999999999995</v>
      </c>
      <c r="Q186">
        <v>0</v>
      </c>
      <c r="R186">
        <v>-3.6554299999999998E-2</v>
      </c>
      <c r="S186">
        <v>-1.4957700000000001E-2</v>
      </c>
      <c r="T186">
        <v>0</v>
      </c>
      <c r="U186">
        <v>1.4957700000000001E-2</v>
      </c>
      <c r="V186">
        <v>3.6554299999999998E-2</v>
      </c>
      <c r="W186" s="85">
        <v>0</v>
      </c>
      <c r="X186" s="85">
        <v>0</v>
      </c>
      <c r="Y186" s="85">
        <v>0</v>
      </c>
      <c r="Z186" s="85">
        <v>0</v>
      </c>
      <c r="AA186" s="85">
        <v>0</v>
      </c>
      <c r="AB186" s="64">
        <f t="shared" si="29"/>
        <v>0</v>
      </c>
      <c r="AC186" s="64">
        <f t="shared" si="30"/>
        <v>0</v>
      </c>
      <c r="AD186" s="64">
        <f t="shared" si="31"/>
        <v>0</v>
      </c>
      <c r="AE186" s="64">
        <f t="shared" si="32"/>
        <v>0</v>
      </c>
      <c r="AF186" s="64">
        <f t="shared" si="33"/>
        <v>0</v>
      </c>
      <c r="AG186" s="64">
        <f t="shared" si="34"/>
        <v>0</v>
      </c>
      <c r="AH186" s="64">
        <f t="shared" si="35"/>
        <v>0</v>
      </c>
    </row>
    <row r="187" spans="1:34">
      <c r="A187" t="s">
        <v>35</v>
      </c>
      <c r="B187" t="s">
        <v>43</v>
      </c>
      <c r="C187">
        <v>8</v>
      </c>
      <c r="D187">
        <v>2012</v>
      </c>
      <c r="E187">
        <v>18</v>
      </c>
      <c r="F187">
        <v>1.8875960000000001</v>
      </c>
      <c r="G187">
        <v>1.377945</v>
      </c>
      <c r="H187" s="85">
        <v>79.930199999999999</v>
      </c>
      <c r="I187" s="84">
        <f t="shared" si="24"/>
        <v>-3.5441599999999997E-2</v>
      </c>
      <c r="J187" s="84">
        <f t="shared" si="25"/>
        <v>-1.45024E-2</v>
      </c>
      <c r="K187" s="84">
        <f t="shared" si="26"/>
        <v>0</v>
      </c>
      <c r="L187" s="84">
        <f t="shared" si="27"/>
        <v>1.45024E-2</v>
      </c>
      <c r="M187" s="84">
        <f t="shared" si="28"/>
        <v>3.5441599999999997E-2</v>
      </c>
      <c r="N187">
        <v>0</v>
      </c>
      <c r="O187" s="85">
        <v>0</v>
      </c>
      <c r="P187" s="84">
        <v>0.374</v>
      </c>
      <c r="Q187">
        <v>0</v>
      </c>
      <c r="R187">
        <v>-3.5441599999999997E-2</v>
      </c>
      <c r="S187">
        <v>-1.45024E-2</v>
      </c>
      <c r="T187">
        <v>0</v>
      </c>
      <c r="U187">
        <v>1.45024E-2</v>
      </c>
      <c r="V187">
        <v>3.5441599999999997E-2</v>
      </c>
      <c r="W187" s="85">
        <v>0</v>
      </c>
      <c r="X187" s="85">
        <v>0</v>
      </c>
      <c r="Y187" s="85">
        <v>0</v>
      </c>
      <c r="Z187" s="85">
        <v>0</v>
      </c>
      <c r="AA187" s="85">
        <v>0</v>
      </c>
      <c r="AB187" s="64">
        <f t="shared" si="29"/>
        <v>0</v>
      </c>
      <c r="AC187" s="64">
        <f t="shared" si="30"/>
        <v>0</v>
      </c>
      <c r="AD187" s="64">
        <f t="shared" si="31"/>
        <v>0</v>
      </c>
      <c r="AE187" s="64">
        <f t="shared" si="32"/>
        <v>0</v>
      </c>
      <c r="AF187" s="64">
        <f t="shared" si="33"/>
        <v>0</v>
      </c>
      <c r="AG187" s="64">
        <f t="shared" si="34"/>
        <v>0</v>
      </c>
      <c r="AH187" s="64">
        <f t="shared" si="35"/>
        <v>0</v>
      </c>
    </row>
    <row r="188" spans="1:34">
      <c r="A188" t="s">
        <v>35</v>
      </c>
      <c r="B188" t="s">
        <v>43</v>
      </c>
      <c r="C188">
        <v>8</v>
      </c>
      <c r="D188">
        <v>2012</v>
      </c>
      <c r="E188">
        <v>19</v>
      </c>
      <c r="F188">
        <v>1.6146510000000001</v>
      </c>
      <c r="G188">
        <v>1.7922629999999999</v>
      </c>
      <c r="H188" s="85">
        <v>78.666700000000006</v>
      </c>
      <c r="I188" s="84">
        <f t="shared" si="24"/>
        <v>0</v>
      </c>
      <c r="J188" s="84">
        <f t="shared" si="25"/>
        <v>0</v>
      </c>
      <c r="K188" s="84">
        <f t="shared" si="26"/>
        <v>0</v>
      </c>
      <c r="L188" s="84">
        <f t="shared" si="27"/>
        <v>0</v>
      </c>
      <c r="M188" s="84">
        <f t="shared" si="28"/>
        <v>0</v>
      </c>
      <c r="N188">
        <v>0</v>
      </c>
      <c r="O188" s="85">
        <v>0</v>
      </c>
      <c r="P188" s="84">
        <v>0.23300000000000001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 s="85">
        <v>0</v>
      </c>
      <c r="X188" s="85">
        <v>0</v>
      </c>
      <c r="Y188" s="85">
        <v>0</v>
      </c>
      <c r="Z188" s="85">
        <v>0</v>
      </c>
      <c r="AA188" s="85">
        <v>0</v>
      </c>
      <c r="AB188" s="64">
        <f t="shared" si="29"/>
        <v>0</v>
      </c>
      <c r="AC188" s="64">
        <f t="shared" si="30"/>
        <v>0</v>
      </c>
      <c r="AD188" s="64">
        <f t="shared" si="31"/>
        <v>0</v>
      </c>
      <c r="AE188" s="64">
        <f t="shared" si="32"/>
        <v>0</v>
      </c>
      <c r="AF188" s="64">
        <f t="shared" si="33"/>
        <v>0</v>
      </c>
      <c r="AG188" s="64">
        <f t="shared" si="34"/>
        <v>0</v>
      </c>
      <c r="AH188" s="64">
        <f t="shared" si="35"/>
        <v>0</v>
      </c>
    </row>
    <row r="189" spans="1:34">
      <c r="A189" t="s">
        <v>35</v>
      </c>
      <c r="B189" t="s">
        <v>43</v>
      </c>
      <c r="C189">
        <v>8</v>
      </c>
      <c r="D189">
        <v>2012</v>
      </c>
      <c r="E189">
        <v>20</v>
      </c>
      <c r="F189">
        <v>1.2424770000000001</v>
      </c>
      <c r="G189">
        <v>1.3543000000000001</v>
      </c>
      <c r="H189" s="85">
        <v>76.961200000000005</v>
      </c>
      <c r="I189" s="84">
        <f t="shared" si="24"/>
        <v>0</v>
      </c>
      <c r="J189" s="84">
        <f t="shared" si="25"/>
        <v>0</v>
      </c>
      <c r="K189" s="84">
        <f t="shared" si="26"/>
        <v>0</v>
      </c>
      <c r="L189" s="84">
        <f t="shared" si="27"/>
        <v>0</v>
      </c>
      <c r="M189" s="84">
        <f t="shared" si="28"/>
        <v>0</v>
      </c>
      <c r="N189">
        <v>0</v>
      </c>
      <c r="O189" s="85">
        <v>0</v>
      </c>
      <c r="P189" s="84">
        <v>0.16500000000000001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 s="85">
        <v>0</v>
      </c>
      <c r="X189" s="85">
        <v>0</v>
      </c>
      <c r="Y189" s="85">
        <v>0</v>
      </c>
      <c r="Z189" s="85">
        <v>0</v>
      </c>
      <c r="AA189" s="85">
        <v>0</v>
      </c>
      <c r="AB189" s="64">
        <f t="shared" si="29"/>
        <v>0</v>
      </c>
      <c r="AC189" s="64">
        <f t="shared" si="30"/>
        <v>0</v>
      </c>
      <c r="AD189" s="64">
        <f t="shared" si="31"/>
        <v>0</v>
      </c>
      <c r="AE189" s="64">
        <f t="shared" si="32"/>
        <v>0</v>
      </c>
      <c r="AF189" s="64">
        <f t="shared" si="33"/>
        <v>0</v>
      </c>
      <c r="AG189" s="64">
        <f t="shared" si="34"/>
        <v>0</v>
      </c>
      <c r="AH189" s="64">
        <f t="shared" si="35"/>
        <v>0</v>
      </c>
    </row>
    <row r="190" spans="1:34">
      <c r="A190" t="s">
        <v>35</v>
      </c>
      <c r="B190" t="s">
        <v>43</v>
      </c>
      <c r="C190">
        <v>8</v>
      </c>
      <c r="D190">
        <v>2012</v>
      </c>
      <c r="E190">
        <v>21</v>
      </c>
      <c r="F190">
        <v>1.002365</v>
      </c>
      <c r="G190">
        <v>1.07253</v>
      </c>
      <c r="H190" s="85">
        <v>75.891499999999994</v>
      </c>
      <c r="I190" s="84">
        <f t="shared" si="24"/>
        <v>0</v>
      </c>
      <c r="J190" s="84">
        <f t="shared" si="25"/>
        <v>0</v>
      </c>
      <c r="K190" s="84">
        <f t="shared" si="26"/>
        <v>0</v>
      </c>
      <c r="L190" s="84">
        <f t="shared" si="27"/>
        <v>0</v>
      </c>
      <c r="M190" s="84">
        <f t="shared" si="28"/>
        <v>0</v>
      </c>
      <c r="N190">
        <v>0</v>
      </c>
      <c r="O190" s="85">
        <v>0</v>
      </c>
      <c r="P190" s="84">
        <v>0.1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 s="85">
        <v>0</v>
      </c>
      <c r="X190" s="85">
        <v>0</v>
      </c>
      <c r="Y190" s="85">
        <v>0</v>
      </c>
      <c r="Z190" s="85">
        <v>0</v>
      </c>
      <c r="AA190" s="85">
        <v>0</v>
      </c>
      <c r="AB190" s="64">
        <f t="shared" si="29"/>
        <v>0</v>
      </c>
      <c r="AC190" s="64">
        <f t="shared" si="30"/>
        <v>0</v>
      </c>
      <c r="AD190" s="64">
        <f t="shared" si="31"/>
        <v>0</v>
      </c>
      <c r="AE190" s="64">
        <f t="shared" si="32"/>
        <v>0</v>
      </c>
      <c r="AF190" s="64">
        <f t="shared" si="33"/>
        <v>0</v>
      </c>
      <c r="AG190" s="64">
        <f t="shared" si="34"/>
        <v>0</v>
      </c>
      <c r="AH190" s="64">
        <f t="shared" si="35"/>
        <v>0</v>
      </c>
    </row>
    <row r="191" spans="1:34">
      <c r="A191" t="s">
        <v>35</v>
      </c>
      <c r="B191" t="s">
        <v>43</v>
      </c>
      <c r="C191">
        <v>8</v>
      </c>
      <c r="D191">
        <v>2012</v>
      </c>
      <c r="E191">
        <v>22</v>
      </c>
      <c r="F191">
        <v>0.8620276</v>
      </c>
      <c r="G191">
        <v>0.8620276</v>
      </c>
      <c r="H191" s="85">
        <v>74.527100000000004</v>
      </c>
      <c r="I191" s="84">
        <f t="shared" si="24"/>
        <v>0</v>
      </c>
      <c r="J191" s="84">
        <f t="shared" si="25"/>
        <v>0</v>
      </c>
      <c r="K191" s="84">
        <f t="shared" si="26"/>
        <v>0</v>
      </c>
      <c r="L191" s="84">
        <f t="shared" si="27"/>
        <v>0</v>
      </c>
      <c r="M191" s="84">
        <f t="shared" si="28"/>
        <v>0</v>
      </c>
      <c r="N191">
        <v>0</v>
      </c>
      <c r="O191" s="85">
        <v>0</v>
      </c>
      <c r="P191" s="84">
        <v>6.8000000000000005E-2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 s="85">
        <v>0</v>
      </c>
      <c r="X191" s="85">
        <v>0</v>
      </c>
      <c r="Y191" s="85">
        <v>0</v>
      </c>
      <c r="Z191" s="85">
        <v>0</v>
      </c>
      <c r="AA191" s="85">
        <v>0</v>
      </c>
      <c r="AB191" s="64">
        <f t="shared" si="29"/>
        <v>0</v>
      </c>
      <c r="AC191" s="64">
        <f t="shared" si="30"/>
        <v>0</v>
      </c>
      <c r="AD191" s="64">
        <f t="shared" si="31"/>
        <v>0</v>
      </c>
      <c r="AE191" s="64">
        <f t="shared" si="32"/>
        <v>0</v>
      </c>
      <c r="AF191" s="64">
        <f t="shared" si="33"/>
        <v>0</v>
      </c>
      <c r="AG191" s="64">
        <f t="shared" si="34"/>
        <v>0</v>
      </c>
      <c r="AH191" s="64">
        <f t="shared" si="35"/>
        <v>0</v>
      </c>
    </row>
    <row r="192" spans="1:34">
      <c r="A192" t="s">
        <v>35</v>
      </c>
      <c r="B192" t="s">
        <v>43</v>
      </c>
      <c r="C192">
        <v>8</v>
      </c>
      <c r="D192">
        <v>2012</v>
      </c>
      <c r="E192">
        <v>23</v>
      </c>
      <c r="F192">
        <v>0.67544389999999999</v>
      </c>
      <c r="G192">
        <v>0.67544389999999999</v>
      </c>
      <c r="H192" s="85">
        <v>73.201599999999999</v>
      </c>
      <c r="I192" s="84">
        <f t="shared" si="24"/>
        <v>0</v>
      </c>
      <c r="J192" s="84">
        <f t="shared" si="25"/>
        <v>0</v>
      </c>
      <c r="K192" s="84">
        <f t="shared" si="26"/>
        <v>0</v>
      </c>
      <c r="L192" s="84">
        <f t="shared" si="27"/>
        <v>0</v>
      </c>
      <c r="M192" s="84">
        <f t="shared" si="28"/>
        <v>0</v>
      </c>
      <c r="N192">
        <v>0</v>
      </c>
      <c r="O192" s="85">
        <v>0</v>
      </c>
      <c r="P192" s="84">
        <v>5.0999999999999997E-2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 s="85">
        <v>0</v>
      </c>
      <c r="X192" s="85">
        <v>0</v>
      </c>
      <c r="Y192" s="85">
        <v>0</v>
      </c>
      <c r="Z192" s="85">
        <v>0</v>
      </c>
      <c r="AA192" s="85">
        <v>0</v>
      </c>
      <c r="AB192" s="64">
        <f t="shared" si="29"/>
        <v>0</v>
      </c>
      <c r="AC192" s="64">
        <f t="shared" si="30"/>
        <v>0</v>
      </c>
      <c r="AD192" s="64">
        <f t="shared" si="31"/>
        <v>0</v>
      </c>
      <c r="AE192" s="64">
        <f t="shared" si="32"/>
        <v>0</v>
      </c>
      <c r="AF192" s="64">
        <f t="shared" si="33"/>
        <v>0</v>
      </c>
      <c r="AG192" s="64">
        <f t="shared" si="34"/>
        <v>0</v>
      </c>
      <c r="AH192" s="64">
        <f t="shared" si="35"/>
        <v>0</v>
      </c>
    </row>
    <row r="193" spans="1:34">
      <c r="A193" t="s">
        <v>35</v>
      </c>
      <c r="B193" t="s">
        <v>43</v>
      </c>
      <c r="C193">
        <v>8</v>
      </c>
      <c r="D193">
        <v>2012</v>
      </c>
      <c r="E193">
        <v>24</v>
      </c>
      <c r="F193">
        <v>0.4745645</v>
      </c>
      <c r="G193">
        <v>0.4745645</v>
      </c>
      <c r="H193" s="85">
        <v>72.317800000000005</v>
      </c>
      <c r="I193" s="84">
        <f t="shared" si="24"/>
        <v>0</v>
      </c>
      <c r="J193" s="84">
        <f t="shared" si="25"/>
        <v>0</v>
      </c>
      <c r="K193" s="84">
        <f t="shared" si="26"/>
        <v>0</v>
      </c>
      <c r="L193" s="84">
        <f t="shared" si="27"/>
        <v>0</v>
      </c>
      <c r="M193" s="84">
        <f t="shared" si="28"/>
        <v>0</v>
      </c>
      <c r="N193">
        <v>0</v>
      </c>
      <c r="O193" s="85">
        <v>0</v>
      </c>
      <c r="P193" s="84">
        <v>0.05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 s="85">
        <v>0</v>
      </c>
      <c r="X193" s="85">
        <v>0</v>
      </c>
      <c r="Y193" s="85">
        <v>0</v>
      </c>
      <c r="Z193" s="85">
        <v>0</v>
      </c>
      <c r="AA193" s="85">
        <v>0</v>
      </c>
      <c r="AB193" s="64">
        <f t="shared" si="29"/>
        <v>0</v>
      </c>
      <c r="AC193" s="64">
        <f t="shared" si="30"/>
        <v>0</v>
      </c>
      <c r="AD193" s="64">
        <f t="shared" si="31"/>
        <v>0</v>
      </c>
      <c r="AE193" s="64">
        <f t="shared" si="32"/>
        <v>0</v>
      </c>
      <c r="AF193" s="64">
        <f t="shared" si="33"/>
        <v>0</v>
      </c>
      <c r="AG193" s="64">
        <f t="shared" si="34"/>
        <v>0</v>
      </c>
      <c r="AH193" s="64">
        <f t="shared" si="35"/>
        <v>0</v>
      </c>
    </row>
    <row r="194" spans="1:34">
      <c r="A194" t="s">
        <v>35</v>
      </c>
      <c r="B194" t="s">
        <v>44</v>
      </c>
      <c r="C194">
        <v>9</v>
      </c>
      <c r="D194">
        <v>2012</v>
      </c>
      <c r="E194">
        <v>1</v>
      </c>
      <c r="F194">
        <v>0.08</v>
      </c>
      <c r="G194">
        <v>0.08</v>
      </c>
      <c r="H194" s="85">
        <v>71.565899999999999</v>
      </c>
      <c r="I194" s="84">
        <f t="shared" ref="I194:I257" si="36">SUM(R194,W194)</f>
        <v>0</v>
      </c>
      <c r="J194" s="84">
        <f t="shared" ref="J194:J257" si="37">SUM(S194,X194)</f>
        <v>0</v>
      </c>
      <c r="K194" s="84">
        <f t="shared" ref="K194:K257" si="38">SUM(T194,Y194)</f>
        <v>0</v>
      </c>
      <c r="L194" s="84">
        <f t="shared" ref="L194:L257" si="39">SUM(U194,Z194)</f>
        <v>0</v>
      </c>
      <c r="M194" s="84">
        <f t="shared" ref="M194:M257" si="40">SUM(V194,AA194)</f>
        <v>0</v>
      </c>
      <c r="N194">
        <v>0</v>
      </c>
      <c r="O194" s="85">
        <v>0</v>
      </c>
      <c r="P194" s="84">
        <v>0.05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 s="85">
        <v>0</v>
      </c>
      <c r="X194" s="85">
        <v>0</v>
      </c>
      <c r="Y194" s="85">
        <v>0</v>
      </c>
      <c r="Z194" s="85">
        <v>0</v>
      </c>
      <c r="AA194" s="85">
        <v>0</v>
      </c>
      <c r="AB194" s="64">
        <f t="shared" si="29"/>
        <v>0</v>
      </c>
      <c r="AC194" s="64">
        <f t="shared" si="30"/>
        <v>0</v>
      </c>
      <c r="AD194" s="64">
        <f t="shared" si="31"/>
        <v>0</v>
      </c>
      <c r="AE194" s="64">
        <f t="shared" si="32"/>
        <v>0</v>
      </c>
      <c r="AF194" s="64">
        <f t="shared" si="33"/>
        <v>0</v>
      </c>
      <c r="AG194" s="64">
        <f t="shared" si="34"/>
        <v>0</v>
      </c>
      <c r="AH194" s="64">
        <f t="shared" si="35"/>
        <v>0</v>
      </c>
    </row>
    <row r="195" spans="1:34">
      <c r="A195" t="s">
        <v>35</v>
      </c>
      <c r="B195" t="s">
        <v>44</v>
      </c>
      <c r="C195">
        <v>9</v>
      </c>
      <c r="D195">
        <v>2012</v>
      </c>
      <c r="E195">
        <v>2</v>
      </c>
      <c r="F195">
        <v>0.08</v>
      </c>
      <c r="G195">
        <v>0.08</v>
      </c>
      <c r="H195" s="85">
        <v>70.224800000000002</v>
      </c>
      <c r="I195" s="84">
        <f t="shared" si="36"/>
        <v>0</v>
      </c>
      <c r="J195" s="84">
        <f t="shared" si="37"/>
        <v>0</v>
      </c>
      <c r="K195" s="84">
        <f t="shared" si="38"/>
        <v>0</v>
      </c>
      <c r="L195" s="84">
        <f t="shared" si="39"/>
        <v>0</v>
      </c>
      <c r="M195" s="84">
        <f t="shared" si="40"/>
        <v>0</v>
      </c>
      <c r="N195">
        <v>0</v>
      </c>
      <c r="O195" s="85">
        <v>0</v>
      </c>
      <c r="P195" s="84">
        <v>3.2000000000000001E-2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 s="85">
        <v>0</v>
      </c>
      <c r="X195" s="85">
        <v>0</v>
      </c>
      <c r="Y195" s="85">
        <v>0</v>
      </c>
      <c r="Z195" s="85">
        <v>0</v>
      </c>
      <c r="AA195" s="85">
        <v>0</v>
      </c>
      <c r="AB195" s="64">
        <f t="shared" ref="AB195:AB258" si="41">F195*N195+P195*O195</f>
        <v>0</v>
      </c>
      <c r="AC195" s="64">
        <f t="shared" ref="AC195:AC258" si="42">G195*N195</f>
        <v>0</v>
      </c>
      <c r="AD195" s="64">
        <f t="shared" ref="AD195:AD258" si="43">R195*$N195</f>
        <v>0</v>
      </c>
      <c r="AE195" s="64">
        <f t="shared" ref="AE195:AE258" si="44">S195*$N195</f>
        <v>0</v>
      </c>
      <c r="AF195" s="64">
        <f t="shared" ref="AF195:AF258" si="45">T195*$N195</f>
        <v>0</v>
      </c>
      <c r="AG195" s="64">
        <f t="shared" ref="AG195:AG258" si="46">U195*$N195</f>
        <v>0</v>
      </c>
      <c r="AH195" s="64">
        <f t="shared" ref="AH195:AH258" si="47">V195*$N195</f>
        <v>0</v>
      </c>
    </row>
    <row r="196" spans="1:34">
      <c r="A196" t="s">
        <v>35</v>
      </c>
      <c r="B196" t="s">
        <v>44</v>
      </c>
      <c r="C196">
        <v>9</v>
      </c>
      <c r="D196">
        <v>2012</v>
      </c>
      <c r="E196">
        <v>3</v>
      </c>
      <c r="F196">
        <v>0.08</v>
      </c>
      <c r="G196">
        <v>0.08</v>
      </c>
      <c r="H196" s="85">
        <v>69.953500000000005</v>
      </c>
      <c r="I196" s="84">
        <f t="shared" si="36"/>
        <v>0</v>
      </c>
      <c r="J196" s="84">
        <f t="shared" si="37"/>
        <v>0</v>
      </c>
      <c r="K196" s="84">
        <f t="shared" si="38"/>
        <v>0</v>
      </c>
      <c r="L196" s="84">
        <f t="shared" si="39"/>
        <v>0</v>
      </c>
      <c r="M196" s="84">
        <f t="shared" si="40"/>
        <v>0</v>
      </c>
      <c r="N196">
        <v>0</v>
      </c>
      <c r="O196" s="85">
        <v>0</v>
      </c>
      <c r="P196" s="84">
        <v>4.3999999999999997E-2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 s="85">
        <v>0</v>
      </c>
      <c r="X196" s="85">
        <v>0</v>
      </c>
      <c r="Y196" s="85">
        <v>0</v>
      </c>
      <c r="Z196" s="85">
        <v>0</v>
      </c>
      <c r="AA196" s="85">
        <v>0</v>
      </c>
      <c r="AB196" s="64">
        <f t="shared" si="41"/>
        <v>0</v>
      </c>
      <c r="AC196" s="64">
        <f t="shared" si="42"/>
        <v>0</v>
      </c>
      <c r="AD196" s="64">
        <f t="shared" si="43"/>
        <v>0</v>
      </c>
      <c r="AE196" s="64">
        <f t="shared" si="44"/>
        <v>0</v>
      </c>
      <c r="AF196" s="64">
        <f t="shared" si="45"/>
        <v>0</v>
      </c>
      <c r="AG196" s="64">
        <f t="shared" si="46"/>
        <v>0</v>
      </c>
      <c r="AH196" s="64">
        <f t="shared" si="47"/>
        <v>0</v>
      </c>
    </row>
    <row r="197" spans="1:34">
      <c r="A197" t="s">
        <v>35</v>
      </c>
      <c r="B197" t="s">
        <v>44</v>
      </c>
      <c r="C197">
        <v>9</v>
      </c>
      <c r="D197">
        <v>2012</v>
      </c>
      <c r="E197">
        <v>4</v>
      </c>
      <c r="F197">
        <v>0.08</v>
      </c>
      <c r="G197">
        <v>0.08</v>
      </c>
      <c r="H197" s="85">
        <v>69.876000000000005</v>
      </c>
      <c r="I197" s="84">
        <f t="shared" si="36"/>
        <v>0</v>
      </c>
      <c r="J197" s="84">
        <f t="shared" si="37"/>
        <v>0</v>
      </c>
      <c r="K197" s="84">
        <f t="shared" si="38"/>
        <v>0</v>
      </c>
      <c r="L197" s="84">
        <f t="shared" si="39"/>
        <v>0</v>
      </c>
      <c r="M197" s="84">
        <f t="shared" si="40"/>
        <v>0</v>
      </c>
      <c r="N197">
        <v>0</v>
      </c>
      <c r="O197" s="85">
        <v>0</v>
      </c>
      <c r="P197" s="84">
        <v>4.3999999999999997E-2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 s="85">
        <v>0</v>
      </c>
      <c r="X197" s="85">
        <v>0</v>
      </c>
      <c r="Y197" s="85">
        <v>0</v>
      </c>
      <c r="Z197" s="85">
        <v>0</v>
      </c>
      <c r="AA197" s="85">
        <v>0</v>
      </c>
      <c r="AB197" s="64">
        <f t="shared" si="41"/>
        <v>0</v>
      </c>
      <c r="AC197" s="64">
        <f t="shared" si="42"/>
        <v>0</v>
      </c>
      <c r="AD197" s="64">
        <f t="shared" si="43"/>
        <v>0</v>
      </c>
      <c r="AE197" s="64">
        <f t="shared" si="44"/>
        <v>0</v>
      </c>
      <c r="AF197" s="64">
        <f t="shared" si="45"/>
        <v>0</v>
      </c>
      <c r="AG197" s="64">
        <f t="shared" si="46"/>
        <v>0</v>
      </c>
      <c r="AH197" s="64">
        <f t="shared" si="47"/>
        <v>0</v>
      </c>
    </row>
    <row r="198" spans="1:34">
      <c r="A198" t="s">
        <v>35</v>
      </c>
      <c r="B198" t="s">
        <v>44</v>
      </c>
      <c r="C198">
        <v>9</v>
      </c>
      <c r="D198">
        <v>2012</v>
      </c>
      <c r="E198">
        <v>5</v>
      </c>
      <c r="F198">
        <v>7.7378100000000005E-2</v>
      </c>
      <c r="G198">
        <v>7.7378100000000005E-2</v>
      </c>
      <c r="H198" s="85">
        <v>69.379800000000003</v>
      </c>
      <c r="I198" s="84">
        <f t="shared" si="36"/>
        <v>0</v>
      </c>
      <c r="J198" s="84">
        <f t="shared" si="37"/>
        <v>0</v>
      </c>
      <c r="K198" s="84">
        <f t="shared" si="38"/>
        <v>0</v>
      </c>
      <c r="L198" s="84">
        <f t="shared" si="39"/>
        <v>0</v>
      </c>
      <c r="M198" s="84">
        <f t="shared" si="40"/>
        <v>0</v>
      </c>
      <c r="N198">
        <v>0</v>
      </c>
      <c r="O198" s="85">
        <v>0</v>
      </c>
      <c r="P198" s="84">
        <v>5.3999999999999999E-2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 s="85">
        <v>0</v>
      </c>
      <c r="X198" s="85">
        <v>0</v>
      </c>
      <c r="Y198" s="85">
        <v>0</v>
      </c>
      <c r="Z198" s="85">
        <v>0</v>
      </c>
      <c r="AA198" s="85">
        <v>0</v>
      </c>
      <c r="AB198" s="64">
        <f t="shared" si="41"/>
        <v>0</v>
      </c>
      <c r="AC198" s="64">
        <f t="shared" si="42"/>
        <v>0</v>
      </c>
      <c r="AD198" s="64">
        <f t="shared" si="43"/>
        <v>0</v>
      </c>
      <c r="AE198" s="64">
        <f t="shared" si="44"/>
        <v>0</v>
      </c>
      <c r="AF198" s="64">
        <f t="shared" si="45"/>
        <v>0</v>
      </c>
      <c r="AG198" s="64">
        <f t="shared" si="46"/>
        <v>0</v>
      </c>
      <c r="AH198" s="64">
        <f t="shared" si="47"/>
        <v>0</v>
      </c>
    </row>
    <row r="199" spans="1:34">
      <c r="A199" t="s">
        <v>35</v>
      </c>
      <c r="B199" t="s">
        <v>44</v>
      </c>
      <c r="C199">
        <v>9</v>
      </c>
      <c r="D199">
        <v>2012</v>
      </c>
      <c r="E199">
        <v>6</v>
      </c>
      <c r="F199">
        <v>7.1754999999999999E-2</v>
      </c>
      <c r="G199">
        <v>7.1754999999999999E-2</v>
      </c>
      <c r="H199" s="85">
        <v>69.131799999999998</v>
      </c>
      <c r="I199" s="84">
        <f t="shared" si="36"/>
        <v>0</v>
      </c>
      <c r="J199" s="84">
        <f t="shared" si="37"/>
        <v>0</v>
      </c>
      <c r="K199" s="84">
        <f t="shared" si="38"/>
        <v>0</v>
      </c>
      <c r="L199" s="84">
        <f t="shared" si="39"/>
        <v>0</v>
      </c>
      <c r="M199" s="84">
        <f t="shared" si="40"/>
        <v>0</v>
      </c>
      <c r="N199">
        <v>0</v>
      </c>
      <c r="O199" s="85">
        <v>0</v>
      </c>
      <c r="P199" s="84">
        <v>0.10100000000000001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 s="85">
        <v>0</v>
      </c>
      <c r="X199" s="85">
        <v>0</v>
      </c>
      <c r="Y199" s="85">
        <v>0</v>
      </c>
      <c r="Z199" s="85">
        <v>0</v>
      </c>
      <c r="AA199" s="85">
        <v>0</v>
      </c>
      <c r="AB199" s="64">
        <f t="shared" si="41"/>
        <v>0</v>
      </c>
      <c r="AC199" s="64">
        <f t="shared" si="42"/>
        <v>0</v>
      </c>
      <c r="AD199" s="64">
        <f t="shared" si="43"/>
        <v>0</v>
      </c>
      <c r="AE199" s="64">
        <f t="shared" si="44"/>
        <v>0</v>
      </c>
      <c r="AF199" s="64">
        <f t="shared" si="45"/>
        <v>0</v>
      </c>
      <c r="AG199" s="64">
        <f t="shared" si="46"/>
        <v>0</v>
      </c>
      <c r="AH199" s="64">
        <f t="shared" si="47"/>
        <v>0</v>
      </c>
    </row>
    <row r="200" spans="1:34">
      <c r="A200" t="s">
        <v>35</v>
      </c>
      <c r="B200" t="s">
        <v>44</v>
      </c>
      <c r="C200">
        <v>9</v>
      </c>
      <c r="D200">
        <v>2012</v>
      </c>
      <c r="E200">
        <v>7</v>
      </c>
      <c r="F200">
        <v>8.5177699999999995E-2</v>
      </c>
      <c r="G200">
        <v>8.5177699999999995E-2</v>
      </c>
      <c r="H200" s="85">
        <v>69.108500000000006</v>
      </c>
      <c r="I200" s="84">
        <f t="shared" si="36"/>
        <v>0</v>
      </c>
      <c r="J200" s="84">
        <f t="shared" si="37"/>
        <v>0</v>
      </c>
      <c r="K200" s="84">
        <f t="shared" si="38"/>
        <v>0</v>
      </c>
      <c r="L200" s="84">
        <f t="shared" si="39"/>
        <v>0</v>
      </c>
      <c r="M200" s="84">
        <f t="shared" si="40"/>
        <v>0</v>
      </c>
      <c r="N200">
        <v>0</v>
      </c>
      <c r="O200" s="85">
        <v>0</v>
      </c>
      <c r="P200" s="84">
        <v>0.161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 s="85">
        <v>0</v>
      </c>
      <c r="X200" s="85">
        <v>0</v>
      </c>
      <c r="Y200" s="85">
        <v>0</v>
      </c>
      <c r="Z200" s="85">
        <v>0</v>
      </c>
      <c r="AA200" s="85">
        <v>0</v>
      </c>
      <c r="AB200" s="64">
        <f t="shared" si="41"/>
        <v>0</v>
      </c>
      <c r="AC200" s="64">
        <f t="shared" si="42"/>
        <v>0</v>
      </c>
      <c r="AD200" s="64">
        <f t="shared" si="43"/>
        <v>0</v>
      </c>
      <c r="AE200" s="64">
        <f t="shared" si="44"/>
        <v>0</v>
      </c>
      <c r="AF200" s="64">
        <f t="shared" si="45"/>
        <v>0</v>
      </c>
      <c r="AG200" s="64">
        <f t="shared" si="46"/>
        <v>0</v>
      </c>
      <c r="AH200" s="64">
        <f t="shared" si="47"/>
        <v>0</v>
      </c>
    </row>
    <row r="201" spans="1:34">
      <c r="A201" t="s">
        <v>35</v>
      </c>
      <c r="B201" t="s">
        <v>44</v>
      </c>
      <c r="C201">
        <v>9</v>
      </c>
      <c r="D201">
        <v>2012</v>
      </c>
      <c r="E201">
        <v>8</v>
      </c>
      <c r="F201">
        <v>0.13178790000000001</v>
      </c>
      <c r="G201">
        <v>0.13178790000000001</v>
      </c>
      <c r="H201" s="85">
        <v>74.620199999999997</v>
      </c>
      <c r="I201" s="84">
        <f t="shared" si="36"/>
        <v>0</v>
      </c>
      <c r="J201" s="84">
        <f t="shared" si="37"/>
        <v>0</v>
      </c>
      <c r="K201" s="84">
        <f t="shared" si="38"/>
        <v>0</v>
      </c>
      <c r="L201" s="84">
        <f t="shared" si="39"/>
        <v>0</v>
      </c>
      <c r="M201" s="84">
        <f t="shared" si="40"/>
        <v>0</v>
      </c>
      <c r="N201">
        <v>0</v>
      </c>
      <c r="O201" s="85">
        <v>0</v>
      </c>
      <c r="P201" s="84">
        <v>0.224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 s="85">
        <v>0</v>
      </c>
      <c r="X201" s="85">
        <v>0</v>
      </c>
      <c r="Y201" s="85">
        <v>0</v>
      </c>
      <c r="Z201" s="85">
        <v>0</v>
      </c>
      <c r="AA201" s="85">
        <v>0</v>
      </c>
      <c r="AB201" s="64">
        <f t="shared" si="41"/>
        <v>0</v>
      </c>
      <c r="AC201" s="64">
        <f t="shared" si="42"/>
        <v>0</v>
      </c>
      <c r="AD201" s="64">
        <f t="shared" si="43"/>
        <v>0</v>
      </c>
      <c r="AE201" s="64">
        <f t="shared" si="44"/>
        <v>0</v>
      </c>
      <c r="AF201" s="64">
        <f t="shared" si="45"/>
        <v>0</v>
      </c>
      <c r="AG201" s="64">
        <f t="shared" si="46"/>
        <v>0</v>
      </c>
      <c r="AH201" s="64">
        <f t="shared" si="47"/>
        <v>0</v>
      </c>
    </row>
    <row r="202" spans="1:34">
      <c r="A202" t="s">
        <v>35</v>
      </c>
      <c r="B202" t="s">
        <v>44</v>
      </c>
      <c r="C202">
        <v>9</v>
      </c>
      <c r="D202">
        <v>2012</v>
      </c>
      <c r="E202">
        <v>9</v>
      </c>
      <c r="F202">
        <v>0.25493070000000001</v>
      </c>
      <c r="G202">
        <v>0.25493070000000001</v>
      </c>
      <c r="H202" s="85">
        <v>80.410899999999998</v>
      </c>
      <c r="I202" s="84">
        <f t="shared" si="36"/>
        <v>0</v>
      </c>
      <c r="J202" s="84">
        <f t="shared" si="37"/>
        <v>0</v>
      </c>
      <c r="K202" s="84">
        <f t="shared" si="38"/>
        <v>0</v>
      </c>
      <c r="L202" s="84">
        <f t="shared" si="39"/>
        <v>0</v>
      </c>
      <c r="M202" s="84">
        <f t="shared" si="40"/>
        <v>0</v>
      </c>
      <c r="N202">
        <v>0</v>
      </c>
      <c r="O202" s="85">
        <v>0</v>
      </c>
      <c r="P202" s="84">
        <v>0.33800000000000002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 s="85">
        <v>0</v>
      </c>
      <c r="X202" s="85">
        <v>0</v>
      </c>
      <c r="Y202" s="85">
        <v>0</v>
      </c>
      <c r="Z202" s="85">
        <v>0</v>
      </c>
      <c r="AA202" s="85">
        <v>0</v>
      </c>
      <c r="AB202" s="64">
        <f t="shared" si="41"/>
        <v>0</v>
      </c>
      <c r="AC202" s="64">
        <f t="shared" si="42"/>
        <v>0</v>
      </c>
      <c r="AD202" s="64">
        <f t="shared" si="43"/>
        <v>0</v>
      </c>
      <c r="AE202" s="64">
        <f t="shared" si="44"/>
        <v>0</v>
      </c>
      <c r="AF202" s="64">
        <f t="shared" si="45"/>
        <v>0</v>
      </c>
      <c r="AG202" s="64">
        <f t="shared" si="46"/>
        <v>0</v>
      </c>
      <c r="AH202" s="64">
        <f t="shared" si="47"/>
        <v>0</v>
      </c>
    </row>
    <row r="203" spans="1:34">
      <c r="A203" t="s">
        <v>35</v>
      </c>
      <c r="B203" t="s">
        <v>44</v>
      </c>
      <c r="C203">
        <v>9</v>
      </c>
      <c r="D203">
        <v>2012</v>
      </c>
      <c r="E203">
        <v>10</v>
      </c>
      <c r="F203">
        <v>0.43349359999999998</v>
      </c>
      <c r="G203">
        <v>0.43349359999999998</v>
      </c>
      <c r="H203" s="85">
        <v>86.015500000000003</v>
      </c>
      <c r="I203" s="84">
        <f t="shared" si="36"/>
        <v>0</v>
      </c>
      <c r="J203" s="84">
        <f t="shared" si="37"/>
        <v>0</v>
      </c>
      <c r="K203" s="84">
        <f t="shared" si="38"/>
        <v>0</v>
      </c>
      <c r="L203" s="84">
        <f t="shared" si="39"/>
        <v>0</v>
      </c>
      <c r="M203" s="84">
        <f t="shared" si="40"/>
        <v>0</v>
      </c>
      <c r="N203">
        <v>0</v>
      </c>
      <c r="O203" s="85">
        <v>0</v>
      </c>
      <c r="P203" s="84">
        <v>0.55700000000000005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 s="85">
        <v>0</v>
      </c>
      <c r="X203" s="85">
        <v>0</v>
      </c>
      <c r="Y203" s="85">
        <v>0</v>
      </c>
      <c r="Z203" s="85">
        <v>0</v>
      </c>
      <c r="AA203" s="85">
        <v>0</v>
      </c>
      <c r="AB203" s="64">
        <f t="shared" si="41"/>
        <v>0</v>
      </c>
      <c r="AC203" s="64">
        <f t="shared" si="42"/>
        <v>0</v>
      </c>
      <c r="AD203" s="64">
        <f t="shared" si="43"/>
        <v>0</v>
      </c>
      <c r="AE203" s="64">
        <f t="shared" si="44"/>
        <v>0</v>
      </c>
      <c r="AF203" s="64">
        <f t="shared" si="45"/>
        <v>0</v>
      </c>
      <c r="AG203" s="64">
        <f t="shared" si="46"/>
        <v>0</v>
      </c>
      <c r="AH203" s="64">
        <f t="shared" si="47"/>
        <v>0</v>
      </c>
    </row>
    <row r="204" spans="1:34">
      <c r="A204" t="s">
        <v>35</v>
      </c>
      <c r="B204" t="s">
        <v>44</v>
      </c>
      <c r="C204">
        <v>9</v>
      </c>
      <c r="D204">
        <v>2012</v>
      </c>
      <c r="E204">
        <v>11</v>
      </c>
      <c r="F204">
        <v>0.68976749999999998</v>
      </c>
      <c r="G204">
        <v>0.68976749999999998</v>
      </c>
      <c r="H204" s="85">
        <v>88.015500000000003</v>
      </c>
      <c r="I204" s="84">
        <f t="shared" si="36"/>
        <v>0</v>
      </c>
      <c r="J204" s="84">
        <f t="shared" si="37"/>
        <v>0</v>
      </c>
      <c r="K204" s="84">
        <f t="shared" si="38"/>
        <v>0</v>
      </c>
      <c r="L204" s="84">
        <f t="shared" si="39"/>
        <v>0</v>
      </c>
      <c r="M204" s="84">
        <f t="shared" si="40"/>
        <v>0</v>
      </c>
      <c r="N204">
        <v>0</v>
      </c>
      <c r="O204" s="85">
        <v>0</v>
      </c>
      <c r="P204" s="84">
        <v>0.72599999999999998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 s="85">
        <v>0</v>
      </c>
      <c r="X204" s="85">
        <v>0</v>
      </c>
      <c r="Y204" s="85">
        <v>0</v>
      </c>
      <c r="Z204" s="85">
        <v>0</v>
      </c>
      <c r="AA204" s="85">
        <v>0</v>
      </c>
      <c r="AB204" s="64">
        <f t="shared" si="41"/>
        <v>0</v>
      </c>
      <c r="AC204" s="64">
        <f t="shared" si="42"/>
        <v>0</v>
      </c>
      <c r="AD204" s="64">
        <f t="shared" si="43"/>
        <v>0</v>
      </c>
      <c r="AE204" s="64">
        <f t="shared" si="44"/>
        <v>0</v>
      </c>
      <c r="AF204" s="64">
        <f t="shared" si="45"/>
        <v>0</v>
      </c>
      <c r="AG204" s="64">
        <f t="shared" si="46"/>
        <v>0</v>
      </c>
      <c r="AH204" s="64">
        <f t="shared" si="47"/>
        <v>0</v>
      </c>
    </row>
    <row r="205" spans="1:34">
      <c r="A205" t="s">
        <v>35</v>
      </c>
      <c r="B205" t="s">
        <v>44</v>
      </c>
      <c r="C205">
        <v>9</v>
      </c>
      <c r="D205">
        <v>2012</v>
      </c>
      <c r="E205">
        <v>12</v>
      </c>
      <c r="F205">
        <v>1.0320309999999999</v>
      </c>
      <c r="G205">
        <v>1.0320309999999999</v>
      </c>
      <c r="H205" s="85">
        <v>88.891499999999994</v>
      </c>
      <c r="I205" s="84">
        <f t="shared" si="36"/>
        <v>0</v>
      </c>
      <c r="J205" s="84">
        <f t="shared" si="37"/>
        <v>0</v>
      </c>
      <c r="K205" s="84">
        <f t="shared" si="38"/>
        <v>0</v>
      </c>
      <c r="L205" s="84">
        <f t="shared" si="39"/>
        <v>0</v>
      </c>
      <c r="M205" s="84">
        <f t="shared" si="40"/>
        <v>0</v>
      </c>
      <c r="N205">
        <v>0</v>
      </c>
      <c r="O205" s="85">
        <v>0</v>
      </c>
      <c r="P205" s="84">
        <v>0.85699999999999998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 s="85">
        <v>0</v>
      </c>
      <c r="X205" s="85">
        <v>0</v>
      </c>
      <c r="Y205" s="85">
        <v>0</v>
      </c>
      <c r="Z205" s="85">
        <v>0</v>
      </c>
      <c r="AA205" s="85">
        <v>0</v>
      </c>
      <c r="AB205" s="64">
        <f t="shared" si="41"/>
        <v>0</v>
      </c>
      <c r="AC205" s="64">
        <f t="shared" si="42"/>
        <v>0</v>
      </c>
      <c r="AD205" s="64">
        <f t="shared" si="43"/>
        <v>0</v>
      </c>
      <c r="AE205" s="64">
        <f t="shared" si="44"/>
        <v>0</v>
      </c>
      <c r="AF205" s="64">
        <f t="shared" si="45"/>
        <v>0</v>
      </c>
      <c r="AG205" s="64">
        <f t="shared" si="46"/>
        <v>0</v>
      </c>
      <c r="AH205" s="64">
        <f t="shared" si="47"/>
        <v>0</v>
      </c>
    </row>
    <row r="206" spans="1:34">
      <c r="A206" t="s">
        <v>35</v>
      </c>
      <c r="B206" t="s">
        <v>44</v>
      </c>
      <c r="C206">
        <v>9</v>
      </c>
      <c r="D206">
        <v>2012</v>
      </c>
      <c r="E206">
        <v>13</v>
      </c>
      <c r="F206">
        <v>1.391</v>
      </c>
      <c r="G206">
        <v>1.391</v>
      </c>
      <c r="H206" s="85">
        <v>88.612399999999994</v>
      </c>
      <c r="I206" s="84">
        <f t="shared" si="36"/>
        <v>0</v>
      </c>
      <c r="J206" s="84">
        <f t="shared" si="37"/>
        <v>0</v>
      </c>
      <c r="K206" s="84">
        <f t="shared" si="38"/>
        <v>0</v>
      </c>
      <c r="L206" s="84">
        <f t="shared" si="39"/>
        <v>0</v>
      </c>
      <c r="M206" s="84">
        <f t="shared" si="40"/>
        <v>0</v>
      </c>
      <c r="N206">
        <v>0</v>
      </c>
      <c r="O206" s="85">
        <v>0</v>
      </c>
      <c r="P206" s="84">
        <v>0.90100000000000002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 s="85">
        <v>0</v>
      </c>
      <c r="X206" s="85">
        <v>0</v>
      </c>
      <c r="Y206" s="85">
        <v>0</v>
      </c>
      <c r="Z206" s="85">
        <v>0</v>
      </c>
      <c r="AA206" s="85">
        <v>0</v>
      </c>
      <c r="AB206" s="64">
        <f t="shared" si="41"/>
        <v>0</v>
      </c>
      <c r="AC206" s="64">
        <f t="shared" si="42"/>
        <v>0</v>
      </c>
      <c r="AD206" s="64">
        <f t="shared" si="43"/>
        <v>0</v>
      </c>
      <c r="AE206" s="64">
        <f t="shared" si="44"/>
        <v>0</v>
      </c>
      <c r="AF206" s="64">
        <f t="shared" si="45"/>
        <v>0</v>
      </c>
      <c r="AG206" s="64">
        <f t="shared" si="46"/>
        <v>0</v>
      </c>
      <c r="AH206" s="64">
        <f t="shared" si="47"/>
        <v>0</v>
      </c>
    </row>
    <row r="207" spans="1:34">
      <c r="A207" t="s">
        <v>35</v>
      </c>
      <c r="B207" t="s">
        <v>44</v>
      </c>
      <c r="C207">
        <v>9</v>
      </c>
      <c r="D207">
        <v>2012</v>
      </c>
      <c r="E207">
        <v>14</v>
      </c>
      <c r="F207">
        <v>1.7024090000000001</v>
      </c>
      <c r="G207">
        <v>1.2427589999999999</v>
      </c>
      <c r="H207" s="85">
        <v>87.899199999999993</v>
      </c>
      <c r="I207" s="84">
        <f t="shared" si="36"/>
        <v>-3.8248299999999999E-2</v>
      </c>
      <c r="J207" s="84">
        <f t="shared" si="37"/>
        <v>-1.5650899999999999E-2</v>
      </c>
      <c r="K207" s="84">
        <f t="shared" si="38"/>
        <v>0</v>
      </c>
      <c r="L207" s="84">
        <f t="shared" si="39"/>
        <v>1.5650899999999999E-2</v>
      </c>
      <c r="M207" s="84">
        <f t="shared" si="40"/>
        <v>3.8248299999999999E-2</v>
      </c>
      <c r="N207">
        <v>0</v>
      </c>
      <c r="O207" s="85">
        <v>0</v>
      </c>
      <c r="P207" s="84">
        <v>0.88900000000000001</v>
      </c>
      <c r="Q207">
        <v>0</v>
      </c>
      <c r="R207">
        <v>-3.8248299999999999E-2</v>
      </c>
      <c r="S207">
        <v>-1.5650899999999999E-2</v>
      </c>
      <c r="T207">
        <v>0</v>
      </c>
      <c r="U207">
        <v>1.5650899999999999E-2</v>
      </c>
      <c r="V207">
        <v>3.8248299999999999E-2</v>
      </c>
      <c r="W207" s="85">
        <v>0</v>
      </c>
      <c r="X207" s="85">
        <v>0</v>
      </c>
      <c r="Y207" s="85">
        <v>0</v>
      </c>
      <c r="Z207" s="85">
        <v>0</v>
      </c>
      <c r="AA207" s="85">
        <v>0</v>
      </c>
      <c r="AB207" s="64">
        <f t="shared" si="41"/>
        <v>0</v>
      </c>
      <c r="AC207" s="64">
        <f t="shared" si="42"/>
        <v>0</v>
      </c>
      <c r="AD207" s="64">
        <f t="shared" si="43"/>
        <v>0</v>
      </c>
      <c r="AE207" s="64">
        <f t="shared" si="44"/>
        <v>0</v>
      </c>
      <c r="AF207" s="64">
        <f t="shared" si="45"/>
        <v>0</v>
      </c>
      <c r="AG207" s="64">
        <f t="shared" si="46"/>
        <v>0</v>
      </c>
      <c r="AH207" s="64">
        <f t="shared" si="47"/>
        <v>0</v>
      </c>
    </row>
    <row r="208" spans="1:34">
      <c r="A208" t="s">
        <v>35</v>
      </c>
      <c r="B208" t="s">
        <v>44</v>
      </c>
      <c r="C208">
        <v>9</v>
      </c>
      <c r="D208">
        <v>2012</v>
      </c>
      <c r="E208">
        <v>15</v>
      </c>
      <c r="F208">
        <v>1.929635</v>
      </c>
      <c r="G208">
        <v>1.4086339999999999</v>
      </c>
      <c r="H208" s="85">
        <v>87.751900000000006</v>
      </c>
      <c r="I208" s="84">
        <f t="shared" si="36"/>
        <v>-4.0184299999999999E-2</v>
      </c>
      <c r="J208" s="84">
        <f t="shared" si="37"/>
        <v>-1.6443099999999999E-2</v>
      </c>
      <c r="K208" s="84">
        <f t="shared" si="38"/>
        <v>0</v>
      </c>
      <c r="L208" s="84">
        <f t="shared" si="39"/>
        <v>1.6443099999999999E-2</v>
      </c>
      <c r="M208" s="84">
        <f t="shared" si="40"/>
        <v>4.0184299999999999E-2</v>
      </c>
      <c r="N208">
        <v>0</v>
      </c>
      <c r="O208" s="85">
        <v>0</v>
      </c>
      <c r="P208" s="84">
        <v>0.8</v>
      </c>
      <c r="Q208">
        <v>0</v>
      </c>
      <c r="R208">
        <v>-4.0184299999999999E-2</v>
      </c>
      <c r="S208">
        <v>-1.6443099999999999E-2</v>
      </c>
      <c r="T208">
        <v>0</v>
      </c>
      <c r="U208">
        <v>1.6443099999999999E-2</v>
      </c>
      <c r="V208">
        <v>4.0184299999999999E-2</v>
      </c>
      <c r="W208" s="85">
        <v>0</v>
      </c>
      <c r="X208" s="85">
        <v>0</v>
      </c>
      <c r="Y208" s="85">
        <v>0</v>
      </c>
      <c r="Z208" s="85">
        <v>0</v>
      </c>
      <c r="AA208" s="85">
        <v>0</v>
      </c>
      <c r="AB208" s="64">
        <f t="shared" si="41"/>
        <v>0</v>
      </c>
      <c r="AC208" s="64">
        <f t="shared" si="42"/>
        <v>0</v>
      </c>
      <c r="AD208" s="64">
        <f t="shared" si="43"/>
        <v>0</v>
      </c>
      <c r="AE208" s="64">
        <f t="shared" si="44"/>
        <v>0</v>
      </c>
      <c r="AF208" s="64">
        <f t="shared" si="45"/>
        <v>0</v>
      </c>
      <c r="AG208" s="64">
        <f t="shared" si="46"/>
        <v>0</v>
      </c>
      <c r="AH208" s="64">
        <f t="shared" si="47"/>
        <v>0</v>
      </c>
    </row>
    <row r="209" spans="1:34">
      <c r="A209" t="s">
        <v>35</v>
      </c>
      <c r="B209" t="s">
        <v>44</v>
      </c>
      <c r="C209">
        <v>9</v>
      </c>
      <c r="D209">
        <v>2012</v>
      </c>
      <c r="E209">
        <v>16</v>
      </c>
      <c r="F209">
        <v>2.082014</v>
      </c>
      <c r="G209">
        <v>1.5198700000000001</v>
      </c>
      <c r="H209" s="85">
        <v>86.123999999999995</v>
      </c>
      <c r="I209" s="84">
        <f t="shared" si="36"/>
        <v>-4.0337100000000001E-2</v>
      </c>
      <c r="J209" s="84">
        <f t="shared" si="37"/>
        <v>-1.6505599999999999E-2</v>
      </c>
      <c r="K209" s="84">
        <f t="shared" si="38"/>
        <v>0</v>
      </c>
      <c r="L209" s="84">
        <f t="shared" si="39"/>
        <v>1.6505599999999999E-2</v>
      </c>
      <c r="M209" s="84">
        <f t="shared" si="40"/>
        <v>4.0337100000000001E-2</v>
      </c>
      <c r="N209">
        <v>0</v>
      </c>
      <c r="O209" s="85">
        <v>0</v>
      </c>
      <c r="P209" s="84">
        <v>0.67400000000000004</v>
      </c>
      <c r="Q209">
        <v>0</v>
      </c>
      <c r="R209">
        <v>-4.0337100000000001E-2</v>
      </c>
      <c r="S209">
        <v>-1.6505599999999999E-2</v>
      </c>
      <c r="T209">
        <v>0</v>
      </c>
      <c r="U209">
        <v>1.6505599999999999E-2</v>
      </c>
      <c r="V209">
        <v>4.0337100000000001E-2</v>
      </c>
      <c r="W209" s="85">
        <v>0</v>
      </c>
      <c r="X209" s="85">
        <v>0</v>
      </c>
      <c r="Y209" s="85">
        <v>0</v>
      </c>
      <c r="Z209" s="85">
        <v>0</v>
      </c>
      <c r="AA209" s="85">
        <v>0</v>
      </c>
      <c r="AB209" s="64">
        <f t="shared" si="41"/>
        <v>0</v>
      </c>
      <c r="AC209" s="64">
        <f t="shared" si="42"/>
        <v>0</v>
      </c>
      <c r="AD209" s="64">
        <f t="shared" si="43"/>
        <v>0</v>
      </c>
      <c r="AE209" s="64">
        <f t="shared" si="44"/>
        <v>0</v>
      </c>
      <c r="AF209" s="64">
        <f t="shared" si="45"/>
        <v>0</v>
      </c>
      <c r="AG209" s="64">
        <f t="shared" si="46"/>
        <v>0</v>
      </c>
      <c r="AH209" s="64">
        <f t="shared" si="47"/>
        <v>0</v>
      </c>
    </row>
    <row r="210" spans="1:34">
      <c r="A210" t="s">
        <v>35</v>
      </c>
      <c r="B210" t="s">
        <v>44</v>
      </c>
      <c r="C210">
        <v>9</v>
      </c>
      <c r="D210">
        <v>2012</v>
      </c>
      <c r="E210">
        <v>17</v>
      </c>
      <c r="F210">
        <v>2.12738</v>
      </c>
      <c r="G210">
        <v>1.552988</v>
      </c>
      <c r="H210" s="85">
        <v>85.240300000000005</v>
      </c>
      <c r="I210" s="84">
        <f t="shared" si="36"/>
        <v>-3.9959700000000001E-2</v>
      </c>
      <c r="J210" s="84">
        <f t="shared" si="37"/>
        <v>-1.63512E-2</v>
      </c>
      <c r="K210" s="84">
        <f t="shared" si="38"/>
        <v>0</v>
      </c>
      <c r="L210" s="84">
        <f t="shared" si="39"/>
        <v>1.63512E-2</v>
      </c>
      <c r="M210" s="84">
        <f t="shared" si="40"/>
        <v>3.9959700000000001E-2</v>
      </c>
      <c r="N210">
        <v>0</v>
      </c>
      <c r="O210" s="85">
        <v>0</v>
      </c>
      <c r="P210" s="84">
        <v>0.56599999999999995</v>
      </c>
      <c r="Q210">
        <v>0</v>
      </c>
      <c r="R210">
        <v>-3.9959700000000001E-2</v>
      </c>
      <c r="S210">
        <v>-1.63512E-2</v>
      </c>
      <c r="T210">
        <v>0</v>
      </c>
      <c r="U210">
        <v>1.63512E-2</v>
      </c>
      <c r="V210">
        <v>3.9959700000000001E-2</v>
      </c>
      <c r="W210" s="85">
        <v>0</v>
      </c>
      <c r="X210" s="85">
        <v>0</v>
      </c>
      <c r="Y210" s="85">
        <v>0</v>
      </c>
      <c r="Z210" s="85">
        <v>0</v>
      </c>
      <c r="AA210" s="85">
        <v>0</v>
      </c>
      <c r="AB210" s="64">
        <f t="shared" si="41"/>
        <v>0</v>
      </c>
      <c r="AC210" s="64">
        <f t="shared" si="42"/>
        <v>0</v>
      </c>
      <c r="AD210" s="64">
        <f t="shared" si="43"/>
        <v>0</v>
      </c>
      <c r="AE210" s="64">
        <f t="shared" si="44"/>
        <v>0</v>
      </c>
      <c r="AF210" s="64">
        <f t="shared" si="45"/>
        <v>0</v>
      </c>
      <c r="AG210" s="64">
        <f t="shared" si="46"/>
        <v>0</v>
      </c>
      <c r="AH210" s="64">
        <f t="shared" si="47"/>
        <v>0</v>
      </c>
    </row>
    <row r="211" spans="1:34">
      <c r="A211" t="s">
        <v>35</v>
      </c>
      <c r="B211" t="s">
        <v>44</v>
      </c>
      <c r="C211">
        <v>9</v>
      </c>
      <c r="D211">
        <v>2012</v>
      </c>
      <c r="E211">
        <v>18</v>
      </c>
      <c r="F211">
        <v>2.0988910000000001</v>
      </c>
      <c r="G211">
        <v>1.5321899999999999</v>
      </c>
      <c r="H211" s="85">
        <v>82.844999999999999</v>
      </c>
      <c r="I211" s="84">
        <f t="shared" si="36"/>
        <v>-3.9311699999999998E-2</v>
      </c>
      <c r="J211" s="84">
        <f t="shared" si="37"/>
        <v>-1.6086E-2</v>
      </c>
      <c r="K211" s="84">
        <f t="shared" si="38"/>
        <v>0</v>
      </c>
      <c r="L211" s="84">
        <f t="shared" si="39"/>
        <v>1.6086E-2</v>
      </c>
      <c r="M211" s="84">
        <f t="shared" si="40"/>
        <v>3.9311699999999998E-2</v>
      </c>
      <c r="N211">
        <v>0</v>
      </c>
      <c r="O211" s="85">
        <v>0</v>
      </c>
      <c r="P211" s="84">
        <v>0.374</v>
      </c>
      <c r="Q211">
        <v>0</v>
      </c>
      <c r="R211">
        <v>-3.9311699999999998E-2</v>
      </c>
      <c r="S211">
        <v>-1.6086E-2</v>
      </c>
      <c r="T211">
        <v>0</v>
      </c>
      <c r="U211">
        <v>1.6086E-2</v>
      </c>
      <c r="V211">
        <v>3.9311699999999998E-2</v>
      </c>
      <c r="W211" s="85">
        <v>0</v>
      </c>
      <c r="X211" s="85">
        <v>0</v>
      </c>
      <c r="Y211" s="85">
        <v>0</v>
      </c>
      <c r="Z211" s="85">
        <v>0</v>
      </c>
      <c r="AA211" s="85">
        <v>0</v>
      </c>
      <c r="AB211" s="64">
        <f t="shared" si="41"/>
        <v>0</v>
      </c>
      <c r="AC211" s="64">
        <f t="shared" si="42"/>
        <v>0</v>
      </c>
      <c r="AD211" s="64">
        <f t="shared" si="43"/>
        <v>0</v>
      </c>
      <c r="AE211" s="64">
        <f t="shared" si="44"/>
        <v>0</v>
      </c>
      <c r="AF211" s="64">
        <f t="shared" si="45"/>
        <v>0</v>
      </c>
      <c r="AG211" s="64">
        <f t="shared" si="46"/>
        <v>0</v>
      </c>
      <c r="AH211" s="64">
        <f t="shared" si="47"/>
        <v>0</v>
      </c>
    </row>
    <row r="212" spans="1:34">
      <c r="A212" t="s">
        <v>35</v>
      </c>
      <c r="B212" t="s">
        <v>44</v>
      </c>
      <c r="C212">
        <v>9</v>
      </c>
      <c r="D212">
        <v>2012</v>
      </c>
      <c r="E212">
        <v>19</v>
      </c>
      <c r="F212">
        <v>1.815593</v>
      </c>
      <c r="G212">
        <v>2.0153080000000001</v>
      </c>
      <c r="H212" s="85">
        <v>79.682199999999995</v>
      </c>
      <c r="I212" s="84">
        <f t="shared" si="36"/>
        <v>0</v>
      </c>
      <c r="J212" s="84">
        <f t="shared" si="37"/>
        <v>0</v>
      </c>
      <c r="K212" s="84">
        <f t="shared" si="38"/>
        <v>0</v>
      </c>
      <c r="L212" s="84">
        <f t="shared" si="39"/>
        <v>0</v>
      </c>
      <c r="M212" s="84">
        <f t="shared" si="40"/>
        <v>0</v>
      </c>
      <c r="N212">
        <v>0</v>
      </c>
      <c r="O212" s="85">
        <v>0</v>
      </c>
      <c r="P212" s="84">
        <v>0.23300000000000001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 s="85">
        <v>0</v>
      </c>
      <c r="X212" s="85">
        <v>0</v>
      </c>
      <c r="Y212" s="85">
        <v>0</v>
      </c>
      <c r="Z212" s="85">
        <v>0</v>
      </c>
      <c r="AA212" s="85">
        <v>0</v>
      </c>
      <c r="AB212" s="64">
        <f t="shared" si="41"/>
        <v>0</v>
      </c>
      <c r="AC212" s="64">
        <f t="shared" si="42"/>
        <v>0</v>
      </c>
      <c r="AD212" s="64">
        <f t="shared" si="43"/>
        <v>0</v>
      </c>
      <c r="AE212" s="64">
        <f t="shared" si="44"/>
        <v>0</v>
      </c>
      <c r="AF212" s="64">
        <f t="shared" si="45"/>
        <v>0</v>
      </c>
      <c r="AG212" s="64">
        <f t="shared" si="46"/>
        <v>0</v>
      </c>
      <c r="AH212" s="64">
        <f t="shared" si="47"/>
        <v>0</v>
      </c>
    </row>
    <row r="213" spans="1:34">
      <c r="A213" t="s">
        <v>35</v>
      </c>
      <c r="B213" t="s">
        <v>44</v>
      </c>
      <c r="C213">
        <v>9</v>
      </c>
      <c r="D213">
        <v>2012</v>
      </c>
      <c r="E213">
        <v>20</v>
      </c>
      <c r="F213">
        <v>1.39323</v>
      </c>
      <c r="G213">
        <v>1.518621</v>
      </c>
      <c r="H213" s="85">
        <v>76.938000000000002</v>
      </c>
      <c r="I213" s="84">
        <f t="shared" si="36"/>
        <v>0</v>
      </c>
      <c r="J213" s="84">
        <f t="shared" si="37"/>
        <v>0</v>
      </c>
      <c r="K213" s="84">
        <f t="shared" si="38"/>
        <v>0</v>
      </c>
      <c r="L213" s="84">
        <f t="shared" si="39"/>
        <v>0</v>
      </c>
      <c r="M213" s="84">
        <f t="shared" si="40"/>
        <v>0</v>
      </c>
      <c r="N213">
        <v>0</v>
      </c>
      <c r="O213" s="85">
        <v>0</v>
      </c>
      <c r="P213" s="84">
        <v>0.16500000000000001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 s="85">
        <v>0</v>
      </c>
      <c r="X213" s="85">
        <v>0</v>
      </c>
      <c r="Y213" s="85">
        <v>0</v>
      </c>
      <c r="Z213" s="85">
        <v>0</v>
      </c>
      <c r="AA213" s="85">
        <v>0</v>
      </c>
      <c r="AB213" s="64">
        <f t="shared" si="41"/>
        <v>0</v>
      </c>
      <c r="AC213" s="64">
        <f t="shared" si="42"/>
        <v>0</v>
      </c>
      <c r="AD213" s="64">
        <f t="shared" si="43"/>
        <v>0</v>
      </c>
      <c r="AE213" s="64">
        <f t="shared" si="44"/>
        <v>0</v>
      </c>
      <c r="AF213" s="64">
        <f t="shared" si="45"/>
        <v>0</v>
      </c>
      <c r="AG213" s="64">
        <f t="shared" si="46"/>
        <v>0</v>
      </c>
      <c r="AH213" s="64">
        <f t="shared" si="47"/>
        <v>0</v>
      </c>
    </row>
    <row r="214" spans="1:34">
      <c r="A214" t="s">
        <v>35</v>
      </c>
      <c r="B214" t="s">
        <v>44</v>
      </c>
      <c r="C214">
        <v>9</v>
      </c>
      <c r="D214">
        <v>2012</v>
      </c>
      <c r="E214">
        <v>21</v>
      </c>
      <c r="F214">
        <v>1.091545</v>
      </c>
      <c r="G214">
        <v>1.167953</v>
      </c>
      <c r="H214" s="85">
        <v>75.496099999999998</v>
      </c>
      <c r="I214" s="84">
        <f t="shared" si="36"/>
        <v>0</v>
      </c>
      <c r="J214" s="84">
        <f t="shared" si="37"/>
        <v>0</v>
      </c>
      <c r="K214" s="84">
        <f t="shared" si="38"/>
        <v>0</v>
      </c>
      <c r="L214" s="84">
        <f t="shared" si="39"/>
        <v>0</v>
      </c>
      <c r="M214" s="84">
        <f t="shared" si="40"/>
        <v>0</v>
      </c>
      <c r="N214">
        <v>0</v>
      </c>
      <c r="O214" s="85">
        <v>0</v>
      </c>
      <c r="P214" s="84">
        <v>0.1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 s="85">
        <v>0</v>
      </c>
      <c r="X214" s="85">
        <v>0</v>
      </c>
      <c r="Y214" s="85">
        <v>0</v>
      </c>
      <c r="Z214" s="85">
        <v>0</v>
      </c>
      <c r="AA214" s="85">
        <v>0</v>
      </c>
      <c r="AB214" s="64">
        <f t="shared" si="41"/>
        <v>0</v>
      </c>
      <c r="AC214" s="64">
        <f t="shared" si="42"/>
        <v>0</v>
      </c>
      <c r="AD214" s="64">
        <f t="shared" si="43"/>
        <v>0</v>
      </c>
      <c r="AE214" s="64">
        <f t="shared" si="44"/>
        <v>0</v>
      </c>
      <c r="AF214" s="64">
        <f t="shared" si="45"/>
        <v>0</v>
      </c>
      <c r="AG214" s="64">
        <f t="shared" si="46"/>
        <v>0</v>
      </c>
      <c r="AH214" s="64">
        <f t="shared" si="47"/>
        <v>0</v>
      </c>
    </row>
    <row r="215" spans="1:34">
      <c r="A215" t="s">
        <v>35</v>
      </c>
      <c r="B215" t="s">
        <v>44</v>
      </c>
      <c r="C215">
        <v>9</v>
      </c>
      <c r="D215">
        <v>2012</v>
      </c>
      <c r="E215">
        <v>22</v>
      </c>
      <c r="F215">
        <v>0.87881929999999997</v>
      </c>
      <c r="G215">
        <v>0.87881929999999997</v>
      </c>
      <c r="H215" s="85">
        <v>73.767399999999995</v>
      </c>
      <c r="I215" s="84">
        <f t="shared" si="36"/>
        <v>0</v>
      </c>
      <c r="J215" s="84">
        <f t="shared" si="37"/>
        <v>0</v>
      </c>
      <c r="K215" s="84">
        <f t="shared" si="38"/>
        <v>0</v>
      </c>
      <c r="L215" s="84">
        <f t="shared" si="39"/>
        <v>0</v>
      </c>
      <c r="M215" s="84">
        <f t="shared" si="40"/>
        <v>0</v>
      </c>
      <c r="N215">
        <v>0</v>
      </c>
      <c r="O215" s="85">
        <v>0</v>
      </c>
      <c r="P215" s="84">
        <v>6.8000000000000005E-2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 s="85">
        <v>0</v>
      </c>
      <c r="X215" s="85">
        <v>0</v>
      </c>
      <c r="Y215" s="85">
        <v>0</v>
      </c>
      <c r="Z215" s="85">
        <v>0</v>
      </c>
      <c r="AA215" s="85">
        <v>0</v>
      </c>
      <c r="AB215" s="64">
        <f t="shared" si="41"/>
        <v>0</v>
      </c>
      <c r="AC215" s="64">
        <f t="shared" si="42"/>
        <v>0</v>
      </c>
      <c r="AD215" s="64">
        <f t="shared" si="43"/>
        <v>0</v>
      </c>
      <c r="AE215" s="64">
        <f t="shared" si="44"/>
        <v>0</v>
      </c>
      <c r="AF215" s="64">
        <f t="shared" si="45"/>
        <v>0</v>
      </c>
      <c r="AG215" s="64">
        <f t="shared" si="46"/>
        <v>0</v>
      </c>
      <c r="AH215" s="64">
        <f t="shared" si="47"/>
        <v>0</v>
      </c>
    </row>
    <row r="216" spans="1:34">
      <c r="A216" t="s">
        <v>35</v>
      </c>
      <c r="B216" t="s">
        <v>44</v>
      </c>
      <c r="C216">
        <v>9</v>
      </c>
      <c r="D216">
        <v>2012</v>
      </c>
      <c r="E216">
        <v>23</v>
      </c>
      <c r="F216">
        <v>0.6716647</v>
      </c>
      <c r="G216">
        <v>0.6716647</v>
      </c>
      <c r="H216" s="85">
        <v>71.728700000000003</v>
      </c>
      <c r="I216" s="84">
        <f t="shared" si="36"/>
        <v>0</v>
      </c>
      <c r="J216" s="84">
        <f t="shared" si="37"/>
        <v>0</v>
      </c>
      <c r="K216" s="84">
        <f t="shared" si="38"/>
        <v>0</v>
      </c>
      <c r="L216" s="84">
        <f t="shared" si="39"/>
        <v>0</v>
      </c>
      <c r="M216" s="84">
        <f t="shared" si="40"/>
        <v>0</v>
      </c>
      <c r="N216">
        <v>0</v>
      </c>
      <c r="O216" s="85">
        <v>0</v>
      </c>
      <c r="P216" s="84">
        <v>5.0999999999999997E-2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 s="85">
        <v>0</v>
      </c>
      <c r="X216" s="85">
        <v>0</v>
      </c>
      <c r="Y216" s="85">
        <v>0</v>
      </c>
      <c r="Z216" s="85">
        <v>0</v>
      </c>
      <c r="AA216" s="85">
        <v>0</v>
      </c>
      <c r="AB216" s="64">
        <f t="shared" si="41"/>
        <v>0</v>
      </c>
      <c r="AC216" s="64">
        <f t="shared" si="42"/>
        <v>0</v>
      </c>
      <c r="AD216" s="64">
        <f t="shared" si="43"/>
        <v>0</v>
      </c>
      <c r="AE216" s="64">
        <f t="shared" si="44"/>
        <v>0</v>
      </c>
      <c r="AF216" s="64">
        <f t="shared" si="45"/>
        <v>0</v>
      </c>
      <c r="AG216" s="64">
        <f t="shared" si="46"/>
        <v>0</v>
      </c>
      <c r="AH216" s="64">
        <f t="shared" si="47"/>
        <v>0</v>
      </c>
    </row>
    <row r="217" spans="1:34">
      <c r="A217" t="s">
        <v>35</v>
      </c>
      <c r="B217" t="s">
        <v>44</v>
      </c>
      <c r="C217">
        <v>9</v>
      </c>
      <c r="D217">
        <v>2012</v>
      </c>
      <c r="E217">
        <v>24</v>
      </c>
      <c r="F217">
        <v>0.4869579</v>
      </c>
      <c r="G217">
        <v>0.4869579</v>
      </c>
      <c r="H217" s="85">
        <v>70.519400000000005</v>
      </c>
      <c r="I217" s="84">
        <f t="shared" si="36"/>
        <v>0</v>
      </c>
      <c r="J217" s="84">
        <f t="shared" si="37"/>
        <v>0</v>
      </c>
      <c r="K217" s="84">
        <f t="shared" si="38"/>
        <v>0</v>
      </c>
      <c r="L217" s="84">
        <f t="shared" si="39"/>
        <v>0</v>
      </c>
      <c r="M217" s="84">
        <f t="shared" si="40"/>
        <v>0</v>
      </c>
      <c r="N217">
        <v>0</v>
      </c>
      <c r="O217" s="85">
        <v>0</v>
      </c>
      <c r="P217" s="84">
        <v>0.05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 s="85">
        <v>0</v>
      </c>
      <c r="X217" s="85">
        <v>0</v>
      </c>
      <c r="Y217" s="85">
        <v>0</v>
      </c>
      <c r="Z217" s="85">
        <v>0</v>
      </c>
      <c r="AA217" s="85">
        <v>0</v>
      </c>
      <c r="AB217" s="64">
        <f t="shared" si="41"/>
        <v>0</v>
      </c>
      <c r="AC217" s="64">
        <f t="shared" si="42"/>
        <v>0</v>
      </c>
      <c r="AD217" s="64">
        <f t="shared" si="43"/>
        <v>0</v>
      </c>
      <c r="AE217" s="64">
        <f t="shared" si="44"/>
        <v>0</v>
      </c>
      <c r="AF217" s="64">
        <f t="shared" si="45"/>
        <v>0</v>
      </c>
      <c r="AG217" s="64">
        <f t="shared" si="46"/>
        <v>0</v>
      </c>
      <c r="AH217" s="64">
        <f t="shared" si="47"/>
        <v>0</v>
      </c>
    </row>
    <row r="218" spans="1:34">
      <c r="A218" t="s">
        <v>35</v>
      </c>
      <c r="B218" t="s">
        <v>45</v>
      </c>
      <c r="C218">
        <v>10</v>
      </c>
      <c r="D218">
        <v>2012</v>
      </c>
      <c r="E218">
        <v>1</v>
      </c>
      <c r="F218">
        <v>0.08</v>
      </c>
      <c r="G218">
        <v>0.08</v>
      </c>
      <c r="H218" s="85">
        <v>65.519400000000005</v>
      </c>
      <c r="I218" s="84">
        <f t="shared" si="36"/>
        <v>0</v>
      </c>
      <c r="J218" s="84">
        <f t="shared" si="37"/>
        <v>0</v>
      </c>
      <c r="K218" s="84">
        <f t="shared" si="38"/>
        <v>0</v>
      </c>
      <c r="L218" s="84">
        <f t="shared" si="39"/>
        <v>0</v>
      </c>
      <c r="M218" s="84">
        <f t="shared" si="40"/>
        <v>0</v>
      </c>
      <c r="N218">
        <v>0</v>
      </c>
      <c r="O218" s="85">
        <v>0</v>
      </c>
      <c r="P218" s="84">
        <v>0.05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85">
        <v>0</v>
      </c>
      <c r="X218" s="85">
        <v>0</v>
      </c>
      <c r="Y218" s="85">
        <v>0</v>
      </c>
      <c r="Z218" s="85">
        <v>0</v>
      </c>
      <c r="AA218" s="85">
        <v>0</v>
      </c>
      <c r="AB218" s="64">
        <f t="shared" si="41"/>
        <v>0</v>
      </c>
      <c r="AC218" s="64">
        <f t="shared" si="42"/>
        <v>0</v>
      </c>
      <c r="AD218" s="64">
        <f t="shared" si="43"/>
        <v>0</v>
      </c>
      <c r="AE218" s="64">
        <f t="shared" si="44"/>
        <v>0</v>
      </c>
      <c r="AF218" s="64">
        <f t="shared" si="45"/>
        <v>0</v>
      </c>
      <c r="AG218" s="64">
        <f t="shared" si="46"/>
        <v>0</v>
      </c>
      <c r="AH218" s="64">
        <f t="shared" si="47"/>
        <v>0</v>
      </c>
    </row>
    <row r="219" spans="1:34">
      <c r="A219" t="s">
        <v>35</v>
      </c>
      <c r="B219" t="s">
        <v>45</v>
      </c>
      <c r="C219">
        <v>10</v>
      </c>
      <c r="D219">
        <v>2012</v>
      </c>
      <c r="E219">
        <v>2</v>
      </c>
      <c r="F219">
        <v>0.08</v>
      </c>
      <c r="G219">
        <v>0.08</v>
      </c>
      <c r="H219" s="85">
        <v>65.108500000000006</v>
      </c>
      <c r="I219" s="84">
        <f t="shared" si="36"/>
        <v>0</v>
      </c>
      <c r="J219" s="84">
        <f t="shared" si="37"/>
        <v>0</v>
      </c>
      <c r="K219" s="84">
        <f t="shared" si="38"/>
        <v>0</v>
      </c>
      <c r="L219" s="84">
        <f t="shared" si="39"/>
        <v>0</v>
      </c>
      <c r="M219" s="84">
        <f t="shared" si="40"/>
        <v>0</v>
      </c>
      <c r="N219">
        <v>0</v>
      </c>
      <c r="O219" s="85">
        <v>0</v>
      </c>
      <c r="P219" s="84">
        <v>3.2000000000000001E-2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 s="85">
        <v>0</v>
      </c>
      <c r="X219" s="85">
        <v>0</v>
      </c>
      <c r="Y219" s="85">
        <v>0</v>
      </c>
      <c r="Z219" s="85">
        <v>0</v>
      </c>
      <c r="AA219" s="85">
        <v>0</v>
      </c>
      <c r="AB219" s="64">
        <f t="shared" si="41"/>
        <v>0</v>
      </c>
      <c r="AC219" s="64">
        <f t="shared" si="42"/>
        <v>0</v>
      </c>
      <c r="AD219" s="64">
        <f t="shared" si="43"/>
        <v>0</v>
      </c>
      <c r="AE219" s="64">
        <f t="shared" si="44"/>
        <v>0</v>
      </c>
      <c r="AF219" s="64">
        <f t="shared" si="45"/>
        <v>0</v>
      </c>
      <c r="AG219" s="64">
        <f t="shared" si="46"/>
        <v>0</v>
      </c>
      <c r="AH219" s="64">
        <f t="shared" si="47"/>
        <v>0</v>
      </c>
    </row>
    <row r="220" spans="1:34">
      <c r="A220" t="s">
        <v>35</v>
      </c>
      <c r="B220" t="s">
        <v>45</v>
      </c>
      <c r="C220">
        <v>10</v>
      </c>
      <c r="D220">
        <v>2012</v>
      </c>
      <c r="E220">
        <v>3</v>
      </c>
      <c r="F220">
        <v>0.08</v>
      </c>
      <c r="G220">
        <v>0.08</v>
      </c>
      <c r="H220" s="85">
        <v>65.620199999999997</v>
      </c>
      <c r="I220" s="84">
        <f t="shared" si="36"/>
        <v>0</v>
      </c>
      <c r="J220" s="84">
        <f t="shared" si="37"/>
        <v>0</v>
      </c>
      <c r="K220" s="84">
        <f t="shared" si="38"/>
        <v>0</v>
      </c>
      <c r="L220" s="84">
        <f t="shared" si="39"/>
        <v>0</v>
      </c>
      <c r="M220" s="84">
        <f t="shared" si="40"/>
        <v>0</v>
      </c>
      <c r="N220">
        <v>0</v>
      </c>
      <c r="O220" s="85">
        <v>0</v>
      </c>
      <c r="P220" s="84">
        <v>4.3999999999999997E-2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 s="85">
        <v>0</v>
      </c>
      <c r="X220" s="85">
        <v>0</v>
      </c>
      <c r="Y220" s="85">
        <v>0</v>
      </c>
      <c r="Z220" s="85">
        <v>0</v>
      </c>
      <c r="AA220" s="85">
        <v>0</v>
      </c>
      <c r="AB220" s="64">
        <f t="shared" si="41"/>
        <v>0</v>
      </c>
      <c r="AC220" s="64">
        <f t="shared" si="42"/>
        <v>0</v>
      </c>
      <c r="AD220" s="64">
        <f t="shared" si="43"/>
        <v>0</v>
      </c>
      <c r="AE220" s="64">
        <f t="shared" si="44"/>
        <v>0</v>
      </c>
      <c r="AF220" s="64">
        <f t="shared" si="45"/>
        <v>0</v>
      </c>
      <c r="AG220" s="64">
        <f t="shared" si="46"/>
        <v>0</v>
      </c>
      <c r="AH220" s="64">
        <f t="shared" si="47"/>
        <v>0</v>
      </c>
    </row>
    <row r="221" spans="1:34">
      <c r="A221" t="s">
        <v>35</v>
      </c>
      <c r="B221" t="s">
        <v>45</v>
      </c>
      <c r="C221">
        <v>10</v>
      </c>
      <c r="D221">
        <v>2012</v>
      </c>
      <c r="E221">
        <v>4</v>
      </c>
      <c r="F221">
        <v>0.08</v>
      </c>
      <c r="G221">
        <v>0.08</v>
      </c>
      <c r="H221" s="85">
        <v>64.217100000000002</v>
      </c>
      <c r="I221" s="84">
        <f t="shared" si="36"/>
        <v>0</v>
      </c>
      <c r="J221" s="84">
        <f t="shared" si="37"/>
        <v>0</v>
      </c>
      <c r="K221" s="84">
        <f t="shared" si="38"/>
        <v>0</v>
      </c>
      <c r="L221" s="84">
        <f t="shared" si="39"/>
        <v>0</v>
      </c>
      <c r="M221" s="84">
        <f t="shared" si="40"/>
        <v>0</v>
      </c>
      <c r="N221">
        <v>0</v>
      </c>
      <c r="O221" s="85">
        <v>0</v>
      </c>
      <c r="P221" s="84">
        <v>4.3999999999999997E-2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 s="85">
        <v>0</v>
      </c>
      <c r="X221" s="85">
        <v>0</v>
      </c>
      <c r="Y221" s="85">
        <v>0</v>
      </c>
      <c r="Z221" s="85">
        <v>0</v>
      </c>
      <c r="AA221" s="85">
        <v>0</v>
      </c>
      <c r="AB221" s="64">
        <f t="shared" si="41"/>
        <v>0</v>
      </c>
      <c r="AC221" s="64">
        <f t="shared" si="42"/>
        <v>0</v>
      </c>
      <c r="AD221" s="64">
        <f t="shared" si="43"/>
        <v>0</v>
      </c>
      <c r="AE221" s="64">
        <f t="shared" si="44"/>
        <v>0</v>
      </c>
      <c r="AF221" s="64">
        <f t="shared" si="45"/>
        <v>0</v>
      </c>
      <c r="AG221" s="64">
        <f t="shared" si="46"/>
        <v>0</v>
      </c>
      <c r="AH221" s="64">
        <f t="shared" si="47"/>
        <v>0</v>
      </c>
    </row>
    <row r="222" spans="1:34">
      <c r="A222" t="s">
        <v>35</v>
      </c>
      <c r="B222" t="s">
        <v>45</v>
      </c>
      <c r="C222">
        <v>10</v>
      </c>
      <c r="D222">
        <v>2012</v>
      </c>
      <c r="E222">
        <v>5</v>
      </c>
      <c r="F222">
        <v>3.6760599999999997E-2</v>
      </c>
      <c r="G222">
        <v>3.6760599999999997E-2</v>
      </c>
      <c r="H222" s="85">
        <v>63.938000000000002</v>
      </c>
      <c r="I222" s="84">
        <f t="shared" si="36"/>
        <v>0</v>
      </c>
      <c r="J222" s="84">
        <f t="shared" si="37"/>
        <v>0</v>
      </c>
      <c r="K222" s="84">
        <f t="shared" si="38"/>
        <v>0</v>
      </c>
      <c r="L222" s="84">
        <f t="shared" si="39"/>
        <v>0</v>
      </c>
      <c r="M222" s="84">
        <f t="shared" si="40"/>
        <v>0</v>
      </c>
      <c r="N222">
        <v>0</v>
      </c>
      <c r="O222" s="85">
        <v>0</v>
      </c>
      <c r="P222" s="84">
        <v>5.3999999999999999E-2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 s="85">
        <v>0</v>
      </c>
      <c r="X222" s="85">
        <v>0</v>
      </c>
      <c r="Y222" s="85">
        <v>0</v>
      </c>
      <c r="Z222" s="85">
        <v>0</v>
      </c>
      <c r="AA222" s="85">
        <v>0</v>
      </c>
      <c r="AB222" s="64">
        <f t="shared" si="41"/>
        <v>0</v>
      </c>
      <c r="AC222" s="64">
        <f t="shared" si="42"/>
        <v>0</v>
      </c>
      <c r="AD222" s="64">
        <f t="shared" si="43"/>
        <v>0</v>
      </c>
      <c r="AE222" s="64">
        <f t="shared" si="44"/>
        <v>0</v>
      </c>
      <c r="AF222" s="64">
        <f t="shared" si="45"/>
        <v>0</v>
      </c>
      <c r="AG222" s="64">
        <f t="shared" si="46"/>
        <v>0</v>
      </c>
      <c r="AH222" s="64">
        <f t="shared" si="47"/>
        <v>0</v>
      </c>
    </row>
    <row r="223" spans="1:34">
      <c r="A223" t="s">
        <v>35</v>
      </c>
      <c r="B223" t="s">
        <v>45</v>
      </c>
      <c r="C223">
        <v>10</v>
      </c>
      <c r="D223">
        <v>2012</v>
      </c>
      <c r="E223">
        <v>6</v>
      </c>
      <c r="F223">
        <v>3.2035899999999999E-2</v>
      </c>
      <c r="G223">
        <v>3.2035899999999999E-2</v>
      </c>
      <c r="H223" s="85">
        <v>63.069800000000001</v>
      </c>
      <c r="I223" s="84">
        <f t="shared" si="36"/>
        <v>0</v>
      </c>
      <c r="J223" s="84">
        <f t="shared" si="37"/>
        <v>0</v>
      </c>
      <c r="K223" s="84">
        <f t="shared" si="38"/>
        <v>0</v>
      </c>
      <c r="L223" s="84">
        <f t="shared" si="39"/>
        <v>0</v>
      </c>
      <c r="M223" s="84">
        <f t="shared" si="40"/>
        <v>0</v>
      </c>
      <c r="N223">
        <v>0</v>
      </c>
      <c r="O223" s="85">
        <v>0</v>
      </c>
      <c r="P223" s="84">
        <v>0.10100000000000001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 s="85">
        <v>0</v>
      </c>
      <c r="X223" s="85">
        <v>0</v>
      </c>
      <c r="Y223" s="85">
        <v>0</v>
      </c>
      <c r="Z223" s="85">
        <v>0</v>
      </c>
      <c r="AA223" s="85">
        <v>0</v>
      </c>
      <c r="AB223" s="64">
        <f t="shared" si="41"/>
        <v>0</v>
      </c>
      <c r="AC223" s="64">
        <f t="shared" si="42"/>
        <v>0</v>
      </c>
      <c r="AD223" s="64">
        <f t="shared" si="43"/>
        <v>0</v>
      </c>
      <c r="AE223" s="64">
        <f t="shared" si="44"/>
        <v>0</v>
      </c>
      <c r="AF223" s="64">
        <f t="shared" si="45"/>
        <v>0</v>
      </c>
      <c r="AG223" s="64">
        <f t="shared" si="46"/>
        <v>0</v>
      </c>
      <c r="AH223" s="64">
        <f t="shared" si="47"/>
        <v>0</v>
      </c>
    </row>
    <row r="224" spans="1:34">
      <c r="A224" t="s">
        <v>35</v>
      </c>
      <c r="B224" t="s">
        <v>45</v>
      </c>
      <c r="C224">
        <v>10</v>
      </c>
      <c r="D224">
        <v>2012</v>
      </c>
      <c r="E224">
        <v>7</v>
      </c>
      <c r="F224">
        <v>4.9764000000000003E-2</v>
      </c>
      <c r="G224">
        <v>4.9764000000000003E-2</v>
      </c>
      <c r="H224" s="85">
        <v>60.8217</v>
      </c>
      <c r="I224" s="84">
        <f t="shared" si="36"/>
        <v>0</v>
      </c>
      <c r="J224" s="84">
        <f t="shared" si="37"/>
        <v>0</v>
      </c>
      <c r="K224" s="84">
        <f t="shared" si="38"/>
        <v>0</v>
      </c>
      <c r="L224" s="84">
        <f t="shared" si="39"/>
        <v>0</v>
      </c>
      <c r="M224" s="84">
        <f t="shared" si="40"/>
        <v>0</v>
      </c>
      <c r="N224">
        <v>0</v>
      </c>
      <c r="O224" s="85">
        <v>0</v>
      </c>
      <c r="P224" s="84">
        <v>0.161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 s="85">
        <v>0</v>
      </c>
      <c r="X224" s="85">
        <v>0</v>
      </c>
      <c r="Y224" s="85">
        <v>0</v>
      </c>
      <c r="Z224" s="85">
        <v>0</v>
      </c>
      <c r="AA224" s="85">
        <v>0</v>
      </c>
      <c r="AB224" s="64">
        <f t="shared" si="41"/>
        <v>0</v>
      </c>
      <c r="AC224" s="64">
        <f t="shared" si="42"/>
        <v>0</v>
      </c>
      <c r="AD224" s="64">
        <f t="shared" si="43"/>
        <v>0</v>
      </c>
      <c r="AE224" s="64">
        <f t="shared" si="44"/>
        <v>0</v>
      </c>
      <c r="AF224" s="64">
        <f t="shared" si="45"/>
        <v>0</v>
      </c>
      <c r="AG224" s="64">
        <f t="shared" si="46"/>
        <v>0</v>
      </c>
      <c r="AH224" s="64">
        <f t="shared" si="47"/>
        <v>0</v>
      </c>
    </row>
    <row r="225" spans="1:34">
      <c r="A225" t="s">
        <v>35</v>
      </c>
      <c r="B225" t="s">
        <v>45</v>
      </c>
      <c r="C225">
        <v>10</v>
      </c>
      <c r="D225">
        <v>2012</v>
      </c>
      <c r="E225">
        <v>8</v>
      </c>
      <c r="F225">
        <v>6.4771499999999996E-2</v>
      </c>
      <c r="G225">
        <v>6.4771499999999996E-2</v>
      </c>
      <c r="H225" s="85">
        <v>66.534899999999993</v>
      </c>
      <c r="I225" s="84">
        <f t="shared" si="36"/>
        <v>0</v>
      </c>
      <c r="J225" s="84">
        <f t="shared" si="37"/>
        <v>0</v>
      </c>
      <c r="K225" s="84">
        <f t="shared" si="38"/>
        <v>0</v>
      </c>
      <c r="L225" s="84">
        <f t="shared" si="39"/>
        <v>0</v>
      </c>
      <c r="M225" s="84">
        <f t="shared" si="40"/>
        <v>0</v>
      </c>
      <c r="N225">
        <v>0</v>
      </c>
      <c r="O225" s="85">
        <v>0</v>
      </c>
      <c r="P225" s="84">
        <v>0.224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 s="85">
        <v>0</v>
      </c>
      <c r="X225" s="85">
        <v>0</v>
      </c>
      <c r="Y225" s="85">
        <v>0</v>
      </c>
      <c r="Z225" s="85">
        <v>0</v>
      </c>
      <c r="AA225" s="85">
        <v>0</v>
      </c>
      <c r="AB225" s="64">
        <f t="shared" si="41"/>
        <v>0</v>
      </c>
      <c r="AC225" s="64">
        <f t="shared" si="42"/>
        <v>0</v>
      </c>
      <c r="AD225" s="64">
        <f t="shared" si="43"/>
        <v>0</v>
      </c>
      <c r="AE225" s="64">
        <f t="shared" si="44"/>
        <v>0</v>
      </c>
      <c r="AF225" s="64">
        <f t="shared" si="45"/>
        <v>0</v>
      </c>
      <c r="AG225" s="64">
        <f t="shared" si="46"/>
        <v>0</v>
      </c>
      <c r="AH225" s="64">
        <f t="shared" si="47"/>
        <v>0</v>
      </c>
    </row>
    <row r="226" spans="1:34">
      <c r="A226" t="s">
        <v>35</v>
      </c>
      <c r="B226" t="s">
        <v>45</v>
      </c>
      <c r="C226">
        <v>10</v>
      </c>
      <c r="D226">
        <v>2012</v>
      </c>
      <c r="E226">
        <v>9</v>
      </c>
      <c r="F226">
        <v>0.10936559999999999</v>
      </c>
      <c r="G226">
        <v>0.10936559999999999</v>
      </c>
      <c r="H226" s="85">
        <v>74.6357</v>
      </c>
      <c r="I226" s="84">
        <f t="shared" si="36"/>
        <v>0</v>
      </c>
      <c r="J226" s="84">
        <f t="shared" si="37"/>
        <v>0</v>
      </c>
      <c r="K226" s="84">
        <f t="shared" si="38"/>
        <v>0</v>
      </c>
      <c r="L226" s="84">
        <f t="shared" si="39"/>
        <v>0</v>
      </c>
      <c r="M226" s="84">
        <f t="shared" si="40"/>
        <v>0</v>
      </c>
      <c r="N226">
        <v>0</v>
      </c>
      <c r="O226" s="85">
        <v>0</v>
      </c>
      <c r="P226" s="84">
        <v>0.33800000000000002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 s="85">
        <v>0</v>
      </c>
      <c r="X226" s="85">
        <v>0</v>
      </c>
      <c r="Y226" s="85">
        <v>0</v>
      </c>
      <c r="Z226" s="85">
        <v>0</v>
      </c>
      <c r="AA226" s="85">
        <v>0</v>
      </c>
      <c r="AB226" s="64">
        <f t="shared" si="41"/>
        <v>0</v>
      </c>
      <c r="AC226" s="64">
        <f t="shared" si="42"/>
        <v>0</v>
      </c>
      <c r="AD226" s="64">
        <f t="shared" si="43"/>
        <v>0</v>
      </c>
      <c r="AE226" s="64">
        <f t="shared" si="44"/>
        <v>0</v>
      </c>
      <c r="AF226" s="64">
        <f t="shared" si="45"/>
        <v>0</v>
      </c>
      <c r="AG226" s="64">
        <f t="shared" si="46"/>
        <v>0</v>
      </c>
      <c r="AH226" s="64">
        <f t="shared" si="47"/>
        <v>0</v>
      </c>
    </row>
    <row r="227" spans="1:34">
      <c r="A227" t="s">
        <v>35</v>
      </c>
      <c r="B227" t="s">
        <v>45</v>
      </c>
      <c r="C227">
        <v>10</v>
      </c>
      <c r="D227">
        <v>2012</v>
      </c>
      <c r="E227">
        <v>10</v>
      </c>
      <c r="F227">
        <v>0.25290610000000002</v>
      </c>
      <c r="G227">
        <v>0.25290610000000002</v>
      </c>
      <c r="H227" s="85">
        <v>82.240300000000005</v>
      </c>
      <c r="I227" s="84">
        <f t="shared" si="36"/>
        <v>0</v>
      </c>
      <c r="J227" s="84">
        <f t="shared" si="37"/>
        <v>0</v>
      </c>
      <c r="K227" s="84">
        <f t="shared" si="38"/>
        <v>0</v>
      </c>
      <c r="L227" s="84">
        <f t="shared" si="39"/>
        <v>0</v>
      </c>
      <c r="M227" s="84">
        <f t="shared" si="40"/>
        <v>0</v>
      </c>
      <c r="N227">
        <v>0</v>
      </c>
      <c r="O227" s="85">
        <v>0</v>
      </c>
      <c r="P227" s="84">
        <v>0.55700000000000005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 s="85">
        <v>0</v>
      </c>
      <c r="X227" s="85">
        <v>0</v>
      </c>
      <c r="Y227" s="85">
        <v>0</v>
      </c>
      <c r="Z227" s="85">
        <v>0</v>
      </c>
      <c r="AA227" s="85">
        <v>0</v>
      </c>
      <c r="AB227" s="64">
        <f t="shared" si="41"/>
        <v>0</v>
      </c>
      <c r="AC227" s="64">
        <f t="shared" si="42"/>
        <v>0</v>
      </c>
      <c r="AD227" s="64">
        <f t="shared" si="43"/>
        <v>0</v>
      </c>
      <c r="AE227" s="64">
        <f t="shared" si="44"/>
        <v>0</v>
      </c>
      <c r="AF227" s="64">
        <f t="shared" si="45"/>
        <v>0</v>
      </c>
      <c r="AG227" s="64">
        <f t="shared" si="46"/>
        <v>0</v>
      </c>
      <c r="AH227" s="64">
        <f t="shared" si="47"/>
        <v>0</v>
      </c>
    </row>
    <row r="228" spans="1:34">
      <c r="A228" t="s">
        <v>35</v>
      </c>
      <c r="B228" t="s">
        <v>45</v>
      </c>
      <c r="C228">
        <v>10</v>
      </c>
      <c r="D228">
        <v>2012</v>
      </c>
      <c r="E228">
        <v>11</v>
      </c>
      <c r="F228">
        <v>0.53949369999999996</v>
      </c>
      <c r="G228">
        <v>0.53949369999999996</v>
      </c>
      <c r="H228" s="85">
        <v>87.426400000000001</v>
      </c>
      <c r="I228" s="84">
        <f t="shared" si="36"/>
        <v>0</v>
      </c>
      <c r="J228" s="84">
        <f t="shared" si="37"/>
        <v>0</v>
      </c>
      <c r="K228" s="84">
        <f t="shared" si="38"/>
        <v>0</v>
      </c>
      <c r="L228" s="84">
        <f t="shared" si="39"/>
        <v>0</v>
      </c>
      <c r="M228" s="84">
        <f t="shared" si="40"/>
        <v>0</v>
      </c>
      <c r="N228">
        <v>0</v>
      </c>
      <c r="O228" s="85">
        <v>0</v>
      </c>
      <c r="P228" s="84">
        <v>0.72599999999999998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 s="85">
        <v>0</v>
      </c>
      <c r="X228" s="85">
        <v>0</v>
      </c>
      <c r="Y228" s="85">
        <v>0</v>
      </c>
      <c r="Z228" s="85">
        <v>0</v>
      </c>
      <c r="AA228" s="85">
        <v>0</v>
      </c>
      <c r="AB228" s="64">
        <f t="shared" si="41"/>
        <v>0</v>
      </c>
      <c r="AC228" s="64">
        <f t="shared" si="42"/>
        <v>0</v>
      </c>
      <c r="AD228" s="64">
        <f t="shared" si="43"/>
        <v>0</v>
      </c>
      <c r="AE228" s="64">
        <f t="shared" si="44"/>
        <v>0</v>
      </c>
      <c r="AF228" s="64">
        <f t="shared" si="45"/>
        <v>0</v>
      </c>
      <c r="AG228" s="64">
        <f t="shared" si="46"/>
        <v>0</v>
      </c>
      <c r="AH228" s="64">
        <f t="shared" si="47"/>
        <v>0</v>
      </c>
    </row>
    <row r="229" spans="1:34">
      <c r="A229" t="s">
        <v>35</v>
      </c>
      <c r="B229" t="s">
        <v>45</v>
      </c>
      <c r="C229">
        <v>10</v>
      </c>
      <c r="D229">
        <v>2012</v>
      </c>
      <c r="E229">
        <v>12</v>
      </c>
      <c r="F229">
        <v>0.89163760000000003</v>
      </c>
      <c r="G229">
        <v>0.89163760000000003</v>
      </c>
      <c r="H229" s="85">
        <v>88.620199999999997</v>
      </c>
      <c r="I229" s="84">
        <f t="shared" si="36"/>
        <v>0</v>
      </c>
      <c r="J229" s="84">
        <f t="shared" si="37"/>
        <v>0</v>
      </c>
      <c r="K229" s="84">
        <f t="shared" si="38"/>
        <v>0</v>
      </c>
      <c r="L229" s="84">
        <f t="shared" si="39"/>
        <v>0</v>
      </c>
      <c r="M229" s="84">
        <f t="shared" si="40"/>
        <v>0</v>
      </c>
      <c r="N229">
        <v>0</v>
      </c>
      <c r="O229" s="85">
        <v>0</v>
      </c>
      <c r="P229" s="84">
        <v>0.85699999999999998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 s="85">
        <v>0</v>
      </c>
      <c r="X229" s="85">
        <v>0</v>
      </c>
      <c r="Y229" s="85">
        <v>0</v>
      </c>
      <c r="Z229" s="85">
        <v>0</v>
      </c>
      <c r="AA229" s="85">
        <v>0</v>
      </c>
      <c r="AB229" s="64">
        <f t="shared" si="41"/>
        <v>0</v>
      </c>
      <c r="AC229" s="64">
        <f t="shared" si="42"/>
        <v>0</v>
      </c>
      <c r="AD229" s="64">
        <f t="shared" si="43"/>
        <v>0</v>
      </c>
      <c r="AE229" s="64">
        <f t="shared" si="44"/>
        <v>0</v>
      </c>
      <c r="AF229" s="64">
        <f t="shared" si="45"/>
        <v>0</v>
      </c>
      <c r="AG229" s="64">
        <f t="shared" si="46"/>
        <v>0</v>
      </c>
      <c r="AH229" s="64">
        <f t="shared" si="47"/>
        <v>0</v>
      </c>
    </row>
    <row r="230" spans="1:34">
      <c r="A230" t="s">
        <v>35</v>
      </c>
      <c r="B230" t="s">
        <v>45</v>
      </c>
      <c r="C230">
        <v>10</v>
      </c>
      <c r="D230">
        <v>2012</v>
      </c>
      <c r="E230">
        <v>13</v>
      </c>
      <c r="F230">
        <v>1.228234</v>
      </c>
      <c r="G230">
        <v>1.228234</v>
      </c>
      <c r="H230" s="85">
        <v>88.131799999999998</v>
      </c>
      <c r="I230" s="84">
        <f t="shared" si="36"/>
        <v>0</v>
      </c>
      <c r="J230" s="84">
        <f t="shared" si="37"/>
        <v>0</v>
      </c>
      <c r="K230" s="84">
        <f t="shared" si="38"/>
        <v>0</v>
      </c>
      <c r="L230" s="84">
        <f t="shared" si="39"/>
        <v>0</v>
      </c>
      <c r="M230" s="84">
        <f t="shared" si="40"/>
        <v>0</v>
      </c>
      <c r="N230">
        <v>0</v>
      </c>
      <c r="O230" s="85">
        <v>0</v>
      </c>
      <c r="P230" s="84">
        <v>0.90100000000000002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 s="85">
        <v>0</v>
      </c>
      <c r="X230" s="85">
        <v>0</v>
      </c>
      <c r="Y230" s="85">
        <v>0</v>
      </c>
      <c r="Z230" s="85">
        <v>0</v>
      </c>
      <c r="AA230" s="85">
        <v>0</v>
      </c>
      <c r="AB230" s="64">
        <f t="shared" si="41"/>
        <v>0</v>
      </c>
      <c r="AC230" s="64">
        <f t="shared" si="42"/>
        <v>0</v>
      </c>
      <c r="AD230" s="64">
        <f t="shared" si="43"/>
        <v>0</v>
      </c>
      <c r="AE230" s="64">
        <f t="shared" si="44"/>
        <v>0</v>
      </c>
      <c r="AF230" s="64">
        <f t="shared" si="45"/>
        <v>0</v>
      </c>
      <c r="AG230" s="64">
        <f t="shared" si="46"/>
        <v>0</v>
      </c>
      <c r="AH230" s="64">
        <f t="shared" si="47"/>
        <v>0</v>
      </c>
    </row>
    <row r="231" spans="1:34">
      <c r="A231" t="s">
        <v>35</v>
      </c>
      <c r="B231" t="s">
        <v>45</v>
      </c>
      <c r="C231">
        <v>10</v>
      </c>
      <c r="D231">
        <v>2012</v>
      </c>
      <c r="E231">
        <v>14</v>
      </c>
      <c r="F231">
        <v>1.555293</v>
      </c>
      <c r="G231">
        <v>1.135364</v>
      </c>
      <c r="H231" s="85">
        <v>88.100800000000007</v>
      </c>
      <c r="I231" s="84">
        <f t="shared" si="36"/>
        <v>-3.8436699999999997E-2</v>
      </c>
      <c r="J231" s="84">
        <f t="shared" si="37"/>
        <v>-1.5727999999999999E-2</v>
      </c>
      <c r="K231" s="84">
        <f t="shared" si="38"/>
        <v>0</v>
      </c>
      <c r="L231" s="84">
        <f t="shared" si="39"/>
        <v>1.5727999999999999E-2</v>
      </c>
      <c r="M231" s="84">
        <f t="shared" si="40"/>
        <v>3.8436699999999997E-2</v>
      </c>
      <c r="N231">
        <v>0</v>
      </c>
      <c r="O231" s="85">
        <v>0</v>
      </c>
      <c r="P231" s="84">
        <v>0.88900000000000001</v>
      </c>
      <c r="Q231">
        <v>0</v>
      </c>
      <c r="R231">
        <v>-3.8436699999999997E-2</v>
      </c>
      <c r="S231">
        <v>-1.5727999999999999E-2</v>
      </c>
      <c r="T231">
        <v>0</v>
      </c>
      <c r="U231">
        <v>1.5727999999999999E-2</v>
      </c>
      <c r="V231">
        <v>3.8436699999999997E-2</v>
      </c>
      <c r="W231" s="85">
        <v>0</v>
      </c>
      <c r="X231" s="85">
        <v>0</v>
      </c>
      <c r="Y231" s="85">
        <v>0</v>
      </c>
      <c r="Z231" s="85">
        <v>0</v>
      </c>
      <c r="AA231" s="85">
        <v>0</v>
      </c>
      <c r="AB231" s="64">
        <f t="shared" si="41"/>
        <v>0</v>
      </c>
      <c r="AC231" s="64">
        <f t="shared" si="42"/>
        <v>0</v>
      </c>
      <c r="AD231" s="64">
        <f t="shared" si="43"/>
        <v>0</v>
      </c>
      <c r="AE231" s="64">
        <f t="shared" si="44"/>
        <v>0</v>
      </c>
      <c r="AF231" s="64">
        <f t="shared" si="45"/>
        <v>0</v>
      </c>
      <c r="AG231" s="64">
        <f t="shared" si="46"/>
        <v>0</v>
      </c>
      <c r="AH231" s="64">
        <f t="shared" si="47"/>
        <v>0</v>
      </c>
    </row>
    <row r="232" spans="1:34">
      <c r="A232" t="s">
        <v>35</v>
      </c>
      <c r="B232" t="s">
        <v>45</v>
      </c>
      <c r="C232">
        <v>10</v>
      </c>
      <c r="D232">
        <v>2012</v>
      </c>
      <c r="E232">
        <v>15</v>
      </c>
      <c r="F232">
        <v>1.819518</v>
      </c>
      <c r="G232">
        <v>1.3282480000000001</v>
      </c>
      <c r="H232" s="85">
        <v>87.527100000000004</v>
      </c>
      <c r="I232" s="84">
        <f t="shared" si="36"/>
        <v>-4.0816400000000003E-2</v>
      </c>
      <c r="J232" s="84">
        <f t="shared" si="37"/>
        <v>-1.6701799999999999E-2</v>
      </c>
      <c r="K232" s="84">
        <f t="shared" si="38"/>
        <v>0</v>
      </c>
      <c r="L232" s="84">
        <f t="shared" si="39"/>
        <v>1.6701799999999999E-2</v>
      </c>
      <c r="M232" s="84">
        <f t="shared" si="40"/>
        <v>4.0816400000000003E-2</v>
      </c>
      <c r="N232">
        <v>0</v>
      </c>
      <c r="O232" s="85">
        <v>0</v>
      </c>
      <c r="P232" s="84">
        <v>0.8</v>
      </c>
      <c r="Q232">
        <v>0</v>
      </c>
      <c r="R232">
        <v>-4.0816400000000003E-2</v>
      </c>
      <c r="S232">
        <v>-1.6701799999999999E-2</v>
      </c>
      <c r="T232">
        <v>0</v>
      </c>
      <c r="U232">
        <v>1.6701799999999999E-2</v>
      </c>
      <c r="V232">
        <v>4.0816400000000003E-2</v>
      </c>
      <c r="W232" s="85">
        <v>0</v>
      </c>
      <c r="X232" s="85">
        <v>0</v>
      </c>
      <c r="Y232" s="85">
        <v>0</v>
      </c>
      <c r="Z232" s="85">
        <v>0</v>
      </c>
      <c r="AA232" s="85">
        <v>0</v>
      </c>
      <c r="AB232" s="64">
        <f t="shared" si="41"/>
        <v>0</v>
      </c>
      <c r="AC232" s="64">
        <f t="shared" si="42"/>
        <v>0</v>
      </c>
      <c r="AD232" s="64">
        <f t="shared" si="43"/>
        <v>0</v>
      </c>
      <c r="AE232" s="64">
        <f t="shared" si="44"/>
        <v>0</v>
      </c>
      <c r="AF232" s="64">
        <f t="shared" si="45"/>
        <v>0</v>
      </c>
      <c r="AG232" s="64">
        <f t="shared" si="46"/>
        <v>0</v>
      </c>
      <c r="AH232" s="64">
        <f t="shared" si="47"/>
        <v>0</v>
      </c>
    </row>
    <row r="233" spans="1:34">
      <c r="A233" t="s">
        <v>35</v>
      </c>
      <c r="B233" t="s">
        <v>45</v>
      </c>
      <c r="C233">
        <v>10</v>
      </c>
      <c r="D233">
        <v>2012</v>
      </c>
      <c r="E233">
        <v>16</v>
      </c>
      <c r="F233">
        <v>2.0313180000000002</v>
      </c>
      <c r="G233">
        <v>1.4828619999999999</v>
      </c>
      <c r="H233" s="85">
        <v>86.519400000000005</v>
      </c>
      <c r="I233" s="84">
        <f t="shared" si="36"/>
        <v>-4.1560300000000001E-2</v>
      </c>
      <c r="J233" s="84">
        <f t="shared" si="37"/>
        <v>-1.70061E-2</v>
      </c>
      <c r="K233" s="84">
        <f t="shared" si="38"/>
        <v>0</v>
      </c>
      <c r="L233" s="84">
        <f t="shared" si="39"/>
        <v>1.70061E-2</v>
      </c>
      <c r="M233" s="84">
        <f t="shared" si="40"/>
        <v>4.1560300000000001E-2</v>
      </c>
      <c r="N233">
        <v>0</v>
      </c>
      <c r="O233" s="85">
        <v>0</v>
      </c>
      <c r="P233" s="84">
        <v>0.67400000000000004</v>
      </c>
      <c r="Q233">
        <v>0</v>
      </c>
      <c r="R233">
        <v>-4.1560300000000001E-2</v>
      </c>
      <c r="S233">
        <v>-1.70061E-2</v>
      </c>
      <c r="T233">
        <v>0</v>
      </c>
      <c r="U233">
        <v>1.70061E-2</v>
      </c>
      <c r="V233">
        <v>4.1560300000000001E-2</v>
      </c>
      <c r="W233" s="85">
        <v>0</v>
      </c>
      <c r="X233" s="85">
        <v>0</v>
      </c>
      <c r="Y233" s="85">
        <v>0</v>
      </c>
      <c r="Z233" s="85">
        <v>0</v>
      </c>
      <c r="AA233" s="85">
        <v>0</v>
      </c>
      <c r="AB233" s="64">
        <f t="shared" si="41"/>
        <v>0</v>
      </c>
      <c r="AC233" s="64">
        <f t="shared" si="42"/>
        <v>0</v>
      </c>
      <c r="AD233" s="64">
        <f t="shared" si="43"/>
        <v>0</v>
      </c>
      <c r="AE233" s="64">
        <f t="shared" si="44"/>
        <v>0</v>
      </c>
      <c r="AF233" s="64">
        <f t="shared" si="45"/>
        <v>0</v>
      </c>
      <c r="AG233" s="64">
        <f t="shared" si="46"/>
        <v>0</v>
      </c>
      <c r="AH233" s="64">
        <f t="shared" si="47"/>
        <v>0</v>
      </c>
    </row>
    <row r="234" spans="1:34">
      <c r="A234" t="s">
        <v>35</v>
      </c>
      <c r="B234" t="s">
        <v>45</v>
      </c>
      <c r="C234">
        <v>10</v>
      </c>
      <c r="D234">
        <v>2012</v>
      </c>
      <c r="E234">
        <v>17</v>
      </c>
      <c r="F234">
        <v>2.0871629999999999</v>
      </c>
      <c r="G234">
        <v>1.5236289999999999</v>
      </c>
      <c r="H234" s="85">
        <v>83.3643</v>
      </c>
      <c r="I234" s="84">
        <f t="shared" si="36"/>
        <v>-4.1107299999999999E-2</v>
      </c>
      <c r="J234" s="84">
        <f t="shared" si="37"/>
        <v>-1.68208E-2</v>
      </c>
      <c r="K234" s="84">
        <f t="shared" si="38"/>
        <v>0</v>
      </c>
      <c r="L234" s="84">
        <f t="shared" si="39"/>
        <v>1.68208E-2</v>
      </c>
      <c r="M234" s="84">
        <f t="shared" si="40"/>
        <v>4.1107299999999999E-2</v>
      </c>
      <c r="N234">
        <v>0</v>
      </c>
      <c r="O234" s="85">
        <v>0</v>
      </c>
      <c r="P234" s="84">
        <v>0.56599999999999995</v>
      </c>
      <c r="Q234">
        <v>0</v>
      </c>
      <c r="R234">
        <v>-4.1107299999999999E-2</v>
      </c>
      <c r="S234">
        <v>-1.68208E-2</v>
      </c>
      <c r="T234">
        <v>0</v>
      </c>
      <c r="U234">
        <v>1.68208E-2</v>
      </c>
      <c r="V234">
        <v>4.1107299999999999E-2</v>
      </c>
      <c r="W234" s="85">
        <v>0</v>
      </c>
      <c r="X234" s="85">
        <v>0</v>
      </c>
      <c r="Y234" s="85">
        <v>0</v>
      </c>
      <c r="Z234" s="85">
        <v>0</v>
      </c>
      <c r="AA234" s="85">
        <v>0</v>
      </c>
      <c r="AB234" s="64">
        <f t="shared" si="41"/>
        <v>0</v>
      </c>
      <c r="AC234" s="64">
        <f t="shared" si="42"/>
        <v>0</v>
      </c>
      <c r="AD234" s="64">
        <f t="shared" si="43"/>
        <v>0</v>
      </c>
      <c r="AE234" s="64">
        <f t="shared" si="44"/>
        <v>0</v>
      </c>
      <c r="AF234" s="64">
        <f t="shared" si="45"/>
        <v>0</v>
      </c>
      <c r="AG234" s="64">
        <f t="shared" si="46"/>
        <v>0</v>
      </c>
      <c r="AH234" s="64">
        <f t="shared" si="47"/>
        <v>0</v>
      </c>
    </row>
    <row r="235" spans="1:34">
      <c r="A235" t="s">
        <v>35</v>
      </c>
      <c r="B235" t="s">
        <v>45</v>
      </c>
      <c r="C235">
        <v>10</v>
      </c>
      <c r="D235">
        <v>2012</v>
      </c>
      <c r="E235">
        <v>18</v>
      </c>
      <c r="F235">
        <v>2.0155110000000001</v>
      </c>
      <c r="G235">
        <v>1.4713229999999999</v>
      </c>
      <c r="H235" s="85">
        <v>79.767399999999995</v>
      </c>
      <c r="I235" s="84">
        <f t="shared" si="36"/>
        <v>-3.9410100000000003E-2</v>
      </c>
      <c r="J235" s="84">
        <f t="shared" si="37"/>
        <v>-1.61263E-2</v>
      </c>
      <c r="K235" s="84">
        <f t="shared" si="38"/>
        <v>0</v>
      </c>
      <c r="L235" s="84">
        <f t="shared" si="39"/>
        <v>1.61263E-2</v>
      </c>
      <c r="M235" s="84">
        <f t="shared" si="40"/>
        <v>3.9410100000000003E-2</v>
      </c>
      <c r="N235">
        <v>0</v>
      </c>
      <c r="O235" s="85">
        <v>0</v>
      </c>
      <c r="P235" s="84">
        <v>0.374</v>
      </c>
      <c r="Q235">
        <v>0</v>
      </c>
      <c r="R235">
        <v>-3.9410100000000003E-2</v>
      </c>
      <c r="S235">
        <v>-1.61263E-2</v>
      </c>
      <c r="T235">
        <v>0</v>
      </c>
      <c r="U235">
        <v>1.61263E-2</v>
      </c>
      <c r="V235">
        <v>3.9410100000000003E-2</v>
      </c>
      <c r="W235" s="85">
        <v>0</v>
      </c>
      <c r="X235" s="85">
        <v>0</v>
      </c>
      <c r="Y235" s="85">
        <v>0</v>
      </c>
      <c r="Z235" s="85">
        <v>0</v>
      </c>
      <c r="AA235" s="85">
        <v>0</v>
      </c>
      <c r="AB235" s="64">
        <f t="shared" si="41"/>
        <v>0</v>
      </c>
      <c r="AC235" s="64">
        <f t="shared" si="42"/>
        <v>0</v>
      </c>
      <c r="AD235" s="64">
        <f t="shared" si="43"/>
        <v>0</v>
      </c>
      <c r="AE235" s="64">
        <f t="shared" si="44"/>
        <v>0</v>
      </c>
      <c r="AF235" s="64">
        <f t="shared" si="45"/>
        <v>0</v>
      </c>
      <c r="AG235" s="64">
        <f t="shared" si="46"/>
        <v>0</v>
      </c>
      <c r="AH235" s="64">
        <f t="shared" si="47"/>
        <v>0</v>
      </c>
    </row>
    <row r="236" spans="1:34">
      <c r="A236" t="s">
        <v>35</v>
      </c>
      <c r="B236" t="s">
        <v>45</v>
      </c>
      <c r="C236">
        <v>10</v>
      </c>
      <c r="D236">
        <v>2012</v>
      </c>
      <c r="E236">
        <v>19</v>
      </c>
      <c r="F236">
        <v>1.6649769999999999</v>
      </c>
      <c r="G236">
        <v>1.848125</v>
      </c>
      <c r="H236" s="85">
        <v>74.240300000000005</v>
      </c>
      <c r="I236" s="84">
        <f t="shared" si="36"/>
        <v>0</v>
      </c>
      <c r="J236" s="84">
        <f t="shared" si="37"/>
        <v>0</v>
      </c>
      <c r="K236" s="84">
        <f t="shared" si="38"/>
        <v>0</v>
      </c>
      <c r="L236" s="84">
        <f t="shared" si="39"/>
        <v>0</v>
      </c>
      <c r="M236" s="84">
        <f t="shared" si="40"/>
        <v>0</v>
      </c>
      <c r="N236">
        <v>0</v>
      </c>
      <c r="O236" s="85">
        <v>0</v>
      </c>
      <c r="P236" s="84">
        <v>0.23300000000000001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 s="85">
        <v>0</v>
      </c>
      <c r="X236" s="85">
        <v>0</v>
      </c>
      <c r="Y236" s="85">
        <v>0</v>
      </c>
      <c r="Z236" s="85">
        <v>0</v>
      </c>
      <c r="AA236" s="85">
        <v>0</v>
      </c>
      <c r="AB236" s="64">
        <f t="shared" si="41"/>
        <v>0</v>
      </c>
      <c r="AC236" s="64">
        <f t="shared" si="42"/>
        <v>0</v>
      </c>
      <c r="AD236" s="64">
        <f t="shared" si="43"/>
        <v>0</v>
      </c>
      <c r="AE236" s="64">
        <f t="shared" si="44"/>
        <v>0</v>
      </c>
      <c r="AF236" s="64">
        <f t="shared" si="45"/>
        <v>0</v>
      </c>
      <c r="AG236" s="64">
        <f t="shared" si="46"/>
        <v>0</v>
      </c>
      <c r="AH236" s="64">
        <f t="shared" si="47"/>
        <v>0</v>
      </c>
    </row>
    <row r="237" spans="1:34">
      <c r="A237" t="s">
        <v>35</v>
      </c>
      <c r="B237" t="s">
        <v>45</v>
      </c>
      <c r="C237">
        <v>10</v>
      </c>
      <c r="D237">
        <v>2012</v>
      </c>
      <c r="E237">
        <v>20</v>
      </c>
      <c r="F237">
        <v>1.2131270000000001</v>
      </c>
      <c r="G237">
        <v>1.322309</v>
      </c>
      <c r="H237" s="85">
        <v>70.6357</v>
      </c>
      <c r="I237" s="84">
        <f t="shared" si="36"/>
        <v>0</v>
      </c>
      <c r="J237" s="84">
        <f t="shared" si="37"/>
        <v>0</v>
      </c>
      <c r="K237" s="84">
        <f t="shared" si="38"/>
        <v>0</v>
      </c>
      <c r="L237" s="84">
        <f t="shared" si="39"/>
        <v>0</v>
      </c>
      <c r="M237" s="84">
        <f t="shared" si="40"/>
        <v>0</v>
      </c>
      <c r="N237">
        <v>0</v>
      </c>
      <c r="O237" s="85">
        <v>0</v>
      </c>
      <c r="P237" s="84">
        <v>0.16500000000000001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 s="85">
        <v>0</v>
      </c>
      <c r="X237" s="85">
        <v>0</v>
      </c>
      <c r="Y237" s="85">
        <v>0</v>
      </c>
      <c r="Z237" s="85">
        <v>0</v>
      </c>
      <c r="AA237" s="85">
        <v>0</v>
      </c>
      <c r="AB237" s="64">
        <f t="shared" si="41"/>
        <v>0</v>
      </c>
      <c r="AC237" s="64">
        <f t="shared" si="42"/>
        <v>0</v>
      </c>
      <c r="AD237" s="64">
        <f t="shared" si="43"/>
        <v>0</v>
      </c>
      <c r="AE237" s="64">
        <f t="shared" si="44"/>
        <v>0</v>
      </c>
      <c r="AF237" s="64">
        <f t="shared" si="45"/>
        <v>0</v>
      </c>
      <c r="AG237" s="64">
        <f t="shared" si="46"/>
        <v>0</v>
      </c>
      <c r="AH237" s="64">
        <f t="shared" si="47"/>
        <v>0</v>
      </c>
    </row>
    <row r="238" spans="1:34">
      <c r="A238" t="s">
        <v>35</v>
      </c>
      <c r="B238" t="s">
        <v>45</v>
      </c>
      <c r="C238">
        <v>10</v>
      </c>
      <c r="D238">
        <v>2012</v>
      </c>
      <c r="E238">
        <v>21</v>
      </c>
      <c r="F238">
        <v>0.91202249999999996</v>
      </c>
      <c r="G238">
        <v>0.97586410000000001</v>
      </c>
      <c r="H238" s="85">
        <v>66.465100000000007</v>
      </c>
      <c r="I238" s="84">
        <f t="shared" si="36"/>
        <v>0</v>
      </c>
      <c r="J238" s="84">
        <f t="shared" si="37"/>
        <v>0</v>
      </c>
      <c r="K238" s="84">
        <f t="shared" si="38"/>
        <v>0</v>
      </c>
      <c r="L238" s="84">
        <f t="shared" si="39"/>
        <v>0</v>
      </c>
      <c r="M238" s="84">
        <f t="shared" si="40"/>
        <v>0</v>
      </c>
      <c r="N238">
        <v>0</v>
      </c>
      <c r="O238" s="85">
        <v>0</v>
      </c>
      <c r="P238" s="84">
        <v>0.1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 s="85">
        <v>0</v>
      </c>
      <c r="X238" s="85">
        <v>0</v>
      </c>
      <c r="Y238" s="85">
        <v>0</v>
      </c>
      <c r="Z238" s="85">
        <v>0</v>
      </c>
      <c r="AA238" s="85">
        <v>0</v>
      </c>
      <c r="AB238" s="64">
        <f t="shared" si="41"/>
        <v>0</v>
      </c>
      <c r="AC238" s="64">
        <f t="shared" si="42"/>
        <v>0</v>
      </c>
      <c r="AD238" s="64">
        <f t="shared" si="43"/>
        <v>0</v>
      </c>
      <c r="AE238" s="64">
        <f t="shared" si="44"/>
        <v>0</v>
      </c>
      <c r="AF238" s="64">
        <f t="shared" si="45"/>
        <v>0</v>
      </c>
      <c r="AG238" s="64">
        <f t="shared" si="46"/>
        <v>0</v>
      </c>
      <c r="AH238" s="64">
        <f t="shared" si="47"/>
        <v>0</v>
      </c>
    </row>
    <row r="239" spans="1:34">
      <c r="A239" t="s">
        <v>35</v>
      </c>
      <c r="B239" t="s">
        <v>45</v>
      </c>
      <c r="C239">
        <v>10</v>
      </c>
      <c r="D239">
        <v>2012</v>
      </c>
      <c r="E239">
        <v>22</v>
      </c>
      <c r="F239">
        <v>0.70866689999999999</v>
      </c>
      <c r="G239">
        <v>0.70866689999999999</v>
      </c>
      <c r="H239" s="85">
        <v>64.938000000000002</v>
      </c>
      <c r="I239" s="84">
        <f t="shared" si="36"/>
        <v>0</v>
      </c>
      <c r="J239" s="84">
        <f t="shared" si="37"/>
        <v>0</v>
      </c>
      <c r="K239" s="84">
        <f t="shared" si="38"/>
        <v>0</v>
      </c>
      <c r="L239" s="84">
        <f t="shared" si="39"/>
        <v>0</v>
      </c>
      <c r="M239" s="84">
        <f t="shared" si="40"/>
        <v>0</v>
      </c>
      <c r="N239">
        <v>0</v>
      </c>
      <c r="O239" s="85">
        <v>0</v>
      </c>
      <c r="P239" s="84">
        <v>6.8000000000000005E-2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 s="85">
        <v>0</v>
      </c>
      <c r="X239" s="85">
        <v>0</v>
      </c>
      <c r="Y239" s="85">
        <v>0</v>
      </c>
      <c r="Z239" s="85">
        <v>0</v>
      </c>
      <c r="AA239" s="85">
        <v>0</v>
      </c>
      <c r="AB239" s="64">
        <f t="shared" si="41"/>
        <v>0</v>
      </c>
      <c r="AC239" s="64">
        <f t="shared" si="42"/>
        <v>0</v>
      </c>
      <c r="AD239" s="64">
        <f t="shared" si="43"/>
        <v>0</v>
      </c>
      <c r="AE239" s="64">
        <f t="shared" si="44"/>
        <v>0</v>
      </c>
      <c r="AF239" s="64">
        <f t="shared" si="45"/>
        <v>0</v>
      </c>
      <c r="AG239" s="64">
        <f t="shared" si="46"/>
        <v>0</v>
      </c>
      <c r="AH239" s="64">
        <f t="shared" si="47"/>
        <v>0</v>
      </c>
    </row>
    <row r="240" spans="1:34">
      <c r="A240" t="s">
        <v>35</v>
      </c>
      <c r="B240" t="s">
        <v>45</v>
      </c>
      <c r="C240">
        <v>10</v>
      </c>
      <c r="D240">
        <v>2012</v>
      </c>
      <c r="E240">
        <v>23</v>
      </c>
      <c r="F240">
        <v>0.48942720000000001</v>
      </c>
      <c r="G240">
        <v>0.48942720000000001</v>
      </c>
      <c r="H240" s="85">
        <v>63.162799999999997</v>
      </c>
      <c r="I240" s="84">
        <f t="shared" si="36"/>
        <v>0</v>
      </c>
      <c r="J240" s="84">
        <f t="shared" si="37"/>
        <v>0</v>
      </c>
      <c r="K240" s="84">
        <f t="shared" si="38"/>
        <v>0</v>
      </c>
      <c r="L240" s="84">
        <f t="shared" si="39"/>
        <v>0</v>
      </c>
      <c r="M240" s="84">
        <f t="shared" si="40"/>
        <v>0</v>
      </c>
      <c r="N240">
        <v>0</v>
      </c>
      <c r="O240" s="85">
        <v>0</v>
      </c>
      <c r="P240" s="84">
        <v>5.0999999999999997E-2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 s="85">
        <v>0</v>
      </c>
      <c r="X240" s="85">
        <v>0</v>
      </c>
      <c r="Y240" s="85">
        <v>0</v>
      </c>
      <c r="Z240" s="85">
        <v>0</v>
      </c>
      <c r="AA240" s="85">
        <v>0</v>
      </c>
      <c r="AB240" s="64">
        <f t="shared" si="41"/>
        <v>0</v>
      </c>
      <c r="AC240" s="64">
        <f t="shared" si="42"/>
        <v>0</v>
      </c>
      <c r="AD240" s="64">
        <f t="shared" si="43"/>
        <v>0</v>
      </c>
      <c r="AE240" s="64">
        <f t="shared" si="44"/>
        <v>0</v>
      </c>
      <c r="AF240" s="64">
        <f t="shared" si="45"/>
        <v>0</v>
      </c>
      <c r="AG240" s="64">
        <f t="shared" si="46"/>
        <v>0</v>
      </c>
      <c r="AH240" s="64">
        <f t="shared" si="47"/>
        <v>0</v>
      </c>
    </row>
    <row r="241" spans="1:34">
      <c r="A241" t="s">
        <v>35</v>
      </c>
      <c r="B241" t="s">
        <v>45</v>
      </c>
      <c r="C241">
        <v>10</v>
      </c>
      <c r="D241">
        <v>2012</v>
      </c>
      <c r="E241">
        <v>24</v>
      </c>
      <c r="F241">
        <v>0.2833812</v>
      </c>
      <c r="G241">
        <v>0.2833812</v>
      </c>
      <c r="H241" s="85">
        <v>60.914700000000003</v>
      </c>
      <c r="I241" s="84">
        <f t="shared" si="36"/>
        <v>0</v>
      </c>
      <c r="J241" s="84">
        <f t="shared" si="37"/>
        <v>0</v>
      </c>
      <c r="K241" s="84">
        <f t="shared" si="38"/>
        <v>0</v>
      </c>
      <c r="L241" s="84">
        <f t="shared" si="39"/>
        <v>0</v>
      </c>
      <c r="M241" s="84">
        <f t="shared" si="40"/>
        <v>0</v>
      </c>
      <c r="N241">
        <v>0</v>
      </c>
      <c r="O241" s="85">
        <v>0</v>
      </c>
      <c r="P241" s="84">
        <v>0.05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 s="85">
        <v>0</v>
      </c>
      <c r="X241" s="85">
        <v>0</v>
      </c>
      <c r="Y241" s="85">
        <v>0</v>
      </c>
      <c r="Z241" s="85">
        <v>0</v>
      </c>
      <c r="AA241" s="85">
        <v>0</v>
      </c>
      <c r="AB241" s="64">
        <f t="shared" si="41"/>
        <v>0</v>
      </c>
      <c r="AC241" s="64">
        <f t="shared" si="42"/>
        <v>0</v>
      </c>
      <c r="AD241" s="64">
        <f t="shared" si="43"/>
        <v>0</v>
      </c>
      <c r="AE241" s="64">
        <f t="shared" si="44"/>
        <v>0</v>
      </c>
      <c r="AF241" s="64">
        <f t="shared" si="45"/>
        <v>0</v>
      </c>
      <c r="AG241" s="64">
        <f t="shared" si="46"/>
        <v>0</v>
      </c>
      <c r="AH241" s="64">
        <f t="shared" si="47"/>
        <v>0</v>
      </c>
    </row>
    <row r="242" spans="1:34">
      <c r="A242" t="s">
        <v>35</v>
      </c>
      <c r="B242" t="s">
        <v>51</v>
      </c>
      <c r="C242">
        <v>11</v>
      </c>
      <c r="D242">
        <v>2012</v>
      </c>
      <c r="E242">
        <v>1</v>
      </c>
      <c r="F242">
        <v>0</v>
      </c>
      <c r="G242">
        <v>0</v>
      </c>
      <c r="H242" s="85">
        <v>44.565899999999999</v>
      </c>
      <c r="I242" s="84">
        <f t="shared" si="36"/>
        <v>0</v>
      </c>
      <c r="J242" s="84">
        <f t="shared" si="37"/>
        <v>0</v>
      </c>
      <c r="K242" s="84">
        <f t="shared" si="38"/>
        <v>0</v>
      </c>
      <c r="L242" s="84">
        <f t="shared" si="39"/>
        <v>0</v>
      </c>
      <c r="M242" s="84">
        <f t="shared" si="40"/>
        <v>0</v>
      </c>
      <c r="N242">
        <v>0</v>
      </c>
      <c r="O242" s="85">
        <v>0</v>
      </c>
      <c r="P242" s="84">
        <v>0.05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 s="85">
        <v>0</v>
      </c>
      <c r="X242" s="85">
        <v>0</v>
      </c>
      <c r="Y242" s="85">
        <v>0</v>
      </c>
      <c r="Z242" s="85">
        <v>0</v>
      </c>
      <c r="AA242" s="85">
        <v>0</v>
      </c>
      <c r="AB242" s="64">
        <f t="shared" si="41"/>
        <v>0</v>
      </c>
      <c r="AC242" s="64">
        <f t="shared" si="42"/>
        <v>0</v>
      </c>
      <c r="AD242" s="64">
        <f t="shared" si="43"/>
        <v>0</v>
      </c>
      <c r="AE242" s="64">
        <f t="shared" si="44"/>
        <v>0</v>
      </c>
      <c r="AF242" s="64">
        <f t="shared" si="45"/>
        <v>0</v>
      </c>
      <c r="AG242" s="64">
        <f t="shared" si="46"/>
        <v>0</v>
      </c>
      <c r="AH242" s="64">
        <f t="shared" si="47"/>
        <v>0</v>
      </c>
    </row>
    <row r="243" spans="1:34">
      <c r="A243" t="s">
        <v>35</v>
      </c>
      <c r="B243" t="s">
        <v>51</v>
      </c>
      <c r="C243">
        <v>11</v>
      </c>
      <c r="D243">
        <v>2012</v>
      </c>
      <c r="E243">
        <v>2</v>
      </c>
      <c r="F243">
        <v>0</v>
      </c>
      <c r="G243">
        <v>0</v>
      </c>
      <c r="H243" s="85">
        <v>43.162799999999997</v>
      </c>
      <c r="I243" s="84">
        <f t="shared" si="36"/>
        <v>0</v>
      </c>
      <c r="J243" s="84">
        <f t="shared" si="37"/>
        <v>0</v>
      </c>
      <c r="K243" s="84">
        <f t="shared" si="38"/>
        <v>0</v>
      </c>
      <c r="L243" s="84">
        <f t="shared" si="39"/>
        <v>0</v>
      </c>
      <c r="M243" s="84">
        <f t="shared" si="40"/>
        <v>0</v>
      </c>
      <c r="N243">
        <v>0</v>
      </c>
      <c r="O243" s="85">
        <v>0</v>
      </c>
      <c r="P243" s="84">
        <v>3.2000000000000001E-2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 s="85">
        <v>0</v>
      </c>
      <c r="X243" s="85">
        <v>0</v>
      </c>
      <c r="Y243" s="85">
        <v>0</v>
      </c>
      <c r="Z243" s="85">
        <v>0</v>
      </c>
      <c r="AA243" s="85">
        <v>0</v>
      </c>
      <c r="AB243" s="64">
        <f t="shared" si="41"/>
        <v>0</v>
      </c>
      <c r="AC243" s="64">
        <f t="shared" si="42"/>
        <v>0</v>
      </c>
      <c r="AD243" s="64">
        <f t="shared" si="43"/>
        <v>0</v>
      </c>
      <c r="AE243" s="64">
        <f t="shared" si="44"/>
        <v>0</v>
      </c>
      <c r="AF243" s="64">
        <f t="shared" si="45"/>
        <v>0</v>
      </c>
      <c r="AG243" s="64">
        <f t="shared" si="46"/>
        <v>0</v>
      </c>
      <c r="AH243" s="64">
        <f t="shared" si="47"/>
        <v>0</v>
      </c>
    </row>
    <row r="244" spans="1:34">
      <c r="A244" t="s">
        <v>35</v>
      </c>
      <c r="B244" t="s">
        <v>51</v>
      </c>
      <c r="C244">
        <v>11</v>
      </c>
      <c r="D244">
        <v>2012</v>
      </c>
      <c r="E244">
        <v>3</v>
      </c>
      <c r="F244">
        <v>0</v>
      </c>
      <c r="G244">
        <v>0</v>
      </c>
      <c r="H244" s="85">
        <v>43.604700000000001</v>
      </c>
      <c r="I244" s="84">
        <f t="shared" si="36"/>
        <v>0</v>
      </c>
      <c r="J244" s="84">
        <f t="shared" si="37"/>
        <v>0</v>
      </c>
      <c r="K244" s="84">
        <f t="shared" si="38"/>
        <v>0</v>
      </c>
      <c r="L244" s="84">
        <f t="shared" si="39"/>
        <v>0</v>
      </c>
      <c r="M244" s="84">
        <f t="shared" si="40"/>
        <v>0</v>
      </c>
      <c r="N244">
        <v>0</v>
      </c>
      <c r="O244" s="85">
        <v>0</v>
      </c>
      <c r="P244" s="84">
        <v>4.3999999999999997E-2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 s="85">
        <v>0</v>
      </c>
      <c r="X244" s="85">
        <v>0</v>
      </c>
      <c r="Y244" s="85">
        <v>0</v>
      </c>
      <c r="Z244" s="85">
        <v>0</v>
      </c>
      <c r="AA244" s="85">
        <v>0</v>
      </c>
      <c r="AB244" s="64">
        <f t="shared" si="41"/>
        <v>0</v>
      </c>
      <c r="AC244" s="64">
        <f t="shared" si="42"/>
        <v>0</v>
      </c>
      <c r="AD244" s="64">
        <f t="shared" si="43"/>
        <v>0</v>
      </c>
      <c r="AE244" s="64">
        <f t="shared" si="44"/>
        <v>0</v>
      </c>
      <c r="AF244" s="64">
        <f t="shared" si="45"/>
        <v>0</v>
      </c>
      <c r="AG244" s="64">
        <f t="shared" si="46"/>
        <v>0</v>
      </c>
      <c r="AH244" s="64">
        <f t="shared" si="47"/>
        <v>0</v>
      </c>
    </row>
    <row r="245" spans="1:34">
      <c r="A245" t="s">
        <v>35</v>
      </c>
      <c r="B245" t="s">
        <v>51</v>
      </c>
      <c r="C245">
        <v>11</v>
      </c>
      <c r="D245">
        <v>2012</v>
      </c>
      <c r="E245">
        <v>4</v>
      </c>
      <c r="F245">
        <v>0</v>
      </c>
      <c r="G245">
        <v>0</v>
      </c>
      <c r="H245" s="85">
        <v>44.015500000000003</v>
      </c>
      <c r="I245" s="84">
        <f t="shared" si="36"/>
        <v>0</v>
      </c>
      <c r="J245" s="84">
        <f t="shared" si="37"/>
        <v>0</v>
      </c>
      <c r="K245" s="84">
        <f t="shared" si="38"/>
        <v>0</v>
      </c>
      <c r="L245" s="84">
        <f t="shared" si="39"/>
        <v>0</v>
      </c>
      <c r="M245" s="84">
        <f t="shared" si="40"/>
        <v>0</v>
      </c>
      <c r="N245">
        <v>0</v>
      </c>
      <c r="O245" s="85">
        <v>0</v>
      </c>
      <c r="P245" s="84">
        <v>4.3999999999999997E-2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 s="85">
        <v>0</v>
      </c>
      <c r="X245" s="85">
        <v>0</v>
      </c>
      <c r="Y245" s="85">
        <v>0</v>
      </c>
      <c r="Z245" s="85">
        <v>0</v>
      </c>
      <c r="AA245" s="85">
        <v>0</v>
      </c>
      <c r="AB245" s="64">
        <f t="shared" si="41"/>
        <v>0</v>
      </c>
      <c r="AC245" s="64">
        <f t="shared" si="42"/>
        <v>0</v>
      </c>
      <c r="AD245" s="64">
        <f t="shared" si="43"/>
        <v>0</v>
      </c>
      <c r="AE245" s="64">
        <f t="shared" si="44"/>
        <v>0</v>
      </c>
      <c r="AF245" s="64">
        <f t="shared" si="45"/>
        <v>0</v>
      </c>
      <c r="AG245" s="64">
        <f t="shared" si="46"/>
        <v>0</v>
      </c>
      <c r="AH245" s="64">
        <f t="shared" si="47"/>
        <v>0</v>
      </c>
    </row>
    <row r="246" spans="1:34">
      <c r="A246" t="s">
        <v>35</v>
      </c>
      <c r="B246" t="s">
        <v>51</v>
      </c>
      <c r="C246">
        <v>11</v>
      </c>
      <c r="D246">
        <v>2012</v>
      </c>
      <c r="E246">
        <v>5</v>
      </c>
      <c r="F246">
        <v>0</v>
      </c>
      <c r="G246">
        <v>0</v>
      </c>
      <c r="H246" s="85">
        <v>43.209299999999999</v>
      </c>
      <c r="I246" s="84">
        <f t="shared" si="36"/>
        <v>0</v>
      </c>
      <c r="J246" s="84">
        <f t="shared" si="37"/>
        <v>0</v>
      </c>
      <c r="K246" s="84">
        <f t="shared" si="38"/>
        <v>0</v>
      </c>
      <c r="L246" s="84">
        <f t="shared" si="39"/>
        <v>0</v>
      </c>
      <c r="M246" s="84">
        <f t="shared" si="40"/>
        <v>0</v>
      </c>
      <c r="N246">
        <v>0</v>
      </c>
      <c r="O246" s="85">
        <v>0</v>
      </c>
      <c r="P246" s="84">
        <v>5.3999999999999999E-2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 s="85">
        <v>0</v>
      </c>
      <c r="X246" s="85">
        <v>0</v>
      </c>
      <c r="Y246" s="85">
        <v>0</v>
      </c>
      <c r="Z246" s="85">
        <v>0</v>
      </c>
      <c r="AA246" s="85">
        <v>0</v>
      </c>
      <c r="AB246" s="64">
        <f t="shared" si="41"/>
        <v>0</v>
      </c>
      <c r="AC246" s="64">
        <f t="shared" si="42"/>
        <v>0</v>
      </c>
      <c r="AD246" s="64">
        <f t="shared" si="43"/>
        <v>0</v>
      </c>
      <c r="AE246" s="64">
        <f t="shared" si="44"/>
        <v>0</v>
      </c>
      <c r="AF246" s="64">
        <f t="shared" si="45"/>
        <v>0</v>
      </c>
      <c r="AG246" s="64">
        <f t="shared" si="46"/>
        <v>0</v>
      </c>
      <c r="AH246" s="64">
        <f t="shared" si="47"/>
        <v>0</v>
      </c>
    </row>
    <row r="247" spans="1:34">
      <c r="A247" t="s">
        <v>35</v>
      </c>
      <c r="B247" t="s">
        <v>51</v>
      </c>
      <c r="C247">
        <v>11</v>
      </c>
      <c r="D247">
        <v>2012</v>
      </c>
      <c r="E247">
        <v>6</v>
      </c>
      <c r="F247">
        <v>0</v>
      </c>
      <c r="G247">
        <v>0</v>
      </c>
      <c r="H247" s="85">
        <v>42.596899999999998</v>
      </c>
      <c r="I247" s="84">
        <f t="shared" si="36"/>
        <v>0</v>
      </c>
      <c r="J247" s="84">
        <f t="shared" si="37"/>
        <v>0</v>
      </c>
      <c r="K247" s="84">
        <f t="shared" si="38"/>
        <v>0</v>
      </c>
      <c r="L247" s="84">
        <f t="shared" si="39"/>
        <v>0</v>
      </c>
      <c r="M247" s="84">
        <f t="shared" si="40"/>
        <v>0</v>
      </c>
      <c r="N247">
        <v>0</v>
      </c>
      <c r="O247" s="85">
        <v>0</v>
      </c>
      <c r="P247" s="84">
        <v>0.10100000000000001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 s="85">
        <v>0</v>
      </c>
      <c r="X247" s="85">
        <v>0</v>
      </c>
      <c r="Y247" s="85">
        <v>0</v>
      </c>
      <c r="Z247" s="85">
        <v>0</v>
      </c>
      <c r="AA247" s="85">
        <v>0</v>
      </c>
      <c r="AB247" s="64">
        <f t="shared" si="41"/>
        <v>0</v>
      </c>
      <c r="AC247" s="64">
        <f t="shared" si="42"/>
        <v>0</v>
      </c>
      <c r="AD247" s="64">
        <f t="shared" si="43"/>
        <v>0</v>
      </c>
      <c r="AE247" s="64">
        <f t="shared" si="44"/>
        <v>0</v>
      </c>
      <c r="AF247" s="64">
        <f t="shared" si="45"/>
        <v>0</v>
      </c>
      <c r="AG247" s="64">
        <f t="shared" si="46"/>
        <v>0</v>
      </c>
      <c r="AH247" s="64">
        <f t="shared" si="47"/>
        <v>0</v>
      </c>
    </row>
    <row r="248" spans="1:34">
      <c r="A248" t="s">
        <v>35</v>
      </c>
      <c r="B248" t="s">
        <v>51</v>
      </c>
      <c r="C248">
        <v>11</v>
      </c>
      <c r="D248">
        <v>2012</v>
      </c>
      <c r="E248">
        <v>7</v>
      </c>
      <c r="F248">
        <v>0</v>
      </c>
      <c r="G248">
        <v>0</v>
      </c>
      <c r="H248" s="85">
        <v>41.434100000000001</v>
      </c>
      <c r="I248" s="84">
        <f t="shared" si="36"/>
        <v>0</v>
      </c>
      <c r="J248" s="84">
        <f t="shared" si="37"/>
        <v>0</v>
      </c>
      <c r="K248" s="84">
        <f t="shared" si="38"/>
        <v>0</v>
      </c>
      <c r="L248" s="84">
        <f t="shared" si="39"/>
        <v>0</v>
      </c>
      <c r="M248" s="84">
        <f t="shared" si="40"/>
        <v>0</v>
      </c>
      <c r="N248">
        <v>0</v>
      </c>
      <c r="O248" s="85">
        <v>0</v>
      </c>
      <c r="P248" s="84">
        <v>0.161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 s="85">
        <v>0</v>
      </c>
      <c r="X248" s="85">
        <v>0</v>
      </c>
      <c r="Y248" s="85">
        <v>0</v>
      </c>
      <c r="Z248" s="85">
        <v>0</v>
      </c>
      <c r="AA248" s="85">
        <v>0</v>
      </c>
      <c r="AB248" s="64">
        <f t="shared" si="41"/>
        <v>0</v>
      </c>
      <c r="AC248" s="64">
        <f t="shared" si="42"/>
        <v>0</v>
      </c>
      <c r="AD248" s="64">
        <f t="shared" si="43"/>
        <v>0</v>
      </c>
      <c r="AE248" s="64">
        <f t="shared" si="44"/>
        <v>0</v>
      </c>
      <c r="AF248" s="64">
        <f t="shared" si="45"/>
        <v>0</v>
      </c>
      <c r="AG248" s="64">
        <f t="shared" si="46"/>
        <v>0</v>
      </c>
      <c r="AH248" s="64">
        <f t="shared" si="47"/>
        <v>0</v>
      </c>
    </row>
    <row r="249" spans="1:34">
      <c r="A249" t="s">
        <v>35</v>
      </c>
      <c r="B249" t="s">
        <v>51</v>
      </c>
      <c r="C249">
        <v>11</v>
      </c>
      <c r="D249">
        <v>2012</v>
      </c>
      <c r="E249">
        <v>8</v>
      </c>
      <c r="F249">
        <v>0</v>
      </c>
      <c r="G249">
        <v>0</v>
      </c>
      <c r="H249" s="85">
        <v>43.139499999999998</v>
      </c>
      <c r="I249" s="84">
        <f t="shared" si="36"/>
        <v>0</v>
      </c>
      <c r="J249" s="84">
        <f t="shared" si="37"/>
        <v>0</v>
      </c>
      <c r="K249" s="84">
        <f t="shared" si="38"/>
        <v>0</v>
      </c>
      <c r="L249" s="84">
        <f t="shared" si="39"/>
        <v>0</v>
      </c>
      <c r="M249" s="84">
        <f t="shared" si="40"/>
        <v>0</v>
      </c>
      <c r="N249">
        <v>0</v>
      </c>
      <c r="O249" s="85">
        <v>0</v>
      </c>
      <c r="P249" s="84">
        <v>0.224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 s="85">
        <v>0</v>
      </c>
      <c r="X249" s="85">
        <v>0</v>
      </c>
      <c r="Y249" s="85">
        <v>0</v>
      </c>
      <c r="Z249" s="85">
        <v>0</v>
      </c>
      <c r="AA249" s="85">
        <v>0</v>
      </c>
      <c r="AB249" s="64">
        <f t="shared" si="41"/>
        <v>0</v>
      </c>
      <c r="AC249" s="64">
        <f t="shared" si="42"/>
        <v>0</v>
      </c>
      <c r="AD249" s="64">
        <f t="shared" si="43"/>
        <v>0</v>
      </c>
      <c r="AE249" s="64">
        <f t="shared" si="44"/>
        <v>0</v>
      </c>
      <c r="AF249" s="64">
        <f t="shared" si="45"/>
        <v>0</v>
      </c>
      <c r="AG249" s="64">
        <f t="shared" si="46"/>
        <v>0</v>
      </c>
      <c r="AH249" s="64">
        <f t="shared" si="47"/>
        <v>0</v>
      </c>
    </row>
    <row r="250" spans="1:34">
      <c r="A250" t="s">
        <v>35</v>
      </c>
      <c r="B250" t="s">
        <v>51</v>
      </c>
      <c r="C250">
        <v>11</v>
      </c>
      <c r="D250">
        <v>2012</v>
      </c>
      <c r="E250">
        <v>9</v>
      </c>
      <c r="F250">
        <v>0</v>
      </c>
      <c r="G250">
        <v>0</v>
      </c>
      <c r="H250" s="85">
        <v>47.108499999999999</v>
      </c>
      <c r="I250" s="84">
        <f t="shared" si="36"/>
        <v>0</v>
      </c>
      <c r="J250" s="84">
        <f t="shared" si="37"/>
        <v>0</v>
      </c>
      <c r="K250" s="84">
        <f t="shared" si="38"/>
        <v>0</v>
      </c>
      <c r="L250" s="84">
        <f t="shared" si="39"/>
        <v>0</v>
      </c>
      <c r="M250" s="84">
        <f t="shared" si="40"/>
        <v>0</v>
      </c>
      <c r="N250">
        <v>0</v>
      </c>
      <c r="O250" s="85">
        <v>0</v>
      </c>
      <c r="P250" s="84">
        <v>0.33800000000000002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 s="85">
        <v>0</v>
      </c>
      <c r="X250" s="85">
        <v>0</v>
      </c>
      <c r="Y250" s="85">
        <v>0</v>
      </c>
      <c r="Z250" s="85">
        <v>0</v>
      </c>
      <c r="AA250" s="85">
        <v>0</v>
      </c>
      <c r="AB250" s="64">
        <f t="shared" si="41"/>
        <v>0</v>
      </c>
      <c r="AC250" s="64">
        <f t="shared" si="42"/>
        <v>0</v>
      </c>
      <c r="AD250" s="64">
        <f t="shared" si="43"/>
        <v>0</v>
      </c>
      <c r="AE250" s="64">
        <f t="shared" si="44"/>
        <v>0</v>
      </c>
      <c r="AF250" s="64">
        <f t="shared" si="45"/>
        <v>0</v>
      </c>
      <c r="AG250" s="64">
        <f t="shared" si="46"/>
        <v>0</v>
      </c>
      <c r="AH250" s="64">
        <f t="shared" si="47"/>
        <v>0</v>
      </c>
    </row>
    <row r="251" spans="1:34">
      <c r="A251" t="s">
        <v>35</v>
      </c>
      <c r="B251" t="s">
        <v>51</v>
      </c>
      <c r="C251">
        <v>11</v>
      </c>
      <c r="D251">
        <v>2012</v>
      </c>
      <c r="E251">
        <v>10</v>
      </c>
      <c r="F251">
        <v>0</v>
      </c>
      <c r="G251">
        <v>0</v>
      </c>
      <c r="H251" s="85">
        <v>55.418599999999998</v>
      </c>
      <c r="I251" s="84">
        <f t="shared" si="36"/>
        <v>0</v>
      </c>
      <c r="J251" s="84">
        <f t="shared" si="37"/>
        <v>0</v>
      </c>
      <c r="K251" s="84">
        <f t="shared" si="38"/>
        <v>0</v>
      </c>
      <c r="L251" s="84">
        <f t="shared" si="39"/>
        <v>0</v>
      </c>
      <c r="M251" s="84">
        <f t="shared" si="40"/>
        <v>0</v>
      </c>
      <c r="N251">
        <v>0</v>
      </c>
      <c r="O251" s="85">
        <v>0</v>
      </c>
      <c r="P251" s="84">
        <v>0.55700000000000005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 s="85">
        <v>0</v>
      </c>
      <c r="X251" s="85">
        <v>0</v>
      </c>
      <c r="Y251" s="85">
        <v>0</v>
      </c>
      <c r="Z251" s="85">
        <v>0</v>
      </c>
      <c r="AA251" s="85">
        <v>0</v>
      </c>
      <c r="AB251" s="64">
        <f t="shared" si="41"/>
        <v>0</v>
      </c>
      <c r="AC251" s="64">
        <f t="shared" si="42"/>
        <v>0</v>
      </c>
      <c r="AD251" s="64">
        <f t="shared" si="43"/>
        <v>0</v>
      </c>
      <c r="AE251" s="64">
        <f t="shared" si="44"/>
        <v>0</v>
      </c>
      <c r="AF251" s="64">
        <f t="shared" si="45"/>
        <v>0</v>
      </c>
      <c r="AG251" s="64">
        <f t="shared" si="46"/>
        <v>0</v>
      </c>
      <c r="AH251" s="64">
        <f t="shared" si="47"/>
        <v>0</v>
      </c>
    </row>
    <row r="252" spans="1:34">
      <c r="A252" t="s">
        <v>35</v>
      </c>
      <c r="B252" t="s">
        <v>51</v>
      </c>
      <c r="C252">
        <v>11</v>
      </c>
      <c r="D252">
        <v>2012</v>
      </c>
      <c r="E252">
        <v>11</v>
      </c>
      <c r="F252">
        <v>0</v>
      </c>
      <c r="G252">
        <v>0</v>
      </c>
      <c r="H252" s="85">
        <v>57.883699999999997</v>
      </c>
      <c r="I252" s="84">
        <f t="shared" si="36"/>
        <v>0</v>
      </c>
      <c r="J252" s="84">
        <f t="shared" si="37"/>
        <v>0</v>
      </c>
      <c r="K252" s="84">
        <f t="shared" si="38"/>
        <v>0</v>
      </c>
      <c r="L252" s="84">
        <f t="shared" si="39"/>
        <v>0</v>
      </c>
      <c r="M252" s="84">
        <f t="shared" si="40"/>
        <v>0</v>
      </c>
      <c r="N252">
        <v>0</v>
      </c>
      <c r="O252" s="85">
        <v>0</v>
      </c>
      <c r="P252" s="84">
        <v>0.72599999999999998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 s="85">
        <v>0</v>
      </c>
      <c r="X252" s="85">
        <v>0</v>
      </c>
      <c r="Y252" s="85">
        <v>0</v>
      </c>
      <c r="Z252" s="85">
        <v>0</v>
      </c>
      <c r="AA252" s="85">
        <v>0</v>
      </c>
      <c r="AB252" s="64">
        <f t="shared" si="41"/>
        <v>0</v>
      </c>
      <c r="AC252" s="64">
        <f t="shared" si="42"/>
        <v>0</v>
      </c>
      <c r="AD252" s="64">
        <f t="shared" si="43"/>
        <v>0</v>
      </c>
      <c r="AE252" s="64">
        <f t="shared" si="44"/>
        <v>0</v>
      </c>
      <c r="AF252" s="64">
        <f t="shared" si="45"/>
        <v>0</v>
      </c>
      <c r="AG252" s="64">
        <f t="shared" si="46"/>
        <v>0</v>
      </c>
      <c r="AH252" s="64">
        <f t="shared" si="47"/>
        <v>0</v>
      </c>
    </row>
    <row r="253" spans="1:34">
      <c r="A253" t="s">
        <v>35</v>
      </c>
      <c r="B253" t="s">
        <v>51</v>
      </c>
      <c r="C253">
        <v>11</v>
      </c>
      <c r="D253">
        <v>2012</v>
      </c>
      <c r="E253">
        <v>12</v>
      </c>
      <c r="F253">
        <v>0</v>
      </c>
      <c r="G253">
        <v>0</v>
      </c>
      <c r="H253" s="85">
        <v>63.224800000000002</v>
      </c>
      <c r="I253" s="84">
        <f t="shared" si="36"/>
        <v>0</v>
      </c>
      <c r="J253" s="84">
        <f t="shared" si="37"/>
        <v>0</v>
      </c>
      <c r="K253" s="84">
        <f t="shared" si="38"/>
        <v>0</v>
      </c>
      <c r="L253" s="84">
        <f t="shared" si="39"/>
        <v>0</v>
      </c>
      <c r="M253" s="84">
        <f t="shared" si="40"/>
        <v>0</v>
      </c>
      <c r="N253">
        <v>0</v>
      </c>
      <c r="O253" s="85">
        <v>0</v>
      </c>
      <c r="P253" s="84">
        <v>0.85699999999999998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 s="85">
        <v>0</v>
      </c>
      <c r="X253" s="85">
        <v>0</v>
      </c>
      <c r="Y253" s="85">
        <v>0</v>
      </c>
      <c r="Z253" s="85">
        <v>0</v>
      </c>
      <c r="AA253" s="85">
        <v>0</v>
      </c>
      <c r="AB253" s="64">
        <f t="shared" si="41"/>
        <v>0</v>
      </c>
      <c r="AC253" s="64">
        <f t="shared" si="42"/>
        <v>0</v>
      </c>
      <c r="AD253" s="64">
        <f t="shared" si="43"/>
        <v>0</v>
      </c>
      <c r="AE253" s="64">
        <f t="shared" si="44"/>
        <v>0</v>
      </c>
      <c r="AF253" s="64">
        <f t="shared" si="45"/>
        <v>0</v>
      </c>
      <c r="AG253" s="64">
        <f t="shared" si="46"/>
        <v>0</v>
      </c>
      <c r="AH253" s="64">
        <f t="shared" si="47"/>
        <v>0</v>
      </c>
    </row>
    <row r="254" spans="1:34">
      <c r="A254" t="s">
        <v>35</v>
      </c>
      <c r="B254" t="s">
        <v>51</v>
      </c>
      <c r="C254">
        <v>11</v>
      </c>
      <c r="D254">
        <v>2012</v>
      </c>
      <c r="E254">
        <v>13</v>
      </c>
      <c r="F254">
        <v>0</v>
      </c>
      <c r="G254">
        <v>0</v>
      </c>
      <c r="H254" s="85">
        <v>64.3566</v>
      </c>
      <c r="I254" s="84">
        <f t="shared" si="36"/>
        <v>0</v>
      </c>
      <c r="J254" s="84">
        <f t="shared" si="37"/>
        <v>0</v>
      </c>
      <c r="K254" s="84">
        <f t="shared" si="38"/>
        <v>0</v>
      </c>
      <c r="L254" s="84">
        <f t="shared" si="39"/>
        <v>0</v>
      </c>
      <c r="M254" s="84">
        <f t="shared" si="40"/>
        <v>0</v>
      </c>
      <c r="N254">
        <v>0</v>
      </c>
      <c r="O254" s="85">
        <v>0</v>
      </c>
      <c r="P254" s="84">
        <v>0.90100000000000002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 s="85">
        <v>0</v>
      </c>
      <c r="X254" s="85">
        <v>0</v>
      </c>
      <c r="Y254" s="85">
        <v>0</v>
      </c>
      <c r="Z254" s="85">
        <v>0</v>
      </c>
      <c r="AA254" s="85">
        <v>0</v>
      </c>
      <c r="AB254" s="64">
        <f t="shared" si="41"/>
        <v>0</v>
      </c>
      <c r="AC254" s="64">
        <f t="shared" si="42"/>
        <v>0</v>
      </c>
      <c r="AD254" s="64">
        <f t="shared" si="43"/>
        <v>0</v>
      </c>
      <c r="AE254" s="64">
        <f t="shared" si="44"/>
        <v>0</v>
      </c>
      <c r="AF254" s="64">
        <f t="shared" si="45"/>
        <v>0</v>
      </c>
      <c r="AG254" s="64">
        <f t="shared" si="46"/>
        <v>0</v>
      </c>
      <c r="AH254" s="64">
        <f t="shared" si="47"/>
        <v>0</v>
      </c>
    </row>
    <row r="255" spans="1:34">
      <c r="A255" t="s">
        <v>35</v>
      </c>
      <c r="B255" t="s">
        <v>51</v>
      </c>
      <c r="C255">
        <v>11</v>
      </c>
      <c r="D255">
        <v>2012</v>
      </c>
      <c r="E255">
        <v>14</v>
      </c>
      <c r="F255">
        <v>0</v>
      </c>
      <c r="G255">
        <v>0</v>
      </c>
      <c r="H255" s="85">
        <v>62.6357</v>
      </c>
      <c r="I255" s="84">
        <f t="shared" si="36"/>
        <v>0</v>
      </c>
      <c r="J255" s="84">
        <f t="shared" si="37"/>
        <v>0</v>
      </c>
      <c r="K255" s="84">
        <f t="shared" si="38"/>
        <v>0</v>
      </c>
      <c r="L255" s="84">
        <f t="shared" si="39"/>
        <v>0</v>
      </c>
      <c r="M255" s="84">
        <f t="shared" si="40"/>
        <v>0</v>
      </c>
      <c r="N255">
        <v>0</v>
      </c>
      <c r="O255" s="85">
        <v>0</v>
      </c>
      <c r="P255" s="84">
        <v>0.88900000000000001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 s="85">
        <v>0</v>
      </c>
      <c r="X255" s="85">
        <v>0</v>
      </c>
      <c r="Y255" s="85">
        <v>0</v>
      </c>
      <c r="Z255" s="85">
        <v>0</v>
      </c>
      <c r="AA255" s="85">
        <v>0</v>
      </c>
      <c r="AB255" s="64">
        <f t="shared" si="41"/>
        <v>0</v>
      </c>
      <c r="AC255" s="64">
        <f t="shared" si="42"/>
        <v>0</v>
      </c>
      <c r="AD255" s="64">
        <f t="shared" si="43"/>
        <v>0</v>
      </c>
      <c r="AE255" s="64">
        <f t="shared" si="44"/>
        <v>0</v>
      </c>
      <c r="AF255" s="64">
        <f t="shared" si="45"/>
        <v>0</v>
      </c>
      <c r="AG255" s="64">
        <f t="shared" si="46"/>
        <v>0</v>
      </c>
      <c r="AH255" s="64">
        <f t="shared" si="47"/>
        <v>0</v>
      </c>
    </row>
    <row r="256" spans="1:34">
      <c r="A256" t="s">
        <v>35</v>
      </c>
      <c r="B256" t="s">
        <v>51</v>
      </c>
      <c r="C256">
        <v>11</v>
      </c>
      <c r="D256">
        <v>2012</v>
      </c>
      <c r="E256">
        <v>15</v>
      </c>
      <c r="F256">
        <v>0</v>
      </c>
      <c r="G256">
        <v>0</v>
      </c>
      <c r="H256" s="85">
        <v>61.046500000000002</v>
      </c>
      <c r="I256" s="84">
        <f t="shared" si="36"/>
        <v>0</v>
      </c>
      <c r="J256" s="84">
        <f t="shared" si="37"/>
        <v>0</v>
      </c>
      <c r="K256" s="84">
        <f t="shared" si="38"/>
        <v>0</v>
      </c>
      <c r="L256" s="84">
        <f t="shared" si="39"/>
        <v>0</v>
      </c>
      <c r="M256" s="84">
        <f t="shared" si="40"/>
        <v>0</v>
      </c>
      <c r="N256">
        <v>0</v>
      </c>
      <c r="O256" s="85">
        <v>0</v>
      </c>
      <c r="P256" s="84">
        <v>0.8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 s="85">
        <v>0</v>
      </c>
      <c r="X256" s="85">
        <v>0</v>
      </c>
      <c r="Y256" s="85">
        <v>0</v>
      </c>
      <c r="Z256" s="85">
        <v>0</v>
      </c>
      <c r="AA256" s="85">
        <v>0</v>
      </c>
      <c r="AB256" s="64">
        <f t="shared" si="41"/>
        <v>0</v>
      </c>
      <c r="AC256" s="64">
        <f t="shared" si="42"/>
        <v>0</v>
      </c>
      <c r="AD256" s="64">
        <f t="shared" si="43"/>
        <v>0</v>
      </c>
      <c r="AE256" s="64">
        <f t="shared" si="44"/>
        <v>0</v>
      </c>
      <c r="AF256" s="64">
        <f t="shared" si="45"/>
        <v>0</v>
      </c>
      <c r="AG256" s="64">
        <f t="shared" si="46"/>
        <v>0</v>
      </c>
      <c r="AH256" s="64">
        <f t="shared" si="47"/>
        <v>0</v>
      </c>
    </row>
    <row r="257" spans="1:34">
      <c r="A257" t="s">
        <v>35</v>
      </c>
      <c r="B257" t="s">
        <v>51</v>
      </c>
      <c r="C257">
        <v>11</v>
      </c>
      <c r="D257">
        <v>2012</v>
      </c>
      <c r="E257">
        <v>16</v>
      </c>
      <c r="F257">
        <v>0</v>
      </c>
      <c r="G257">
        <v>0</v>
      </c>
      <c r="H257" s="85">
        <v>61.418599999999998</v>
      </c>
      <c r="I257" s="84">
        <f t="shared" si="36"/>
        <v>0</v>
      </c>
      <c r="J257" s="84">
        <f t="shared" si="37"/>
        <v>0</v>
      </c>
      <c r="K257" s="84">
        <f t="shared" si="38"/>
        <v>0</v>
      </c>
      <c r="L257" s="84">
        <f t="shared" si="39"/>
        <v>0</v>
      </c>
      <c r="M257" s="84">
        <f t="shared" si="40"/>
        <v>0</v>
      </c>
      <c r="N257">
        <v>0</v>
      </c>
      <c r="O257" s="85">
        <v>0</v>
      </c>
      <c r="P257" s="84">
        <v>0.67400000000000004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 s="85">
        <v>0</v>
      </c>
      <c r="X257" s="85">
        <v>0</v>
      </c>
      <c r="Y257" s="85">
        <v>0</v>
      </c>
      <c r="Z257" s="85">
        <v>0</v>
      </c>
      <c r="AA257" s="85">
        <v>0</v>
      </c>
      <c r="AB257" s="64">
        <f t="shared" si="41"/>
        <v>0</v>
      </c>
      <c r="AC257" s="64">
        <f t="shared" si="42"/>
        <v>0</v>
      </c>
      <c r="AD257" s="64">
        <f t="shared" si="43"/>
        <v>0</v>
      </c>
      <c r="AE257" s="64">
        <f t="shared" si="44"/>
        <v>0</v>
      </c>
      <c r="AF257" s="64">
        <f t="shared" si="45"/>
        <v>0</v>
      </c>
      <c r="AG257" s="64">
        <f t="shared" si="46"/>
        <v>0</v>
      </c>
      <c r="AH257" s="64">
        <f t="shared" si="47"/>
        <v>0</v>
      </c>
    </row>
    <row r="258" spans="1:34">
      <c r="A258" t="s">
        <v>35</v>
      </c>
      <c r="B258" t="s">
        <v>51</v>
      </c>
      <c r="C258">
        <v>11</v>
      </c>
      <c r="D258">
        <v>2012</v>
      </c>
      <c r="E258">
        <v>17</v>
      </c>
      <c r="F258">
        <v>0</v>
      </c>
      <c r="G258">
        <v>0</v>
      </c>
      <c r="H258" s="85">
        <v>61.341099999999997</v>
      </c>
      <c r="I258" s="84">
        <f t="shared" ref="I258:I321" si="48">SUM(R258,W258)</f>
        <v>0</v>
      </c>
      <c r="J258" s="84">
        <f t="shared" ref="J258:J321" si="49">SUM(S258,X258)</f>
        <v>0</v>
      </c>
      <c r="K258" s="84">
        <f t="shared" ref="K258:K321" si="50">SUM(T258,Y258)</f>
        <v>0</v>
      </c>
      <c r="L258" s="84">
        <f t="shared" ref="L258:L321" si="51">SUM(U258,Z258)</f>
        <v>0</v>
      </c>
      <c r="M258" s="84">
        <f t="shared" ref="M258:M321" si="52">SUM(V258,AA258)</f>
        <v>0</v>
      </c>
      <c r="N258">
        <v>0</v>
      </c>
      <c r="O258" s="85">
        <v>0</v>
      </c>
      <c r="P258" s="84">
        <v>0.56599999999999995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 s="85">
        <v>0</v>
      </c>
      <c r="X258" s="85">
        <v>0</v>
      </c>
      <c r="Y258" s="85">
        <v>0</v>
      </c>
      <c r="Z258" s="85">
        <v>0</v>
      </c>
      <c r="AA258" s="85">
        <v>0</v>
      </c>
      <c r="AB258" s="64">
        <f t="shared" si="41"/>
        <v>0</v>
      </c>
      <c r="AC258" s="64">
        <f t="shared" si="42"/>
        <v>0</v>
      </c>
      <c r="AD258" s="64">
        <f t="shared" si="43"/>
        <v>0</v>
      </c>
      <c r="AE258" s="64">
        <f t="shared" si="44"/>
        <v>0</v>
      </c>
      <c r="AF258" s="64">
        <f t="shared" si="45"/>
        <v>0</v>
      </c>
      <c r="AG258" s="64">
        <f t="shared" si="46"/>
        <v>0</v>
      </c>
      <c r="AH258" s="64">
        <f t="shared" si="47"/>
        <v>0</v>
      </c>
    </row>
    <row r="259" spans="1:34">
      <c r="A259" t="s">
        <v>35</v>
      </c>
      <c r="B259" t="s">
        <v>51</v>
      </c>
      <c r="C259">
        <v>11</v>
      </c>
      <c r="D259">
        <v>2012</v>
      </c>
      <c r="E259">
        <v>18</v>
      </c>
      <c r="F259">
        <v>0</v>
      </c>
      <c r="G259">
        <v>0</v>
      </c>
      <c r="H259" s="85">
        <v>57.434100000000001</v>
      </c>
      <c r="I259" s="84">
        <f t="shared" si="48"/>
        <v>0</v>
      </c>
      <c r="J259" s="84">
        <f t="shared" si="49"/>
        <v>0</v>
      </c>
      <c r="K259" s="84">
        <f t="shared" si="50"/>
        <v>0</v>
      </c>
      <c r="L259" s="84">
        <f t="shared" si="51"/>
        <v>0</v>
      </c>
      <c r="M259" s="84">
        <f t="shared" si="52"/>
        <v>0</v>
      </c>
      <c r="N259">
        <v>0</v>
      </c>
      <c r="O259" s="85">
        <v>0</v>
      </c>
      <c r="P259" s="84">
        <v>0.374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 s="85">
        <v>0</v>
      </c>
      <c r="X259" s="85">
        <v>0</v>
      </c>
      <c r="Y259" s="85">
        <v>0</v>
      </c>
      <c r="Z259" s="85">
        <v>0</v>
      </c>
      <c r="AA259" s="85">
        <v>0</v>
      </c>
      <c r="AB259" s="64">
        <f t="shared" ref="AB259:AB322" si="53">F259*N259+P259*O259</f>
        <v>0</v>
      </c>
      <c r="AC259" s="64">
        <f t="shared" ref="AC259:AC322" si="54">G259*N259</f>
        <v>0</v>
      </c>
      <c r="AD259" s="64">
        <f t="shared" ref="AD259:AD322" si="55">R259*$N259</f>
        <v>0</v>
      </c>
      <c r="AE259" s="64">
        <f t="shared" ref="AE259:AE322" si="56">S259*$N259</f>
        <v>0</v>
      </c>
      <c r="AF259" s="64">
        <f t="shared" ref="AF259:AF322" si="57">T259*$N259</f>
        <v>0</v>
      </c>
      <c r="AG259" s="64">
        <f t="shared" ref="AG259:AG322" si="58">U259*$N259</f>
        <v>0</v>
      </c>
      <c r="AH259" s="64">
        <f t="shared" ref="AH259:AH322" si="59">V259*$N259</f>
        <v>0</v>
      </c>
    </row>
    <row r="260" spans="1:34">
      <c r="A260" t="s">
        <v>35</v>
      </c>
      <c r="B260" t="s">
        <v>51</v>
      </c>
      <c r="C260">
        <v>11</v>
      </c>
      <c r="D260">
        <v>2012</v>
      </c>
      <c r="E260">
        <v>19</v>
      </c>
      <c r="F260">
        <v>0</v>
      </c>
      <c r="G260">
        <v>0</v>
      </c>
      <c r="H260" s="85">
        <v>55.604700000000001</v>
      </c>
      <c r="I260" s="84">
        <f t="shared" si="48"/>
        <v>0</v>
      </c>
      <c r="J260" s="84">
        <f t="shared" si="49"/>
        <v>0</v>
      </c>
      <c r="K260" s="84">
        <f t="shared" si="50"/>
        <v>0</v>
      </c>
      <c r="L260" s="84">
        <f t="shared" si="51"/>
        <v>0</v>
      </c>
      <c r="M260" s="84">
        <f t="shared" si="52"/>
        <v>0</v>
      </c>
      <c r="N260">
        <v>0</v>
      </c>
      <c r="O260" s="85">
        <v>0</v>
      </c>
      <c r="P260" s="84">
        <v>0.23300000000000001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 s="85">
        <v>0</v>
      </c>
      <c r="X260" s="85">
        <v>0</v>
      </c>
      <c r="Y260" s="85">
        <v>0</v>
      </c>
      <c r="Z260" s="85">
        <v>0</v>
      </c>
      <c r="AA260" s="85">
        <v>0</v>
      </c>
      <c r="AB260" s="64">
        <f t="shared" si="53"/>
        <v>0</v>
      </c>
      <c r="AC260" s="64">
        <f t="shared" si="54"/>
        <v>0</v>
      </c>
      <c r="AD260" s="64">
        <f t="shared" si="55"/>
        <v>0</v>
      </c>
      <c r="AE260" s="64">
        <f t="shared" si="56"/>
        <v>0</v>
      </c>
      <c r="AF260" s="64">
        <f t="shared" si="57"/>
        <v>0</v>
      </c>
      <c r="AG260" s="64">
        <f t="shared" si="58"/>
        <v>0</v>
      </c>
      <c r="AH260" s="64">
        <f t="shared" si="59"/>
        <v>0</v>
      </c>
    </row>
    <row r="261" spans="1:34">
      <c r="A261" t="s">
        <v>35</v>
      </c>
      <c r="B261" t="s">
        <v>51</v>
      </c>
      <c r="C261">
        <v>11</v>
      </c>
      <c r="D261">
        <v>2012</v>
      </c>
      <c r="E261">
        <v>20</v>
      </c>
      <c r="F261">
        <v>0</v>
      </c>
      <c r="G261">
        <v>0</v>
      </c>
      <c r="H261" s="85">
        <v>53.604700000000001</v>
      </c>
      <c r="I261" s="84">
        <f t="shared" si="48"/>
        <v>0</v>
      </c>
      <c r="J261" s="84">
        <f t="shared" si="49"/>
        <v>0</v>
      </c>
      <c r="K261" s="84">
        <f t="shared" si="50"/>
        <v>0</v>
      </c>
      <c r="L261" s="84">
        <f t="shared" si="51"/>
        <v>0</v>
      </c>
      <c r="M261" s="84">
        <f t="shared" si="52"/>
        <v>0</v>
      </c>
      <c r="N261">
        <v>0</v>
      </c>
      <c r="O261" s="85">
        <v>0</v>
      </c>
      <c r="P261" s="84">
        <v>0.16500000000000001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 s="85">
        <v>0</v>
      </c>
      <c r="X261" s="85">
        <v>0</v>
      </c>
      <c r="Y261" s="85">
        <v>0</v>
      </c>
      <c r="Z261" s="85">
        <v>0</v>
      </c>
      <c r="AA261" s="85">
        <v>0</v>
      </c>
      <c r="AB261" s="64">
        <f t="shared" si="53"/>
        <v>0</v>
      </c>
      <c r="AC261" s="64">
        <f t="shared" si="54"/>
        <v>0</v>
      </c>
      <c r="AD261" s="64">
        <f t="shared" si="55"/>
        <v>0</v>
      </c>
      <c r="AE261" s="64">
        <f t="shared" si="56"/>
        <v>0</v>
      </c>
      <c r="AF261" s="64">
        <f t="shared" si="57"/>
        <v>0</v>
      </c>
      <c r="AG261" s="64">
        <f t="shared" si="58"/>
        <v>0</v>
      </c>
      <c r="AH261" s="64">
        <f t="shared" si="59"/>
        <v>0</v>
      </c>
    </row>
    <row r="262" spans="1:34">
      <c r="A262" t="s">
        <v>35</v>
      </c>
      <c r="B262" t="s">
        <v>51</v>
      </c>
      <c r="C262">
        <v>11</v>
      </c>
      <c r="D262">
        <v>2012</v>
      </c>
      <c r="E262">
        <v>21</v>
      </c>
      <c r="F262">
        <v>0</v>
      </c>
      <c r="G262">
        <v>0</v>
      </c>
      <c r="H262" s="85">
        <v>53.286799999999999</v>
      </c>
      <c r="I262" s="84">
        <f t="shared" si="48"/>
        <v>0</v>
      </c>
      <c r="J262" s="84">
        <f t="shared" si="49"/>
        <v>0</v>
      </c>
      <c r="K262" s="84">
        <f t="shared" si="50"/>
        <v>0</v>
      </c>
      <c r="L262" s="84">
        <f t="shared" si="51"/>
        <v>0</v>
      </c>
      <c r="M262" s="84">
        <f t="shared" si="52"/>
        <v>0</v>
      </c>
      <c r="N262">
        <v>0</v>
      </c>
      <c r="O262" s="85">
        <v>0</v>
      </c>
      <c r="P262" s="84">
        <v>0.1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 s="85">
        <v>0</v>
      </c>
      <c r="X262" s="85">
        <v>0</v>
      </c>
      <c r="Y262" s="85">
        <v>0</v>
      </c>
      <c r="Z262" s="85">
        <v>0</v>
      </c>
      <c r="AA262" s="85">
        <v>0</v>
      </c>
      <c r="AB262" s="64">
        <f t="shared" si="53"/>
        <v>0</v>
      </c>
      <c r="AC262" s="64">
        <f t="shared" si="54"/>
        <v>0</v>
      </c>
      <c r="AD262" s="64">
        <f t="shared" si="55"/>
        <v>0</v>
      </c>
      <c r="AE262" s="64">
        <f t="shared" si="56"/>
        <v>0</v>
      </c>
      <c r="AF262" s="64">
        <f t="shared" si="57"/>
        <v>0</v>
      </c>
      <c r="AG262" s="64">
        <f t="shared" si="58"/>
        <v>0</v>
      </c>
      <c r="AH262" s="64">
        <f t="shared" si="59"/>
        <v>0</v>
      </c>
    </row>
    <row r="263" spans="1:34">
      <c r="A263" t="s">
        <v>35</v>
      </c>
      <c r="B263" t="s">
        <v>51</v>
      </c>
      <c r="C263">
        <v>11</v>
      </c>
      <c r="D263">
        <v>2012</v>
      </c>
      <c r="E263">
        <v>22</v>
      </c>
      <c r="F263">
        <v>0</v>
      </c>
      <c r="G263">
        <v>0</v>
      </c>
      <c r="H263" s="85">
        <v>52.961199999999998</v>
      </c>
      <c r="I263" s="84">
        <f t="shared" si="48"/>
        <v>0</v>
      </c>
      <c r="J263" s="84">
        <f t="shared" si="49"/>
        <v>0</v>
      </c>
      <c r="K263" s="84">
        <f t="shared" si="50"/>
        <v>0</v>
      </c>
      <c r="L263" s="84">
        <f t="shared" si="51"/>
        <v>0</v>
      </c>
      <c r="M263" s="84">
        <f t="shared" si="52"/>
        <v>0</v>
      </c>
      <c r="N263">
        <v>0</v>
      </c>
      <c r="O263" s="85">
        <v>0</v>
      </c>
      <c r="P263" s="84">
        <v>6.8000000000000005E-2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 s="85">
        <v>0</v>
      </c>
      <c r="X263" s="85">
        <v>0</v>
      </c>
      <c r="Y263" s="85">
        <v>0</v>
      </c>
      <c r="Z263" s="85">
        <v>0</v>
      </c>
      <c r="AA263" s="85">
        <v>0</v>
      </c>
      <c r="AB263" s="64">
        <f t="shared" si="53"/>
        <v>0</v>
      </c>
      <c r="AC263" s="64">
        <f t="shared" si="54"/>
        <v>0</v>
      </c>
      <c r="AD263" s="64">
        <f t="shared" si="55"/>
        <v>0</v>
      </c>
      <c r="AE263" s="64">
        <f t="shared" si="56"/>
        <v>0</v>
      </c>
      <c r="AF263" s="64">
        <f t="shared" si="57"/>
        <v>0</v>
      </c>
      <c r="AG263" s="64">
        <f t="shared" si="58"/>
        <v>0</v>
      </c>
      <c r="AH263" s="64">
        <f t="shared" si="59"/>
        <v>0</v>
      </c>
    </row>
    <row r="264" spans="1:34">
      <c r="A264" t="s">
        <v>35</v>
      </c>
      <c r="B264" t="s">
        <v>51</v>
      </c>
      <c r="C264">
        <v>11</v>
      </c>
      <c r="D264">
        <v>2012</v>
      </c>
      <c r="E264">
        <v>23</v>
      </c>
      <c r="F264">
        <v>0</v>
      </c>
      <c r="G264">
        <v>0</v>
      </c>
      <c r="H264" s="85">
        <v>52.775199999999998</v>
      </c>
      <c r="I264" s="84">
        <f t="shared" si="48"/>
        <v>0</v>
      </c>
      <c r="J264" s="84">
        <f t="shared" si="49"/>
        <v>0</v>
      </c>
      <c r="K264" s="84">
        <f t="shared" si="50"/>
        <v>0</v>
      </c>
      <c r="L264" s="84">
        <f t="shared" si="51"/>
        <v>0</v>
      </c>
      <c r="M264" s="84">
        <f t="shared" si="52"/>
        <v>0</v>
      </c>
      <c r="N264">
        <v>0</v>
      </c>
      <c r="O264" s="85">
        <v>0</v>
      </c>
      <c r="P264" s="84">
        <v>5.0999999999999997E-2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 s="85">
        <v>0</v>
      </c>
      <c r="X264" s="85">
        <v>0</v>
      </c>
      <c r="Y264" s="85">
        <v>0</v>
      </c>
      <c r="Z264" s="85">
        <v>0</v>
      </c>
      <c r="AA264" s="85">
        <v>0</v>
      </c>
      <c r="AB264" s="64">
        <f t="shared" si="53"/>
        <v>0</v>
      </c>
      <c r="AC264" s="64">
        <f t="shared" si="54"/>
        <v>0</v>
      </c>
      <c r="AD264" s="64">
        <f t="shared" si="55"/>
        <v>0</v>
      </c>
      <c r="AE264" s="64">
        <f t="shared" si="56"/>
        <v>0</v>
      </c>
      <c r="AF264" s="64">
        <f t="shared" si="57"/>
        <v>0</v>
      </c>
      <c r="AG264" s="64">
        <f t="shared" si="58"/>
        <v>0</v>
      </c>
      <c r="AH264" s="64">
        <f t="shared" si="59"/>
        <v>0</v>
      </c>
    </row>
    <row r="265" spans="1:34">
      <c r="A265" t="s">
        <v>35</v>
      </c>
      <c r="B265" t="s">
        <v>51</v>
      </c>
      <c r="C265">
        <v>11</v>
      </c>
      <c r="D265">
        <v>2012</v>
      </c>
      <c r="E265">
        <v>24</v>
      </c>
      <c r="F265">
        <v>0</v>
      </c>
      <c r="G265">
        <v>0</v>
      </c>
      <c r="H265" s="85">
        <v>52.992199999999997</v>
      </c>
      <c r="I265" s="84">
        <f t="shared" si="48"/>
        <v>0</v>
      </c>
      <c r="J265" s="84">
        <f t="shared" si="49"/>
        <v>0</v>
      </c>
      <c r="K265" s="84">
        <f t="shared" si="50"/>
        <v>0</v>
      </c>
      <c r="L265" s="84">
        <f t="shared" si="51"/>
        <v>0</v>
      </c>
      <c r="M265" s="84">
        <f t="shared" si="52"/>
        <v>0</v>
      </c>
      <c r="N265">
        <v>0</v>
      </c>
      <c r="O265" s="85">
        <v>0</v>
      </c>
      <c r="P265" s="84">
        <v>0.05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 s="85">
        <v>0</v>
      </c>
      <c r="X265" s="85">
        <v>0</v>
      </c>
      <c r="Y265" s="85">
        <v>0</v>
      </c>
      <c r="Z265" s="85">
        <v>0</v>
      </c>
      <c r="AA265" s="85">
        <v>0</v>
      </c>
      <c r="AB265" s="64">
        <f t="shared" si="53"/>
        <v>0</v>
      </c>
      <c r="AC265" s="64">
        <f t="shared" si="54"/>
        <v>0</v>
      </c>
      <c r="AD265" s="64">
        <f t="shared" si="55"/>
        <v>0</v>
      </c>
      <c r="AE265" s="64">
        <f t="shared" si="56"/>
        <v>0</v>
      </c>
      <c r="AF265" s="64">
        <f t="shared" si="57"/>
        <v>0</v>
      </c>
      <c r="AG265" s="64">
        <f t="shared" si="58"/>
        <v>0</v>
      </c>
      <c r="AH265" s="64">
        <f t="shared" si="59"/>
        <v>0</v>
      </c>
    </row>
    <row r="266" spans="1:34">
      <c r="A266" t="s">
        <v>35</v>
      </c>
      <c r="B266" t="s">
        <v>52</v>
      </c>
      <c r="C266">
        <v>12</v>
      </c>
      <c r="D266">
        <v>2012</v>
      </c>
      <c r="E266">
        <v>1</v>
      </c>
      <c r="F266">
        <v>0</v>
      </c>
      <c r="G266">
        <v>0</v>
      </c>
      <c r="H266" s="85">
        <v>49.581400000000002</v>
      </c>
      <c r="I266" s="84">
        <f t="shared" si="48"/>
        <v>0</v>
      </c>
      <c r="J266" s="84">
        <f t="shared" si="49"/>
        <v>0</v>
      </c>
      <c r="K266" s="84">
        <f t="shared" si="50"/>
        <v>0</v>
      </c>
      <c r="L266" s="84">
        <f t="shared" si="51"/>
        <v>0</v>
      </c>
      <c r="M266" s="84">
        <f t="shared" si="52"/>
        <v>0</v>
      </c>
      <c r="N266">
        <v>0</v>
      </c>
      <c r="O266" s="85">
        <v>0</v>
      </c>
      <c r="P266" s="84">
        <v>0.05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 s="85">
        <v>0</v>
      </c>
      <c r="X266" s="85">
        <v>0</v>
      </c>
      <c r="Y266" s="85">
        <v>0</v>
      </c>
      <c r="Z266" s="85">
        <v>0</v>
      </c>
      <c r="AA266" s="85">
        <v>0</v>
      </c>
      <c r="AB266" s="64">
        <f t="shared" si="53"/>
        <v>0</v>
      </c>
      <c r="AC266" s="64">
        <f t="shared" si="54"/>
        <v>0</v>
      </c>
      <c r="AD266" s="64">
        <f t="shared" si="55"/>
        <v>0</v>
      </c>
      <c r="AE266" s="64">
        <f t="shared" si="56"/>
        <v>0</v>
      </c>
      <c r="AF266" s="64">
        <f t="shared" si="57"/>
        <v>0</v>
      </c>
      <c r="AG266" s="64">
        <f t="shared" si="58"/>
        <v>0</v>
      </c>
      <c r="AH266" s="64">
        <f t="shared" si="59"/>
        <v>0</v>
      </c>
    </row>
    <row r="267" spans="1:34">
      <c r="A267" t="s">
        <v>35</v>
      </c>
      <c r="B267" t="s">
        <v>52</v>
      </c>
      <c r="C267">
        <v>12</v>
      </c>
      <c r="D267">
        <v>2012</v>
      </c>
      <c r="E267">
        <v>2</v>
      </c>
      <c r="F267">
        <v>0</v>
      </c>
      <c r="G267">
        <v>0</v>
      </c>
      <c r="H267" s="85">
        <v>49.4651</v>
      </c>
      <c r="I267" s="84">
        <f t="shared" si="48"/>
        <v>0</v>
      </c>
      <c r="J267" s="84">
        <f t="shared" si="49"/>
        <v>0</v>
      </c>
      <c r="K267" s="84">
        <f t="shared" si="50"/>
        <v>0</v>
      </c>
      <c r="L267" s="84">
        <f t="shared" si="51"/>
        <v>0</v>
      </c>
      <c r="M267" s="84">
        <f t="shared" si="52"/>
        <v>0</v>
      </c>
      <c r="N267">
        <v>0</v>
      </c>
      <c r="O267" s="85">
        <v>0</v>
      </c>
      <c r="P267" s="84">
        <v>3.2000000000000001E-2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 s="85">
        <v>0</v>
      </c>
      <c r="X267" s="85">
        <v>0</v>
      </c>
      <c r="Y267" s="85">
        <v>0</v>
      </c>
      <c r="Z267" s="85">
        <v>0</v>
      </c>
      <c r="AA267" s="85">
        <v>0</v>
      </c>
      <c r="AB267" s="64">
        <f t="shared" si="53"/>
        <v>0</v>
      </c>
      <c r="AC267" s="64">
        <f t="shared" si="54"/>
        <v>0</v>
      </c>
      <c r="AD267" s="64">
        <f t="shared" si="55"/>
        <v>0</v>
      </c>
      <c r="AE267" s="64">
        <f t="shared" si="56"/>
        <v>0</v>
      </c>
      <c r="AF267" s="64">
        <f t="shared" si="57"/>
        <v>0</v>
      </c>
      <c r="AG267" s="64">
        <f t="shared" si="58"/>
        <v>0</v>
      </c>
      <c r="AH267" s="64">
        <f t="shared" si="59"/>
        <v>0</v>
      </c>
    </row>
    <row r="268" spans="1:34">
      <c r="A268" t="s">
        <v>35</v>
      </c>
      <c r="B268" t="s">
        <v>52</v>
      </c>
      <c r="C268">
        <v>12</v>
      </c>
      <c r="D268">
        <v>2012</v>
      </c>
      <c r="E268">
        <v>3</v>
      </c>
      <c r="F268">
        <v>0</v>
      </c>
      <c r="G268">
        <v>0</v>
      </c>
      <c r="H268" s="85">
        <v>49.387599999999999</v>
      </c>
      <c r="I268" s="84">
        <f t="shared" si="48"/>
        <v>0</v>
      </c>
      <c r="J268" s="84">
        <f t="shared" si="49"/>
        <v>0</v>
      </c>
      <c r="K268" s="84">
        <f t="shared" si="50"/>
        <v>0</v>
      </c>
      <c r="L268" s="84">
        <f t="shared" si="51"/>
        <v>0</v>
      </c>
      <c r="M268" s="84">
        <f t="shared" si="52"/>
        <v>0</v>
      </c>
      <c r="N268">
        <v>0</v>
      </c>
      <c r="O268" s="85">
        <v>0</v>
      </c>
      <c r="P268" s="84">
        <v>4.3999999999999997E-2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 s="85">
        <v>0</v>
      </c>
      <c r="X268" s="85">
        <v>0</v>
      </c>
      <c r="Y268" s="85">
        <v>0</v>
      </c>
      <c r="Z268" s="85">
        <v>0</v>
      </c>
      <c r="AA268" s="85">
        <v>0</v>
      </c>
      <c r="AB268" s="64">
        <f t="shared" si="53"/>
        <v>0</v>
      </c>
      <c r="AC268" s="64">
        <f t="shared" si="54"/>
        <v>0</v>
      </c>
      <c r="AD268" s="64">
        <f t="shared" si="55"/>
        <v>0</v>
      </c>
      <c r="AE268" s="64">
        <f t="shared" si="56"/>
        <v>0</v>
      </c>
      <c r="AF268" s="64">
        <f t="shared" si="57"/>
        <v>0</v>
      </c>
      <c r="AG268" s="64">
        <f t="shared" si="58"/>
        <v>0</v>
      </c>
      <c r="AH268" s="64">
        <f t="shared" si="59"/>
        <v>0</v>
      </c>
    </row>
    <row r="269" spans="1:34">
      <c r="A269" t="s">
        <v>35</v>
      </c>
      <c r="B269" t="s">
        <v>52</v>
      </c>
      <c r="C269">
        <v>12</v>
      </c>
      <c r="D269">
        <v>2012</v>
      </c>
      <c r="E269">
        <v>4</v>
      </c>
      <c r="F269">
        <v>0</v>
      </c>
      <c r="G269">
        <v>0</v>
      </c>
      <c r="H269" s="85">
        <v>48.922499999999999</v>
      </c>
      <c r="I269" s="84">
        <f t="shared" si="48"/>
        <v>0</v>
      </c>
      <c r="J269" s="84">
        <f t="shared" si="49"/>
        <v>0</v>
      </c>
      <c r="K269" s="84">
        <f t="shared" si="50"/>
        <v>0</v>
      </c>
      <c r="L269" s="84">
        <f t="shared" si="51"/>
        <v>0</v>
      </c>
      <c r="M269" s="84">
        <f t="shared" si="52"/>
        <v>0</v>
      </c>
      <c r="N269">
        <v>0</v>
      </c>
      <c r="O269" s="85">
        <v>0</v>
      </c>
      <c r="P269" s="84">
        <v>4.3999999999999997E-2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 s="85">
        <v>0</v>
      </c>
      <c r="X269" s="85">
        <v>0</v>
      </c>
      <c r="Y269" s="85">
        <v>0</v>
      </c>
      <c r="Z269" s="85">
        <v>0</v>
      </c>
      <c r="AA269" s="85">
        <v>0</v>
      </c>
      <c r="AB269" s="64">
        <f t="shared" si="53"/>
        <v>0</v>
      </c>
      <c r="AC269" s="64">
        <f t="shared" si="54"/>
        <v>0</v>
      </c>
      <c r="AD269" s="64">
        <f t="shared" si="55"/>
        <v>0</v>
      </c>
      <c r="AE269" s="64">
        <f t="shared" si="56"/>
        <v>0</v>
      </c>
      <c r="AF269" s="64">
        <f t="shared" si="57"/>
        <v>0</v>
      </c>
      <c r="AG269" s="64">
        <f t="shared" si="58"/>
        <v>0</v>
      </c>
      <c r="AH269" s="64">
        <f t="shared" si="59"/>
        <v>0</v>
      </c>
    </row>
    <row r="270" spans="1:34">
      <c r="A270" t="s">
        <v>35</v>
      </c>
      <c r="B270" t="s">
        <v>52</v>
      </c>
      <c r="C270">
        <v>12</v>
      </c>
      <c r="D270">
        <v>2012</v>
      </c>
      <c r="E270">
        <v>5</v>
      </c>
      <c r="F270">
        <v>0</v>
      </c>
      <c r="G270">
        <v>0</v>
      </c>
      <c r="H270" s="85">
        <v>48.5426</v>
      </c>
      <c r="I270" s="84">
        <f t="shared" si="48"/>
        <v>0</v>
      </c>
      <c r="J270" s="84">
        <f t="shared" si="49"/>
        <v>0</v>
      </c>
      <c r="K270" s="84">
        <f t="shared" si="50"/>
        <v>0</v>
      </c>
      <c r="L270" s="84">
        <f t="shared" si="51"/>
        <v>0</v>
      </c>
      <c r="M270" s="84">
        <f t="shared" si="52"/>
        <v>0</v>
      </c>
      <c r="N270">
        <v>0</v>
      </c>
      <c r="O270" s="85">
        <v>0</v>
      </c>
      <c r="P270" s="84">
        <v>5.3999999999999999E-2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 s="85">
        <v>0</v>
      </c>
      <c r="X270" s="85">
        <v>0</v>
      </c>
      <c r="Y270" s="85">
        <v>0</v>
      </c>
      <c r="Z270" s="85">
        <v>0</v>
      </c>
      <c r="AA270" s="85">
        <v>0</v>
      </c>
      <c r="AB270" s="64">
        <f t="shared" si="53"/>
        <v>0</v>
      </c>
      <c r="AC270" s="64">
        <f t="shared" si="54"/>
        <v>0</v>
      </c>
      <c r="AD270" s="64">
        <f t="shared" si="55"/>
        <v>0</v>
      </c>
      <c r="AE270" s="64">
        <f t="shared" si="56"/>
        <v>0</v>
      </c>
      <c r="AF270" s="64">
        <f t="shared" si="57"/>
        <v>0</v>
      </c>
      <c r="AG270" s="64">
        <f t="shared" si="58"/>
        <v>0</v>
      </c>
      <c r="AH270" s="64">
        <f t="shared" si="59"/>
        <v>0</v>
      </c>
    </row>
    <row r="271" spans="1:34">
      <c r="A271" t="s">
        <v>35</v>
      </c>
      <c r="B271" t="s">
        <v>52</v>
      </c>
      <c r="C271">
        <v>12</v>
      </c>
      <c r="D271">
        <v>2012</v>
      </c>
      <c r="E271">
        <v>6</v>
      </c>
      <c r="F271">
        <v>0</v>
      </c>
      <c r="G271">
        <v>0</v>
      </c>
      <c r="H271" s="85">
        <v>48.209299999999999</v>
      </c>
      <c r="I271" s="84">
        <f t="shared" si="48"/>
        <v>0</v>
      </c>
      <c r="J271" s="84">
        <f t="shared" si="49"/>
        <v>0</v>
      </c>
      <c r="K271" s="84">
        <f t="shared" si="50"/>
        <v>0</v>
      </c>
      <c r="L271" s="84">
        <f t="shared" si="51"/>
        <v>0</v>
      </c>
      <c r="M271" s="84">
        <f t="shared" si="52"/>
        <v>0</v>
      </c>
      <c r="N271">
        <v>0</v>
      </c>
      <c r="O271" s="85">
        <v>0</v>
      </c>
      <c r="P271" s="84">
        <v>0.10100000000000001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 s="85">
        <v>0</v>
      </c>
      <c r="X271" s="85">
        <v>0</v>
      </c>
      <c r="Y271" s="85">
        <v>0</v>
      </c>
      <c r="Z271" s="85">
        <v>0</v>
      </c>
      <c r="AA271" s="85">
        <v>0</v>
      </c>
      <c r="AB271" s="64">
        <f t="shared" si="53"/>
        <v>0</v>
      </c>
      <c r="AC271" s="64">
        <f t="shared" si="54"/>
        <v>0</v>
      </c>
      <c r="AD271" s="64">
        <f t="shared" si="55"/>
        <v>0</v>
      </c>
      <c r="AE271" s="64">
        <f t="shared" si="56"/>
        <v>0</v>
      </c>
      <c r="AF271" s="64">
        <f t="shared" si="57"/>
        <v>0</v>
      </c>
      <c r="AG271" s="64">
        <f t="shared" si="58"/>
        <v>0</v>
      </c>
      <c r="AH271" s="64">
        <f t="shared" si="59"/>
        <v>0</v>
      </c>
    </row>
    <row r="272" spans="1:34">
      <c r="A272" t="s">
        <v>35</v>
      </c>
      <c r="B272" t="s">
        <v>52</v>
      </c>
      <c r="C272">
        <v>12</v>
      </c>
      <c r="D272">
        <v>2012</v>
      </c>
      <c r="E272">
        <v>7</v>
      </c>
      <c r="F272">
        <v>0</v>
      </c>
      <c r="G272">
        <v>0</v>
      </c>
      <c r="H272" s="85">
        <v>47.658900000000003</v>
      </c>
      <c r="I272" s="84">
        <f t="shared" si="48"/>
        <v>0</v>
      </c>
      <c r="J272" s="84">
        <f t="shared" si="49"/>
        <v>0</v>
      </c>
      <c r="K272" s="84">
        <f t="shared" si="50"/>
        <v>0</v>
      </c>
      <c r="L272" s="84">
        <f t="shared" si="51"/>
        <v>0</v>
      </c>
      <c r="M272" s="84">
        <f t="shared" si="52"/>
        <v>0</v>
      </c>
      <c r="N272">
        <v>0</v>
      </c>
      <c r="O272" s="85">
        <v>0</v>
      </c>
      <c r="P272" s="84">
        <v>0.161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 s="85">
        <v>0</v>
      </c>
      <c r="X272" s="85">
        <v>0</v>
      </c>
      <c r="Y272" s="85">
        <v>0</v>
      </c>
      <c r="Z272" s="85">
        <v>0</v>
      </c>
      <c r="AA272" s="85">
        <v>0</v>
      </c>
      <c r="AB272" s="64">
        <f t="shared" si="53"/>
        <v>0</v>
      </c>
      <c r="AC272" s="64">
        <f t="shared" si="54"/>
        <v>0</v>
      </c>
      <c r="AD272" s="64">
        <f t="shared" si="55"/>
        <v>0</v>
      </c>
      <c r="AE272" s="64">
        <f t="shared" si="56"/>
        <v>0</v>
      </c>
      <c r="AF272" s="64">
        <f t="shared" si="57"/>
        <v>0</v>
      </c>
      <c r="AG272" s="64">
        <f t="shared" si="58"/>
        <v>0</v>
      </c>
      <c r="AH272" s="64">
        <f t="shared" si="59"/>
        <v>0</v>
      </c>
    </row>
    <row r="273" spans="1:34">
      <c r="A273" t="s">
        <v>35</v>
      </c>
      <c r="B273" t="s">
        <v>52</v>
      </c>
      <c r="C273">
        <v>12</v>
      </c>
      <c r="D273">
        <v>2012</v>
      </c>
      <c r="E273">
        <v>8</v>
      </c>
      <c r="F273">
        <v>0</v>
      </c>
      <c r="G273">
        <v>0</v>
      </c>
      <c r="H273" s="85">
        <v>47.883699999999997</v>
      </c>
      <c r="I273" s="84">
        <f t="shared" si="48"/>
        <v>0</v>
      </c>
      <c r="J273" s="84">
        <f t="shared" si="49"/>
        <v>0</v>
      </c>
      <c r="K273" s="84">
        <f t="shared" si="50"/>
        <v>0</v>
      </c>
      <c r="L273" s="84">
        <f t="shared" si="51"/>
        <v>0</v>
      </c>
      <c r="M273" s="84">
        <f t="shared" si="52"/>
        <v>0</v>
      </c>
      <c r="N273">
        <v>0</v>
      </c>
      <c r="O273" s="85">
        <v>0</v>
      </c>
      <c r="P273" s="84">
        <v>0.224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 s="85">
        <v>0</v>
      </c>
      <c r="X273" s="85">
        <v>0</v>
      </c>
      <c r="Y273" s="85">
        <v>0</v>
      </c>
      <c r="Z273" s="85">
        <v>0</v>
      </c>
      <c r="AA273" s="85">
        <v>0</v>
      </c>
      <c r="AB273" s="64">
        <f t="shared" si="53"/>
        <v>0</v>
      </c>
      <c r="AC273" s="64">
        <f t="shared" si="54"/>
        <v>0</v>
      </c>
      <c r="AD273" s="64">
        <f t="shared" si="55"/>
        <v>0</v>
      </c>
      <c r="AE273" s="64">
        <f t="shared" si="56"/>
        <v>0</v>
      </c>
      <c r="AF273" s="64">
        <f t="shared" si="57"/>
        <v>0</v>
      </c>
      <c r="AG273" s="64">
        <f t="shared" si="58"/>
        <v>0</v>
      </c>
      <c r="AH273" s="64">
        <f t="shared" si="59"/>
        <v>0</v>
      </c>
    </row>
    <row r="274" spans="1:34">
      <c r="A274" t="s">
        <v>35</v>
      </c>
      <c r="B274" t="s">
        <v>52</v>
      </c>
      <c r="C274">
        <v>12</v>
      </c>
      <c r="D274">
        <v>2012</v>
      </c>
      <c r="E274">
        <v>9</v>
      </c>
      <c r="F274">
        <v>0</v>
      </c>
      <c r="G274">
        <v>0</v>
      </c>
      <c r="H274" s="85">
        <v>49.232599999999998</v>
      </c>
      <c r="I274" s="84">
        <f t="shared" si="48"/>
        <v>0</v>
      </c>
      <c r="J274" s="84">
        <f t="shared" si="49"/>
        <v>0</v>
      </c>
      <c r="K274" s="84">
        <f t="shared" si="50"/>
        <v>0</v>
      </c>
      <c r="L274" s="84">
        <f t="shared" si="51"/>
        <v>0</v>
      </c>
      <c r="M274" s="84">
        <f t="shared" si="52"/>
        <v>0</v>
      </c>
      <c r="N274">
        <v>0</v>
      </c>
      <c r="O274" s="85">
        <v>0</v>
      </c>
      <c r="P274" s="84">
        <v>0.33800000000000002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 s="85">
        <v>0</v>
      </c>
      <c r="X274" s="85">
        <v>0</v>
      </c>
      <c r="Y274" s="85">
        <v>0</v>
      </c>
      <c r="Z274" s="85">
        <v>0</v>
      </c>
      <c r="AA274" s="85">
        <v>0</v>
      </c>
      <c r="AB274" s="64">
        <f t="shared" si="53"/>
        <v>0</v>
      </c>
      <c r="AC274" s="64">
        <f t="shared" si="54"/>
        <v>0</v>
      </c>
      <c r="AD274" s="64">
        <f t="shared" si="55"/>
        <v>0</v>
      </c>
      <c r="AE274" s="64">
        <f t="shared" si="56"/>
        <v>0</v>
      </c>
      <c r="AF274" s="64">
        <f t="shared" si="57"/>
        <v>0</v>
      </c>
      <c r="AG274" s="64">
        <f t="shared" si="58"/>
        <v>0</v>
      </c>
      <c r="AH274" s="64">
        <f t="shared" si="59"/>
        <v>0</v>
      </c>
    </row>
    <row r="275" spans="1:34">
      <c r="A275" t="s">
        <v>35</v>
      </c>
      <c r="B275" t="s">
        <v>52</v>
      </c>
      <c r="C275">
        <v>12</v>
      </c>
      <c r="D275">
        <v>2012</v>
      </c>
      <c r="E275">
        <v>10</v>
      </c>
      <c r="F275">
        <v>0</v>
      </c>
      <c r="G275">
        <v>0</v>
      </c>
      <c r="H275" s="85">
        <v>50.434100000000001</v>
      </c>
      <c r="I275" s="84">
        <f t="shared" si="48"/>
        <v>0</v>
      </c>
      <c r="J275" s="84">
        <f t="shared" si="49"/>
        <v>0</v>
      </c>
      <c r="K275" s="84">
        <f t="shared" si="50"/>
        <v>0</v>
      </c>
      <c r="L275" s="84">
        <f t="shared" si="51"/>
        <v>0</v>
      </c>
      <c r="M275" s="84">
        <f t="shared" si="52"/>
        <v>0</v>
      </c>
      <c r="N275">
        <v>0</v>
      </c>
      <c r="O275" s="85">
        <v>0</v>
      </c>
      <c r="P275" s="84">
        <v>0.55700000000000005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 s="85">
        <v>0</v>
      </c>
      <c r="X275" s="85">
        <v>0</v>
      </c>
      <c r="Y275" s="85">
        <v>0</v>
      </c>
      <c r="Z275" s="85">
        <v>0</v>
      </c>
      <c r="AA275" s="85">
        <v>0</v>
      </c>
      <c r="AB275" s="64">
        <f t="shared" si="53"/>
        <v>0</v>
      </c>
      <c r="AC275" s="64">
        <f t="shared" si="54"/>
        <v>0</v>
      </c>
      <c r="AD275" s="64">
        <f t="shared" si="55"/>
        <v>0</v>
      </c>
      <c r="AE275" s="64">
        <f t="shared" si="56"/>
        <v>0</v>
      </c>
      <c r="AF275" s="64">
        <f t="shared" si="57"/>
        <v>0</v>
      </c>
      <c r="AG275" s="64">
        <f t="shared" si="58"/>
        <v>0</v>
      </c>
      <c r="AH275" s="64">
        <f t="shared" si="59"/>
        <v>0</v>
      </c>
    </row>
    <row r="276" spans="1:34">
      <c r="A276" t="s">
        <v>35</v>
      </c>
      <c r="B276" t="s">
        <v>52</v>
      </c>
      <c r="C276">
        <v>12</v>
      </c>
      <c r="D276">
        <v>2012</v>
      </c>
      <c r="E276">
        <v>11</v>
      </c>
      <c r="F276">
        <v>0</v>
      </c>
      <c r="G276">
        <v>0</v>
      </c>
      <c r="H276" s="85">
        <v>51.612400000000001</v>
      </c>
      <c r="I276" s="84">
        <f t="shared" si="48"/>
        <v>0</v>
      </c>
      <c r="J276" s="84">
        <f t="shared" si="49"/>
        <v>0</v>
      </c>
      <c r="K276" s="84">
        <f t="shared" si="50"/>
        <v>0</v>
      </c>
      <c r="L276" s="84">
        <f t="shared" si="51"/>
        <v>0</v>
      </c>
      <c r="M276" s="84">
        <f t="shared" si="52"/>
        <v>0</v>
      </c>
      <c r="N276">
        <v>0</v>
      </c>
      <c r="O276" s="85">
        <v>0</v>
      </c>
      <c r="P276" s="84">
        <v>0.72599999999999998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 s="85">
        <v>0</v>
      </c>
      <c r="X276" s="85">
        <v>0</v>
      </c>
      <c r="Y276" s="85">
        <v>0</v>
      </c>
      <c r="Z276" s="85">
        <v>0</v>
      </c>
      <c r="AA276" s="85">
        <v>0</v>
      </c>
      <c r="AB276" s="64">
        <f t="shared" si="53"/>
        <v>0</v>
      </c>
      <c r="AC276" s="64">
        <f t="shared" si="54"/>
        <v>0</v>
      </c>
      <c r="AD276" s="64">
        <f t="shared" si="55"/>
        <v>0</v>
      </c>
      <c r="AE276" s="64">
        <f t="shared" si="56"/>
        <v>0</v>
      </c>
      <c r="AF276" s="64">
        <f t="shared" si="57"/>
        <v>0</v>
      </c>
      <c r="AG276" s="64">
        <f t="shared" si="58"/>
        <v>0</v>
      </c>
      <c r="AH276" s="64">
        <f t="shared" si="59"/>
        <v>0</v>
      </c>
    </row>
    <row r="277" spans="1:34">
      <c r="A277" t="s">
        <v>35</v>
      </c>
      <c r="B277" t="s">
        <v>52</v>
      </c>
      <c r="C277">
        <v>12</v>
      </c>
      <c r="D277">
        <v>2012</v>
      </c>
      <c r="E277">
        <v>12</v>
      </c>
      <c r="F277">
        <v>0</v>
      </c>
      <c r="G277">
        <v>0</v>
      </c>
      <c r="H277" s="85">
        <v>52.806199999999997</v>
      </c>
      <c r="I277" s="84">
        <f t="shared" si="48"/>
        <v>0</v>
      </c>
      <c r="J277" s="84">
        <f t="shared" si="49"/>
        <v>0</v>
      </c>
      <c r="K277" s="84">
        <f t="shared" si="50"/>
        <v>0</v>
      </c>
      <c r="L277" s="84">
        <f t="shared" si="51"/>
        <v>0</v>
      </c>
      <c r="M277" s="84">
        <f t="shared" si="52"/>
        <v>0</v>
      </c>
      <c r="N277">
        <v>0</v>
      </c>
      <c r="O277" s="85">
        <v>0</v>
      </c>
      <c r="P277" s="84">
        <v>0.85699999999999998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 s="85">
        <v>0</v>
      </c>
      <c r="X277" s="85">
        <v>0</v>
      </c>
      <c r="Y277" s="85">
        <v>0</v>
      </c>
      <c r="Z277" s="85">
        <v>0</v>
      </c>
      <c r="AA277" s="85">
        <v>0</v>
      </c>
      <c r="AB277" s="64">
        <f t="shared" si="53"/>
        <v>0</v>
      </c>
      <c r="AC277" s="64">
        <f t="shared" si="54"/>
        <v>0</v>
      </c>
      <c r="AD277" s="64">
        <f t="shared" si="55"/>
        <v>0</v>
      </c>
      <c r="AE277" s="64">
        <f t="shared" si="56"/>
        <v>0</v>
      </c>
      <c r="AF277" s="64">
        <f t="shared" si="57"/>
        <v>0</v>
      </c>
      <c r="AG277" s="64">
        <f t="shared" si="58"/>
        <v>0</v>
      </c>
      <c r="AH277" s="64">
        <f t="shared" si="59"/>
        <v>0</v>
      </c>
    </row>
    <row r="278" spans="1:34">
      <c r="A278" t="s">
        <v>35</v>
      </c>
      <c r="B278" t="s">
        <v>52</v>
      </c>
      <c r="C278">
        <v>12</v>
      </c>
      <c r="D278">
        <v>2012</v>
      </c>
      <c r="E278">
        <v>13</v>
      </c>
      <c r="F278">
        <v>0</v>
      </c>
      <c r="G278">
        <v>0</v>
      </c>
      <c r="H278" s="85">
        <v>52.751899999999999</v>
      </c>
      <c r="I278" s="84">
        <f t="shared" si="48"/>
        <v>0</v>
      </c>
      <c r="J278" s="84">
        <f t="shared" si="49"/>
        <v>0</v>
      </c>
      <c r="K278" s="84">
        <f t="shared" si="50"/>
        <v>0</v>
      </c>
      <c r="L278" s="84">
        <f t="shared" si="51"/>
        <v>0</v>
      </c>
      <c r="M278" s="84">
        <f t="shared" si="52"/>
        <v>0</v>
      </c>
      <c r="N278">
        <v>0</v>
      </c>
      <c r="O278" s="85">
        <v>0</v>
      </c>
      <c r="P278" s="84">
        <v>0.90100000000000002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 s="85">
        <v>0</v>
      </c>
      <c r="X278" s="85">
        <v>0</v>
      </c>
      <c r="Y278" s="85">
        <v>0</v>
      </c>
      <c r="Z278" s="85">
        <v>0</v>
      </c>
      <c r="AA278" s="85">
        <v>0</v>
      </c>
      <c r="AB278" s="64">
        <f t="shared" si="53"/>
        <v>0</v>
      </c>
      <c r="AC278" s="64">
        <f t="shared" si="54"/>
        <v>0</v>
      </c>
      <c r="AD278" s="64">
        <f t="shared" si="55"/>
        <v>0</v>
      </c>
      <c r="AE278" s="64">
        <f t="shared" si="56"/>
        <v>0</v>
      </c>
      <c r="AF278" s="64">
        <f t="shared" si="57"/>
        <v>0</v>
      </c>
      <c r="AG278" s="64">
        <f t="shared" si="58"/>
        <v>0</v>
      </c>
      <c r="AH278" s="64">
        <f t="shared" si="59"/>
        <v>0</v>
      </c>
    </row>
    <row r="279" spans="1:34">
      <c r="A279" t="s">
        <v>35</v>
      </c>
      <c r="B279" t="s">
        <v>52</v>
      </c>
      <c r="C279">
        <v>12</v>
      </c>
      <c r="D279">
        <v>2012</v>
      </c>
      <c r="E279">
        <v>14</v>
      </c>
      <c r="F279">
        <v>0</v>
      </c>
      <c r="G279">
        <v>0</v>
      </c>
      <c r="H279" s="85">
        <v>52.883699999999997</v>
      </c>
      <c r="I279" s="84">
        <f t="shared" si="48"/>
        <v>0</v>
      </c>
      <c r="J279" s="84">
        <f t="shared" si="49"/>
        <v>0</v>
      </c>
      <c r="K279" s="84">
        <f t="shared" si="50"/>
        <v>0</v>
      </c>
      <c r="L279" s="84">
        <f t="shared" si="51"/>
        <v>0</v>
      </c>
      <c r="M279" s="84">
        <f t="shared" si="52"/>
        <v>0</v>
      </c>
      <c r="N279">
        <v>0</v>
      </c>
      <c r="O279" s="85">
        <v>0</v>
      </c>
      <c r="P279" s="84">
        <v>0.88900000000000001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 s="85">
        <v>0</v>
      </c>
      <c r="X279" s="85">
        <v>0</v>
      </c>
      <c r="Y279" s="85">
        <v>0</v>
      </c>
      <c r="Z279" s="85">
        <v>0</v>
      </c>
      <c r="AA279" s="85">
        <v>0</v>
      </c>
      <c r="AB279" s="64">
        <f t="shared" si="53"/>
        <v>0</v>
      </c>
      <c r="AC279" s="64">
        <f t="shared" si="54"/>
        <v>0</v>
      </c>
      <c r="AD279" s="64">
        <f t="shared" si="55"/>
        <v>0</v>
      </c>
      <c r="AE279" s="64">
        <f t="shared" si="56"/>
        <v>0</v>
      </c>
      <c r="AF279" s="64">
        <f t="shared" si="57"/>
        <v>0</v>
      </c>
      <c r="AG279" s="64">
        <f t="shared" si="58"/>
        <v>0</v>
      </c>
      <c r="AH279" s="64">
        <f t="shared" si="59"/>
        <v>0</v>
      </c>
    </row>
    <row r="280" spans="1:34">
      <c r="A280" t="s">
        <v>35</v>
      </c>
      <c r="B280" t="s">
        <v>52</v>
      </c>
      <c r="C280">
        <v>12</v>
      </c>
      <c r="D280">
        <v>2012</v>
      </c>
      <c r="E280">
        <v>15</v>
      </c>
      <c r="F280">
        <v>0</v>
      </c>
      <c r="G280">
        <v>0</v>
      </c>
      <c r="H280" s="85">
        <v>53.093000000000004</v>
      </c>
      <c r="I280" s="84">
        <f t="shared" si="48"/>
        <v>0</v>
      </c>
      <c r="J280" s="84">
        <f t="shared" si="49"/>
        <v>0</v>
      </c>
      <c r="K280" s="84">
        <f t="shared" si="50"/>
        <v>0</v>
      </c>
      <c r="L280" s="84">
        <f t="shared" si="51"/>
        <v>0</v>
      </c>
      <c r="M280" s="84">
        <f t="shared" si="52"/>
        <v>0</v>
      </c>
      <c r="N280">
        <v>0</v>
      </c>
      <c r="O280" s="85">
        <v>0</v>
      </c>
      <c r="P280" s="84">
        <v>0.8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 s="85">
        <v>0</v>
      </c>
      <c r="X280" s="85">
        <v>0</v>
      </c>
      <c r="Y280" s="85">
        <v>0</v>
      </c>
      <c r="Z280" s="85">
        <v>0</v>
      </c>
      <c r="AA280" s="85">
        <v>0</v>
      </c>
      <c r="AB280" s="64">
        <f t="shared" si="53"/>
        <v>0</v>
      </c>
      <c r="AC280" s="64">
        <f t="shared" si="54"/>
        <v>0</v>
      </c>
      <c r="AD280" s="64">
        <f t="shared" si="55"/>
        <v>0</v>
      </c>
      <c r="AE280" s="64">
        <f t="shared" si="56"/>
        <v>0</v>
      </c>
      <c r="AF280" s="64">
        <f t="shared" si="57"/>
        <v>0</v>
      </c>
      <c r="AG280" s="64">
        <f t="shared" si="58"/>
        <v>0</v>
      </c>
      <c r="AH280" s="64">
        <f t="shared" si="59"/>
        <v>0</v>
      </c>
    </row>
    <row r="281" spans="1:34">
      <c r="A281" t="s">
        <v>35</v>
      </c>
      <c r="B281" t="s">
        <v>52</v>
      </c>
      <c r="C281">
        <v>12</v>
      </c>
      <c r="D281">
        <v>2012</v>
      </c>
      <c r="E281">
        <v>16</v>
      </c>
      <c r="F281">
        <v>0</v>
      </c>
      <c r="G281">
        <v>0</v>
      </c>
      <c r="H281" s="85">
        <v>52.775199999999998</v>
      </c>
      <c r="I281" s="84">
        <f t="shared" si="48"/>
        <v>0</v>
      </c>
      <c r="J281" s="84">
        <f t="shared" si="49"/>
        <v>0</v>
      </c>
      <c r="K281" s="84">
        <f t="shared" si="50"/>
        <v>0</v>
      </c>
      <c r="L281" s="84">
        <f t="shared" si="51"/>
        <v>0</v>
      </c>
      <c r="M281" s="84">
        <f t="shared" si="52"/>
        <v>0</v>
      </c>
      <c r="N281">
        <v>0</v>
      </c>
      <c r="O281" s="85">
        <v>0</v>
      </c>
      <c r="P281" s="84">
        <v>0.67400000000000004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 s="85">
        <v>0</v>
      </c>
      <c r="X281" s="85">
        <v>0</v>
      </c>
      <c r="Y281" s="85">
        <v>0</v>
      </c>
      <c r="Z281" s="85">
        <v>0</v>
      </c>
      <c r="AA281" s="85">
        <v>0</v>
      </c>
      <c r="AB281" s="64">
        <f t="shared" si="53"/>
        <v>0</v>
      </c>
      <c r="AC281" s="64">
        <f t="shared" si="54"/>
        <v>0</v>
      </c>
      <c r="AD281" s="64">
        <f t="shared" si="55"/>
        <v>0</v>
      </c>
      <c r="AE281" s="64">
        <f t="shared" si="56"/>
        <v>0</v>
      </c>
      <c r="AF281" s="64">
        <f t="shared" si="57"/>
        <v>0</v>
      </c>
      <c r="AG281" s="64">
        <f t="shared" si="58"/>
        <v>0</v>
      </c>
      <c r="AH281" s="64">
        <f t="shared" si="59"/>
        <v>0</v>
      </c>
    </row>
    <row r="282" spans="1:34">
      <c r="A282" t="s">
        <v>35</v>
      </c>
      <c r="B282" t="s">
        <v>52</v>
      </c>
      <c r="C282">
        <v>12</v>
      </c>
      <c r="D282">
        <v>2012</v>
      </c>
      <c r="E282">
        <v>17</v>
      </c>
      <c r="F282">
        <v>0</v>
      </c>
      <c r="G282">
        <v>0</v>
      </c>
      <c r="H282" s="85">
        <v>51.201500000000003</v>
      </c>
      <c r="I282" s="84">
        <f t="shared" si="48"/>
        <v>0</v>
      </c>
      <c r="J282" s="84">
        <f t="shared" si="49"/>
        <v>0</v>
      </c>
      <c r="K282" s="84">
        <f t="shared" si="50"/>
        <v>0</v>
      </c>
      <c r="L282" s="84">
        <f t="shared" si="51"/>
        <v>0</v>
      </c>
      <c r="M282" s="84">
        <f t="shared" si="52"/>
        <v>0</v>
      </c>
      <c r="N282">
        <v>0</v>
      </c>
      <c r="O282" s="85">
        <v>0</v>
      </c>
      <c r="P282" s="84">
        <v>0.56599999999999995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 s="85">
        <v>0</v>
      </c>
      <c r="X282" s="85">
        <v>0</v>
      </c>
      <c r="Y282" s="85">
        <v>0</v>
      </c>
      <c r="Z282" s="85">
        <v>0</v>
      </c>
      <c r="AA282" s="85">
        <v>0</v>
      </c>
      <c r="AB282" s="64">
        <f t="shared" si="53"/>
        <v>0</v>
      </c>
      <c r="AC282" s="64">
        <f t="shared" si="54"/>
        <v>0</v>
      </c>
      <c r="AD282" s="64">
        <f t="shared" si="55"/>
        <v>0</v>
      </c>
      <c r="AE282" s="64">
        <f t="shared" si="56"/>
        <v>0</v>
      </c>
      <c r="AF282" s="64">
        <f t="shared" si="57"/>
        <v>0</v>
      </c>
      <c r="AG282" s="64">
        <f t="shared" si="58"/>
        <v>0</v>
      </c>
      <c r="AH282" s="64">
        <f t="shared" si="59"/>
        <v>0</v>
      </c>
    </row>
    <row r="283" spans="1:34">
      <c r="A283" t="s">
        <v>35</v>
      </c>
      <c r="B283" t="s">
        <v>52</v>
      </c>
      <c r="C283">
        <v>12</v>
      </c>
      <c r="D283">
        <v>2012</v>
      </c>
      <c r="E283">
        <v>18</v>
      </c>
      <c r="F283">
        <v>0</v>
      </c>
      <c r="G283">
        <v>0</v>
      </c>
      <c r="H283" s="85">
        <v>48.294600000000003</v>
      </c>
      <c r="I283" s="84">
        <f t="shared" si="48"/>
        <v>0</v>
      </c>
      <c r="J283" s="84">
        <f t="shared" si="49"/>
        <v>0</v>
      </c>
      <c r="K283" s="84">
        <f t="shared" si="50"/>
        <v>0</v>
      </c>
      <c r="L283" s="84">
        <f t="shared" si="51"/>
        <v>0</v>
      </c>
      <c r="M283" s="84">
        <f t="shared" si="52"/>
        <v>0</v>
      </c>
      <c r="N283">
        <v>0</v>
      </c>
      <c r="O283" s="85">
        <v>0</v>
      </c>
      <c r="P283" s="84">
        <v>0.374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 s="85">
        <v>0</v>
      </c>
      <c r="X283" s="85">
        <v>0</v>
      </c>
      <c r="Y283" s="85">
        <v>0</v>
      </c>
      <c r="Z283" s="85">
        <v>0</v>
      </c>
      <c r="AA283" s="85">
        <v>0</v>
      </c>
      <c r="AB283" s="64">
        <f t="shared" si="53"/>
        <v>0</v>
      </c>
      <c r="AC283" s="64">
        <f t="shared" si="54"/>
        <v>0</v>
      </c>
      <c r="AD283" s="64">
        <f t="shared" si="55"/>
        <v>0</v>
      </c>
      <c r="AE283" s="64">
        <f t="shared" si="56"/>
        <v>0</v>
      </c>
      <c r="AF283" s="64">
        <f t="shared" si="57"/>
        <v>0</v>
      </c>
      <c r="AG283" s="64">
        <f t="shared" si="58"/>
        <v>0</v>
      </c>
      <c r="AH283" s="64">
        <f t="shared" si="59"/>
        <v>0</v>
      </c>
    </row>
    <row r="284" spans="1:34">
      <c r="A284" t="s">
        <v>35</v>
      </c>
      <c r="B284" t="s">
        <v>52</v>
      </c>
      <c r="C284">
        <v>12</v>
      </c>
      <c r="D284">
        <v>2012</v>
      </c>
      <c r="E284">
        <v>19</v>
      </c>
      <c r="F284">
        <v>0</v>
      </c>
      <c r="G284">
        <v>0</v>
      </c>
      <c r="H284" s="85">
        <v>45.410899999999998</v>
      </c>
      <c r="I284" s="84">
        <f t="shared" si="48"/>
        <v>0</v>
      </c>
      <c r="J284" s="84">
        <f t="shared" si="49"/>
        <v>0</v>
      </c>
      <c r="K284" s="84">
        <f t="shared" si="50"/>
        <v>0</v>
      </c>
      <c r="L284" s="84">
        <f t="shared" si="51"/>
        <v>0</v>
      </c>
      <c r="M284" s="84">
        <f t="shared" si="52"/>
        <v>0</v>
      </c>
      <c r="N284">
        <v>0</v>
      </c>
      <c r="O284" s="85">
        <v>0</v>
      </c>
      <c r="P284" s="84">
        <v>0.23300000000000001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 s="85">
        <v>0</v>
      </c>
      <c r="X284" s="85">
        <v>0</v>
      </c>
      <c r="Y284" s="85">
        <v>0</v>
      </c>
      <c r="Z284" s="85">
        <v>0</v>
      </c>
      <c r="AA284" s="85">
        <v>0</v>
      </c>
      <c r="AB284" s="64">
        <f t="shared" si="53"/>
        <v>0</v>
      </c>
      <c r="AC284" s="64">
        <f t="shared" si="54"/>
        <v>0</v>
      </c>
      <c r="AD284" s="64">
        <f t="shared" si="55"/>
        <v>0</v>
      </c>
      <c r="AE284" s="64">
        <f t="shared" si="56"/>
        <v>0</v>
      </c>
      <c r="AF284" s="64">
        <f t="shared" si="57"/>
        <v>0</v>
      </c>
      <c r="AG284" s="64">
        <f t="shared" si="58"/>
        <v>0</v>
      </c>
      <c r="AH284" s="64">
        <f t="shared" si="59"/>
        <v>0</v>
      </c>
    </row>
    <row r="285" spans="1:34">
      <c r="A285" t="s">
        <v>35</v>
      </c>
      <c r="B285" t="s">
        <v>52</v>
      </c>
      <c r="C285">
        <v>12</v>
      </c>
      <c r="D285">
        <v>2012</v>
      </c>
      <c r="E285">
        <v>20</v>
      </c>
      <c r="F285">
        <v>0</v>
      </c>
      <c r="G285">
        <v>0</v>
      </c>
      <c r="H285" s="85">
        <v>43.519399999999997</v>
      </c>
      <c r="I285" s="84">
        <f t="shared" si="48"/>
        <v>0</v>
      </c>
      <c r="J285" s="84">
        <f t="shared" si="49"/>
        <v>0</v>
      </c>
      <c r="K285" s="84">
        <f t="shared" si="50"/>
        <v>0</v>
      </c>
      <c r="L285" s="84">
        <f t="shared" si="51"/>
        <v>0</v>
      </c>
      <c r="M285" s="84">
        <f t="shared" si="52"/>
        <v>0</v>
      </c>
      <c r="N285">
        <v>0</v>
      </c>
      <c r="O285" s="85">
        <v>0</v>
      </c>
      <c r="P285" s="84">
        <v>0.16500000000000001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 s="85">
        <v>0</v>
      </c>
      <c r="X285" s="85">
        <v>0</v>
      </c>
      <c r="Y285" s="85">
        <v>0</v>
      </c>
      <c r="Z285" s="85">
        <v>0</v>
      </c>
      <c r="AA285" s="85">
        <v>0</v>
      </c>
      <c r="AB285" s="64">
        <f t="shared" si="53"/>
        <v>0</v>
      </c>
      <c r="AC285" s="64">
        <f t="shared" si="54"/>
        <v>0</v>
      </c>
      <c r="AD285" s="64">
        <f t="shared" si="55"/>
        <v>0</v>
      </c>
      <c r="AE285" s="64">
        <f t="shared" si="56"/>
        <v>0</v>
      </c>
      <c r="AF285" s="64">
        <f t="shared" si="57"/>
        <v>0</v>
      </c>
      <c r="AG285" s="64">
        <f t="shared" si="58"/>
        <v>0</v>
      </c>
      <c r="AH285" s="64">
        <f t="shared" si="59"/>
        <v>0</v>
      </c>
    </row>
    <row r="286" spans="1:34">
      <c r="A286" t="s">
        <v>35</v>
      </c>
      <c r="B286" t="s">
        <v>52</v>
      </c>
      <c r="C286">
        <v>12</v>
      </c>
      <c r="D286">
        <v>2012</v>
      </c>
      <c r="E286">
        <v>21</v>
      </c>
      <c r="F286">
        <v>0</v>
      </c>
      <c r="G286">
        <v>0</v>
      </c>
      <c r="H286" s="85">
        <v>42.186</v>
      </c>
      <c r="I286" s="84">
        <f t="shared" si="48"/>
        <v>0</v>
      </c>
      <c r="J286" s="84">
        <f t="shared" si="49"/>
        <v>0</v>
      </c>
      <c r="K286" s="84">
        <f t="shared" si="50"/>
        <v>0</v>
      </c>
      <c r="L286" s="84">
        <f t="shared" si="51"/>
        <v>0</v>
      </c>
      <c r="M286" s="84">
        <f t="shared" si="52"/>
        <v>0</v>
      </c>
      <c r="N286">
        <v>0</v>
      </c>
      <c r="O286" s="85">
        <v>0</v>
      </c>
      <c r="P286" s="84">
        <v>0.1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 s="85">
        <v>0</v>
      </c>
      <c r="X286" s="85">
        <v>0</v>
      </c>
      <c r="Y286" s="85">
        <v>0</v>
      </c>
      <c r="Z286" s="85">
        <v>0</v>
      </c>
      <c r="AA286" s="85">
        <v>0</v>
      </c>
      <c r="AB286" s="64">
        <f t="shared" si="53"/>
        <v>0</v>
      </c>
      <c r="AC286" s="64">
        <f t="shared" si="54"/>
        <v>0</v>
      </c>
      <c r="AD286" s="64">
        <f t="shared" si="55"/>
        <v>0</v>
      </c>
      <c r="AE286" s="64">
        <f t="shared" si="56"/>
        <v>0</v>
      </c>
      <c r="AF286" s="64">
        <f t="shared" si="57"/>
        <v>0</v>
      </c>
      <c r="AG286" s="64">
        <f t="shared" si="58"/>
        <v>0</v>
      </c>
      <c r="AH286" s="64">
        <f t="shared" si="59"/>
        <v>0</v>
      </c>
    </row>
    <row r="287" spans="1:34">
      <c r="A287" t="s">
        <v>35</v>
      </c>
      <c r="B287" t="s">
        <v>52</v>
      </c>
      <c r="C287">
        <v>12</v>
      </c>
      <c r="D287">
        <v>2012</v>
      </c>
      <c r="E287">
        <v>22</v>
      </c>
      <c r="F287">
        <v>0</v>
      </c>
      <c r="G287">
        <v>0</v>
      </c>
      <c r="H287" s="85">
        <v>42.449599999999997</v>
      </c>
      <c r="I287" s="84">
        <f t="shared" si="48"/>
        <v>0</v>
      </c>
      <c r="J287" s="84">
        <f t="shared" si="49"/>
        <v>0</v>
      </c>
      <c r="K287" s="84">
        <f t="shared" si="50"/>
        <v>0</v>
      </c>
      <c r="L287" s="84">
        <f t="shared" si="51"/>
        <v>0</v>
      </c>
      <c r="M287" s="84">
        <f t="shared" si="52"/>
        <v>0</v>
      </c>
      <c r="N287">
        <v>0</v>
      </c>
      <c r="O287" s="85">
        <v>0</v>
      </c>
      <c r="P287" s="84">
        <v>6.8000000000000005E-2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 s="85">
        <v>0</v>
      </c>
      <c r="X287" s="85">
        <v>0</v>
      </c>
      <c r="Y287" s="85">
        <v>0</v>
      </c>
      <c r="Z287" s="85">
        <v>0</v>
      </c>
      <c r="AA287" s="85">
        <v>0</v>
      </c>
      <c r="AB287" s="64">
        <f t="shared" si="53"/>
        <v>0</v>
      </c>
      <c r="AC287" s="64">
        <f t="shared" si="54"/>
        <v>0</v>
      </c>
      <c r="AD287" s="64">
        <f t="shared" si="55"/>
        <v>0</v>
      </c>
      <c r="AE287" s="64">
        <f t="shared" si="56"/>
        <v>0</v>
      </c>
      <c r="AF287" s="64">
        <f t="shared" si="57"/>
        <v>0</v>
      </c>
      <c r="AG287" s="64">
        <f t="shared" si="58"/>
        <v>0</v>
      </c>
      <c r="AH287" s="64">
        <f t="shared" si="59"/>
        <v>0</v>
      </c>
    </row>
    <row r="288" spans="1:34">
      <c r="A288" t="s">
        <v>35</v>
      </c>
      <c r="B288" t="s">
        <v>52</v>
      </c>
      <c r="C288">
        <v>12</v>
      </c>
      <c r="D288">
        <v>2012</v>
      </c>
      <c r="E288">
        <v>23</v>
      </c>
      <c r="F288">
        <v>0</v>
      </c>
      <c r="G288">
        <v>0</v>
      </c>
      <c r="H288" s="85">
        <v>41.744199999999999</v>
      </c>
      <c r="I288" s="84">
        <f t="shared" si="48"/>
        <v>0</v>
      </c>
      <c r="J288" s="84">
        <f t="shared" si="49"/>
        <v>0</v>
      </c>
      <c r="K288" s="84">
        <f t="shared" si="50"/>
        <v>0</v>
      </c>
      <c r="L288" s="84">
        <f t="shared" si="51"/>
        <v>0</v>
      </c>
      <c r="M288" s="84">
        <f t="shared" si="52"/>
        <v>0</v>
      </c>
      <c r="N288">
        <v>0</v>
      </c>
      <c r="O288" s="85">
        <v>0</v>
      </c>
      <c r="P288" s="84">
        <v>5.0999999999999997E-2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 s="85">
        <v>0</v>
      </c>
      <c r="X288" s="85">
        <v>0</v>
      </c>
      <c r="Y288" s="85">
        <v>0</v>
      </c>
      <c r="Z288" s="85">
        <v>0</v>
      </c>
      <c r="AA288" s="85">
        <v>0</v>
      </c>
      <c r="AB288" s="64">
        <f t="shared" si="53"/>
        <v>0</v>
      </c>
      <c r="AC288" s="64">
        <f t="shared" si="54"/>
        <v>0</v>
      </c>
      <c r="AD288" s="64">
        <f t="shared" si="55"/>
        <v>0</v>
      </c>
      <c r="AE288" s="64">
        <f t="shared" si="56"/>
        <v>0</v>
      </c>
      <c r="AF288" s="64">
        <f t="shared" si="57"/>
        <v>0</v>
      </c>
      <c r="AG288" s="64">
        <f t="shared" si="58"/>
        <v>0</v>
      </c>
      <c r="AH288" s="64">
        <f t="shared" si="59"/>
        <v>0</v>
      </c>
    </row>
    <row r="289" spans="1:34">
      <c r="A289" t="s">
        <v>35</v>
      </c>
      <c r="B289" t="s">
        <v>52</v>
      </c>
      <c r="C289">
        <v>12</v>
      </c>
      <c r="D289">
        <v>2012</v>
      </c>
      <c r="E289">
        <v>24</v>
      </c>
      <c r="F289">
        <v>0</v>
      </c>
      <c r="G289">
        <v>0</v>
      </c>
      <c r="H289" s="85">
        <v>41.232599999999998</v>
      </c>
      <c r="I289" s="84">
        <f t="shared" si="48"/>
        <v>0</v>
      </c>
      <c r="J289" s="84">
        <f t="shared" si="49"/>
        <v>0</v>
      </c>
      <c r="K289" s="84">
        <f t="shared" si="50"/>
        <v>0</v>
      </c>
      <c r="L289" s="84">
        <f t="shared" si="51"/>
        <v>0</v>
      </c>
      <c r="M289" s="84">
        <f t="shared" si="52"/>
        <v>0</v>
      </c>
      <c r="N289">
        <v>0</v>
      </c>
      <c r="O289" s="85">
        <v>0</v>
      </c>
      <c r="P289" s="84">
        <v>0.05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 s="85">
        <v>0</v>
      </c>
      <c r="X289" s="85">
        <v>0</v>
      </c>
      <c r="Y289" s="85">
        <v>0</v>
      </c>
      <c r="Z289" s="85">
        <v>0</v>
      </c>
      <c r="AA289" s="85">
        <v>0</v>
      </c>
      <c r="AB289" s="64">
        <f t="shared" si="53"/>
        <v>0</v>
      </c>
      <c r="AC289" s="64">
        <f t="shared" si="54"/>
        <v>0</v>
      </c>
      <c r="AD289" s="64">
        <f t="shared" si="55"/>
        <v>0</v>
      </c>
      <c r="AE289" s="64">
        <f t="shared" si="56"/>
        <v>0</v>
      </c>
      <c r="AF289" s="64">
        <f t="shared" si="57"/>
        <v>0</v>
      </c>
      <c r="AG289" s="64">
        <f t="shared" si="58"/>
        <v>0</v>
      </c>
      <c r="AH289" s="64">
        <f t="shared" si="59"/>
        <v>0</v>
      </c>
    </row>
    <row r="290" spans="1:34">
      <c r="A290" t="s">
        <v>35</v>
      </c>
      <c r="B290" t="s">
        <v>47</v>
      </c>
      <c r="C290">
        <v>1</v>
      </c>
      <c r="D290">
        <v>2013</v>
      </c>
      <c r="E290">
        <v>1</v>
      </c>
      <c r="F290">
        <v>0</v>
      </c>
      <c r="G290">
        <v>0</v>
      </c>
      <c r="H290" s="85">
        <v>48.325600000000001</v>
      </c>
      <c r="I290" s="84">
        <f t="shared" si="48"/>
        <v>0</v>
      </c>
      <c r="J290" s="84">
        <f t="shared" si="49"/>
        <v>0</v>
      </c>
      <c r="K290" s="84">
        <f t="shared" si="50"/>
        <v>0</v>
      </c>
      <c r="L290" s="84">
        <f t="shared" si="51"/>
        <v>0</v>
      </c>
      <c r="M290" s="84">
        <f t="shared" si="52"/>
        <v>0</v>
      </c>
      <c r="N290">
        <v>0</v>
      </c>
      <c r="O290" s="85">
        <v>0</v>
      </c>
      <c r="P290" s="84">
        <v>0.05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 s="85">
        <v>0</v>
      </c>
      <c r="X290" s="85">
        <v>0</v>
      </c>
      <c r="Y290" s="85">
        <v>0</v>
      </c>
      <c r="Z290" s="85">
        <v>0</v>
      </c>
      <c r="AA290" s="85">
        <v>0</v>
      </c>
      <c r="AB290" s="64">
        <f t="shared" si="53"/>
        <v>0</v>
      </c>
      <c r="AC290" s="64">
        <f t="shared" si="54"/>
        <v>0</v>
      </c>
      <c r="AD290" s="64">
        <f t="shared" si="55"/>
        <v>0</v>
      </c>
      <c r="AE290" s="64">
        <f t="shared" si="56"/>
        <v>0</v>
      </c>
      <c r="AF290" s="64">
        <f t="shared" si="57"/>
        <v>0</v>
      </c>
      <c r="AG290" s="64">
        <f t="shared" si="58"/>
        <v>0</v>
      </c>
      <c r="AH290" s="64">
        <f t="shared" si="59"/>
        <v>0</v>
      </c>
    </row>
    <row r="291" spans="1:34">
      <c r="A291" t="s">
        <v>35</v>
      </c>
      <c r="B291" t="s">
        <v>47</v>
      </c>
      <c r="C291">
        <v>1</v>
      </c>
      <c r="D291">
        <v>2013</v>
      </c>
      <c r="E291">
        <v>2</v>
      </c>
      <c r="F291">
        <v>0</v>
      </c>
      <c r="G291">
        <v>0</v>
      </c>
      <c r="H291" s="85">
        <v>50.193800000000003</v>
      </c>
      <c r="I291" s="84">
        <f t="shared" si="48"/>
        <v>0</v>
      </c>
      <c r="J291" s="84">
        <f t="shared" si="49"/>
        <v>0</v>
      </c>
      <c r="K291" s="84">
        <f t="shared" si="50"/>
        <v>0</v>
      </c>
      <c r="L291" s="84">
        <f t="shared" si="51"/>
        <v>0</v>
      </c>
      <c r="M291" s="84">
        <f t="shared" si="52"/>
        <v>0</v>
      </c>
      <c r="N291">
        <v>0</v>
      </c>
      <c r="O291" s="85">
        <v>0</v>
      </c>
      <c r="P291" s="84">
        <v>3.2000000000000001E-2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 s="85">
        <v>0</v>
      </c>
      <c r="X291" s="85">
        <v>0</v>
      </c>
      <c r="Y291" s="85">
        <v>0</v>
      </c>
      <c r="Z291" s="85">
        <v>0</v>
      </c>
      <c r="AA291" s="85">
        <v>0</v>
      </c>
      <c r="AB291" s="64">
        <f t="shared" si="53"/>
        <v>0</v>
      </c>
      <c r="AC291" s="64">
        <f t="shared" si="54"/>
        <v>0</v>
      </c>
      <c r="AD291" s="64">
        <f t="shared" si="55"/>
        <v>0</v>
      </c>
      <c r="AE291" s="64">
        <f t="shared" si="56"/>
        <v>0</v>
      </c>
      <c r="AF291" s="64">
        <f t="shared" si="57"/>
        <v>0</v>
      </c>
      <c r="AG291" s="64">
        <f t="shared" si="58"/>
        <v>0</v>
      </c>
      <c r="AH291" s="64">
        <f t="shared" si="59"/>
        <v>0</v>
      </c>
    </row>
    <row r="292" spans="1:34">
      <c r="A292" t="s">
        <v>35</v>
      </c>
      <c r="B292" t="s">
        <v>47</v>
      </c>
      <c r="C292">
        <v>1</v>
      </c>
      <c r="D292">
        <v>2013</v>
      </c>
      <c r="E292">
        <v>3</v>
      </c>
      <c r="F292">
        <v>0</v>
      </c>
      <c r="G292">
        <v>0</v>
      </c>
      <c r="H292" s="85">
        <v>51.170499999999997</v>
      </c>
      <c r="I292" s="84">
        <f t="shared" si="48"/>
        <v>0</v>
      </c>
      <c r="J292" s="84">
        <f t="shared" si="49"/>
        <v>0</v>
      </c>
      <c r="K292" s="84">
        <f t="shared" si="50"/>
        <v>0</v>
      </c>
      <c r="L292" s="84">
        <f t="shared" si="51"/>
        <v>0</v>
      </c>
      <c r="M292" s="84">
        <f t="shared" si="52"/>
        <v>0</v>
      </c>
      <c r="N292">
        <v>0</v>
      </c>
      <c r="O292" s="85">
        <v>0</v>
      </c>
      <c r="P292" s="84">
        <v>4.3999999999999997E-2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 s="85">
        <v>0</v>
      </c>
      <c r="X292" s="85">
        <v>0</v>
      </c>
      <c r="Y292" s="85">
        <v>0</v>
      </c>
      <c r="Z292" s="85">
        <v>0</v>
      </c>
      <c r="AA292" s="85">
        <v>0</v>
      </c>
      <c r="AB292" s="64">
        <f t="shared" si="53"/>
        <v>0</v>
      </c>
      <c r="AC292" s="64">
        <f t="shared" si="54"/>
        <v>0</v>
      </c>
      <c r="AD292" s="64">
        <f t="shared" si="55"/>
        <v>0</v>
      </c>
      <c r="AE292" s="64">
        <f t="shared" si="56"/>
        <v>0</v>
      </c>
      <c r="AF292" s="64">
        <f t="shared" si="57"/>
        <v>0</v>
      </c>
      <c r="AG292" s="64">
        <f t="shared" si="58"/>
        <v>0</v>
      </c>
      <c r="AH292" s="64">
        <f t="shared" si="59"/>
        <v>0</v>
      </c>
    </row>
    <row r="293" spans="1:34">
      <c r="A293" t="s">
        <v>35</v>
      </c>
      <c r="B293" t="s">
        <v>47</v>
      </c>
      <c r="C293">
        <v>1</v>
      </c>
      <c r="D293">
        <v>2013</v>
      </c>
      <c r="E293">
        <v>4</v>
      </c>
      <c r="F293">
        <v>0</v>
      </c>
      <c r="G293">
        <v>0</v>
      </c>
      <c r="H293" s="85">
        <v>51.782899999999998</v>
      </c>
      <c r="I293" s="84">
        <f t="shared" si="48"/>
        <v>0</v>
      </c>
      <c r="J293" s="84">
        <f t="shared" si="49"/>
        <v>0</v>
      </c>
      <c r="K293" s="84">
        <f t="shared" si="50"/>
        <v>0</v>
      </c>
      <c r="L293" s="84">
        <f t="shared" si="51"/>
        <v>0</v>
      </c>
      <c r="M293" s="84">
        <f t="shared" si="52"/>
        <v>0</v>
      </c>
      <c r="N293">
        <v>0</v>
      </c>
      <c r="O293" s="85">
        <v>0</v>
      </c>
      <c r="P293" s="84">
        <v>4.3999999999999997E-2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 s="85">
        <v>0</v>
      </c>
      <c r="X293" s="85">
        <v>0</v>
      </c>
      <c r="Y293" s="85">
        <v>0</v>
      </c>
      <c r="Z293" s="85">
        <v>0</v>
      </c>
      <c r="AA293" s="85">
        <v>0</v>
      </c>
      <c r="AB293" s="64">
        <f t="shared" si="53"/>
        <v>0</v>
      </c>
      <c r="AC293" s="64">
        <f t="shared" si="54"/>
        <v>0</v>
      </c>
      <c r="AD293" s="64">
        <f t="shared" si="55"/>
        <v>0</v>
      </c>
      <c r="AE293" s="64">
        <f t="shared" si="56"/>
        <v>0</v>
      </c>
      <c r="AF293" s="64">
        <f t="shared" si="57"/>
        <v>0</v>
      </c>
      <c r="AG293" s="64">
        <f t="shared" si="58"/>
        <v>0</v>
      </c>
      <c r="AH293" s="64">
        <f t="shared" si="59"/>
        <v>0</v>
      </c>
    </row>
    <row r="294" spans="1:34">
      <c r="A294" t="s">
        <v>35</v>
      </c>
      <c r="B294" t="s">
        <v>47</v>
      </c>
      <c r="C294">
        <v>1</v>
      </c>
      <c r="D294">
        <v>2013</v>
      </c>
      <c r="E294">
        <v>5</v>
      </c>
      <c r="F294">
        <v>0</v>
      </c>
      <c r="G294">
        <v>0</v>
      </c>
      <c r="H294" s="85">
        <v>51.674399999999999</v>
      </c>
      <c r="I294" s="84">
        <f t="shared" si="48"/>
        <v>0</v>
      </c>
      <c r="J294" s="84">
        <f t="shared" si="49"/>
        <v>0</v>
      </c>
      <c r="K294" s="84">
        <f t="shared" si="50"/>
        <v>0</v>
      </c>
      <c r="L294" s="84">
        <f t="shared" si="51"/>
        <v>0</v>
      </c>
      <c r="M294" s="84">
        <f t="shared" si="52"/>
        <v>0</v>
      </c>
      <c r="N294">
        <v>0</v>
      </c>
      <c r="O294" s="85">
        <v>0</v>
      </c>
      <c r="P294" s="84">
        <v>5.3999999999999999E-2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 s="85">
        <v>0</v>
      </c>
      <c r="X294" s="85">
        <v>0</v>
      </c>
      <c r="Y294" s="85">
        <v>0</v>
      </c>
      <c r="Z294" s="85">
        <v>0</v>
      </c>
      <c r="AA294" s="85">
        <v>0</v>
      </c>
      <c r="AB294" s="64">
        <f t="shared" si="53"/>
        <v>0</v>
      </c>
      <c r="AC294" s="64">
        <f t="shared" si="54"/>
        <v>0</v>
      </c>
      <c r="AD294" s="64">
        <f t="shared" si="55"/>
        <v>0</v>
      </c>
      <c r="AE294" s="64">
        <f t="shared" si="56"/>
        <v>0</v>
      </c>
      <c r="AF294" s="64">
        <f t="shared" si="57"/>
        <v>0</v>
      </c>
      <c r="AG294" s="64">
        <f t="shared" si="58"/>
        <v>0</v>
      </c>
      <c r="AH294" s="64">
        <f t="shared" si="59"/>
        <v>0</v>
      </c>
    </row>
    <row r="295" spans="1:34">
      <c r="A295" t="s">
        <v>35</v>
      </c>
      <c r="B295" t="s">
        <v>47</v>
      </c>
      <c r="C295">
        <v>1</v>
      </c>
      <c r="D295">
        <v>2013</v>
      </c>
      <c r="E295">
        <v>6</v>
      </c>
      <c r="F295">
        <v>0</v>
      </c>
      <c r="G295">
        <v>0</v>
      </c>
      <c r="H295" s="85">
        <v>50.689900000000002</v>
      </c>
      <c r="I295" s="84">
        <f t="shared" si="48"/>
        <v>0</v>
      </c>
      <c r="J295" s="84">
        <f t="shared" si="49"/>
        <v>0</v>
      </c>
      <c r="K295" s="84">
        <f t="shared" si="50"/>
        <v>0</v>
      </c>
      <c r="L295" s="84">
        <f t="shared" si="51"/>
        <v>0</v>
      </c>
      <c r="M295" s="84">
        <f t="shared" si="52"/>
        <v>0</v>
      </c>
      <c r="N295">
        <v>0</v>
      </c>
      <c r="O295" s="85">
        <v>0</v>
      </c>
      <c r="P295" s="84">
        <v>0.10100000000000001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 s="85">
        <v>0</v>
      </c>
      <c r="X295" s="85">
        <v>0</v>
      </c>
      <c r="Y295" s="85">
        <v>0</v>
      </c>
      <c r="Z295" s="85">
        <v>0</v>
      </c>
      <c r="AA295" s="85">
        <v>0</v>
      </c>
      <c r="AB295" s="64">
        <f t="shared" si="53"/>
        <v>0</v>
      </c>
      <c r="AC295" s="64">
        <f t="shared" si="54"/>
        <v>0</v>
      </c>
      <c r="AD295" s="64">
        <f t="shared" si="55"/>
        <v>0</v>
      </c>
      <c r="AE295" s="64">
        <f t="shared" si="56"/>
        <v>0</v>
      </c>
      <c r="AF295" s="64">
        <f t="shared" si="57"/>
        <v>0</v>
      </c>
      <c r="AG295" s="64">
        <f t="shared" si="58"/>
        <v>0</v>
      </c>
      <c r="AH295" s="64">
        <f t="shared" si="59"/>
        <v>0</v>
      </c>
    </row>
    <row r="296" spans="1:34">
      <c r="A296" t="s">
        <v>35</v>
      </c>
      <c r="B296" t="s">
        <v>47</v>
      </c>
      <c r="C296">
        <v>1</v>
      </c>
      <c r="D296">
        <v>2013</v>
      </c>
      <c r="E296">
        <v>7</v>
      </c>
      <c r="F296">
        <v>0</v>
      </c>
      <c r="G296">
        <v>0</v>
      </c>
      <c r="H296" s="85">
        <v>50.658900000000003</v>
      </c>
      <c r="I296" s="84">
        <f t="shared" si="48"/>
        <v>0</v>
      </c>
      <c r="J296" s="84">
        <f t="shared" si="49"/>
        <v>0</v>
      </c>
      <c r="K296" s="84">
        <f t="shared" si="50"/>
        <v>0</v>
      </c>
      <c r="L296" s="84">
        <f t="shared" si="51"/>
        <v>0</v>
      </c>
      <c r="M296" s="84">
        <f t="shared" si="52"/>
        <v>0</v>
      </c>
      <c r="N296">
        <v>0</v>
      </c>
      <c r="O296" s="85">
        <v>0</v>
      </c>
      <c r="P296" s="84">
        <v>0.161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 s="85">
        <v>0</v>
      </c>
      <c r="X296" s="85">
        <v>0</v>
      </c>
      <c r="Y296" s="85">
        <v>0</v>
      </c>
      <c r="Z296" s="85">
        <v>0</v>
      </c>
      <c r="AA296" s="85">
        <v>0</v>
      </c>
      <c r="AB296" s="64">
        <f t="shared" si="53"/>
        <v>0</v>
      </c>
      <c r="AC296" s="64">
        <f t="shared" si="54"/>
        <v>0</v>
      </c>
      <c r="AD296" s="64">
        <f t="shared" si="55"/>
        <v>0</v>
      </c>
      <c r="AE296" s="64">
        <f t="shared" si="56"/>
        <v>0</v>
      </c>
      <c r="AF296" s="64">
        <f t="shared" si="57"/>
        <v>0</v>
      </c>
      <c r="AG296" s="64">
        <f t="shared" si="58"/>
        <v>0</v>
      </c>
      <c r="AH296" s="64">
        <f t="shared" si="59"/>
        <v>0</v>
      </c>
    </row>
    <row r="297" spans="1:34">
      <c r="A297" t="s">
        <v>35</v>
      </c>
      <c r="B297" t="s">
        <v>47</v>
      </c>
      <c r="C297">
        <v>1</v>
      </c>
      <c r="D297">
        <v>2013</v>
      </c>
      <c r="E297">
        <v>8</v>
      </c>
      <c r="F297">
        <v>0</v>
      </c>
      <c r="G297">
        <v>0</v>
      </c>
      <c r="H297" s="85">
        <v>50.085299999999997</v>
      </c>
      <c r="I297" s="84">
        <f t="shared" si="48"/>
        <v>0</v>
      </c>
      <c r="J297" s="84">
        <f t="shared" si="49"/>
        <v>0</v>
      </c>
      <c r="K297" s="84">
        <f t="shared" si="50"/>
        <v>0</v>
      </c>
      <c r="L297" s="84">
        <f t="shared" si="51"/>
        <v>0</v>
      </c>
      <c r="M297" s="84">
        <f t="shared" si="52"/>
        <v>0</v>
      </c>
      <c r="N297">
        <v>0</v>
      </c>
      <c r="O297" s="85">
        <v>0</v>
      </c>
      <c r="P297" s="84">
        <v>0.224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 s="85">
        <v>0</v>
      </c>
      <c r="X297" s="85">
        <v>0</v>
      </c>
      <c r="Y297" s="85">
        <v>0</v>
      </c>
      <c r="Z297" s="85">
        <v>0</v>
      </c>
      <c r="AA297" s="85">
        <v>0</v>
      </c>
      <c r="AB297" s="64">
        <f t="shared" si="53"/>
        <v>0</v>
      </c>
      <c r="AC297" s="64">
        <f t="shared" si="54"/>
        <v>0</v>
      </c>
      <c r="AD297" s="64">
        <f t="shared" si="55"/>
        <v>0</v>
      </c>
      <c r="AE297" s="64">
        <f t="shared" si="56"/>
        <v>0</v>
      </c>
      <c r="AF297" s="64">
        <f t="shared" si="57"/>
        <v>0</v>
      </c>
      <c r="AG297" s="64">
        <f t="shared" si="58"/>
        <v>0</v>
      </c>
      <c r="AH297" s="64">
        <f t="shared" si="59"/>
        <v>0</v>
      </c>
    </row>
    <row r="298" spans="1:34">
      <c r="A298" t="s">
        <v>35</v>
      </c>
      <c r="B298" t="s">
        <v>47</v>
      </c>
      <c r="C298">
        <v>1</v>
      </c>
      <c r="D298">
        <v>2013</v>
      </c>
      <c r="E298">
        <v>9</v>
      </c>
      <c r="F298">
        <v>0</v>
      </c>
      <c r="G298">
        <v>0</v>
      </c>
      <c r="H298" s="85">
        <v>50.798499999999997</v>
      </c>
      <c r="I298" s="84">
        <f t="shared" si="48"/>
        <v>0</v>
      </c>
      <c r="J298" s="84">
        <f t="shared" si="49"/>
        <v>0</v>
      </c>
      <c r="K298" s="84">
        <f t="shared" si="50"/>
        <v>0</v>
      </c>
      <c r="L298" s="84">
        <f t="shared" si="51"/>
        <v>0</v>
      </c>
      <c r="M298" s="84">
        <f t="shared" si="52"/>
        <v>0</v>
      </c>
      <c r="N298">
        <v>0</v>
      </c>
      <c r="O298" s="85">
        <v>0</v>
      </c>
      <c r="P298" s="84">
        <v>0.33800000000000002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 s="85">
        <v>0</v>
      </c>
      <c r="X298" s="85">
        <v>0</v>
      </c>
      <c r="Y298" s="85">
        <v>0</v>
      </c>
      <c r="Z298" s="85">
        <v>0</v>
      </c>
      <c r="AA298" s="85">
        <v>0</v>
      </c>
      <c r="AB298" s="64">
        <f t="shared" si="53"/>
        <v>0</v>
      </c>
      <c r="AC298" s="64">
        <f t="shared" si="54"/>
        <v>0</v>
      </c>
      <c r="AD298" s="64">
        <f t="shared" si="55"/>
        <v>0</v>
      </c>
      <c r="AE298" s="64">
        <f t="shared" si="56"/>
        <v>0</v>
      </c>
      <c r="AF298" s="64">
        <f t="shared" si="57"/>
        <v>0</v>
      </c>
      <c r="AG298" s="64">
        <f t="shared" si="58"/>
        <v>0</v>
      </c>
      <c r="AH298" s="64">
        <f t="shared" si="59"/>
        <v>0</v>
      </c>
    </row>
    <row r="299" spans="1:34">
      <c r="A299" t="s">
        <v>35</v>
      </c>
      <c r="B299" t="s">
        <v>47</v>
      </c>
      <c r="C299">
        <v>1</v>
      </c>
      <c r="D299">
        <v>2013</v>
      </c>
      <c r="E299">
        <v>10</v>
      </c>
      <c r="F299">
        <v>0</v>
      </c>
      <c r="G299">
        <v>0</v>
      </c>
      <c r="H299" s="85">
        <v>51.310099999999998</v>
      </c>
      <c r="I299" s="84">
        <f t="shared" si="48"/>
        <v>0</v>
      </c>
      <c r="J299" s="84">
        <f t="shared" si="49"/>
        <v>0</v>
      </c>
      <c r="K299" s="84">
        <f t="shared" si="50"/>
        <v>0</v>
      </c>
      <c r="L299" s="84">
        <f t="shared" si="51"/>
        <v>0</v>
      </c>
      <c r="M299" s="84">
        <f t="shared" si="52"/>
        <v>0</v>
      </c>
      <c r="N299">
        <v>0</v>
      </c>
      <c r="O299" s="85">
        <v>0</v>
      </c>
      <c r="P299" s="84">
        <v>0.55700000000000005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 s="85">
        <v>0</v>
      </c>
      <c r="X299" s="85">
        <v>0</v>
      </c>
      <c r="Y299" s="85">
        <v>0</v>
      </c>
      <c r="Z299" s="85">
        <v>0</v>
      </c>
      <c r="AA299" s="85">
        <v>0</v>
      </c>
      <c r="AB299" s="64">
        <f t="shared" si="53"/>
        <v>0</v>
      </c>
      <c r="AC299" s="64">
        <f t="shared" si="54"/>
        <v>0</v>
      </c>
      <c r="AD299" s="64">
        <f t="shared" si="55"/>
        <v>0</v>
      </c>
      <c r="AE299" s="64">
        <f t="shared" si="56"/>
        <v>0</v>
      </c>
      <c r="AF299" s="64">
        <f t="shared" si="57"/>
        <v>0</v>
      </c>
      <c r="AG299" s="64">
        <f t="shared" si="58"/>
        <v>0</v>
      </c>
      <c r="AH299" s="64">
        <f t="shared" si="59"/>
        <v>0</v>
      </c>
    </row>
    <row r="300" spans="1:34">
      <c r="A300" t="s">
        <v>35</v>
      </c>
      <c r="B300" t="s">
        <v>47</v>
      </c>
      <c r="C300">
        <v>1</v>
      </c>
      <c r="D300">
        <v>2013</v>
      </c>
      <c r="E300">
        <v>11</v>
      </c>
      <c r="F300">
        <v>0</v>
      </c>
      <c r="G300">
        <v>0</v>
      </c>
      <c r="H300" s="85">
        <v>52.558100000000003</v>
      </c>
      <c r="I300" s="84">
        <f t="shared" si="48"/>
        <v>0</v>
      </c>
      <c r="J300" s="84">
        <f t="shared" si="49"/>
        <v>0</v>
      </c>
      <c r="K300" s="84">
        <f t="shared" si="50"/>
        <v>0</v>
      </c>
      <c r="L300" s="84">
        <f t="shared" si="51"/>
        <v>0</v>
      </c>
      <c r="M300" s="84">
        <f t="shared" si="52"/>
        <v>0</v>
      </c>
      <c r="N300">
        <v>0</v>
      </c>
      <c r="O300" s="85">
        <v>0</v>
      </c>
      <c r="P300" s="84">
        <v>0.72599999999999998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 s="85">
        <v>0</v>
      </c>
      <c r="X300" s="85">
        <v>0</v>
      </c>
      <c r="Y300" s="85">
        <v>0</v>
      </c>
      <c r="Z300" s="85">
        <v>0</v>
      </c>
      <c r="AA300" s="85">
        <v>0</v>
      </c>
      <c r="AB300" s="64">
        <f t="shared" si="53"/>
        <v>0</v>
      </c>
      <c r="AC300" s="64">
        <f t="shared" si="54"/>
        <v>0</v>
      </c>
      <c r="AD300" s="64">
        <f t="shared" si="55"/>
        <v>0</v>
      </c>
      <c r="AE300" s="64">
        <f t="shared" si="56"/>
        <v>0</v>
      </c>
      <c r="AF300" s="64">
        <f t="shared" si="57"/>
        <v>0</v>
      </c>
      <c r="AG300" s="64">
        <f t="shared" si="58"/>
        <v>0</v>
      </c>
      <c r="AH300" s="64">
        <f t="shared" si="59"/>
        <v>0</v>
      </c>
    </row>
    <row r="301" spans="1:34">
      <c r="A301" t="s">
        <v>35</v>
      </c>
      <c r="B301" t="s">
        <v>47</v>
      </c>
      <c r="C301">
        <v>1</v>
      </c>
      <c r="D301">
        <v>2013</v>
      </c>
      <c r="E301">
        <v>12</v>
      </c>
      <c r="F301">
        <v>0</v>
      </c>
      <c r="G301">
        <v>0</v>
      </c>
      <c r="H301" s="85">
        <v>54.155000000000001</v>
      </c>
      <c r="I301" s="84">
        <f t="shared" si="48"/>
        <v>0</v>
      </c>
      <c r="J301" s="84">
        <f t="shared" si="49"/>
        <v>0</v>
      </c>
      <c r="K301" s="84">
        <f t="shared" si="50"/>
        <v>0</v>
      </c>
      <c r="L301" s="84">
        <f t="shared" si="51"/>
        <v>0</v>
      </c>
      <c r="M301" s="84">
        <f t="shared" si="52"/>
        <v>0</v>
      </c>
      <c r="N301">
        <v>0</v>
      </c>
      <c r="O301" s="85">
        <v>0</v>
      </c>
      <c r="P301" s="84">
        <v>0.85699999999999998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 s="85">
        <v>0</v>
      </c>
      <c r="X301" s="85">
        <v>0</v>
      </c>
      <c r="Y301" s="85">
        <v>0</v>
      </c>
      <c r="Z301" s="85">
        <v>0</v>
      </c>
      <c r="AA301" s="85">
        <v>0</v>
      </c>
      <c r="AB301" s="64">
        <f t="shared" si="53"/>
        <v>0</v>
      </c>
      <c r="AC301" s="64">
        <f t="shared" si="54"/>
        <v>0</v>
      </c>
      <c r="AD301" s="64">
        <f t="shared" si="55"/>
        <v>0</v>
      </c>
      <c r="AE301" s="64">
        <f t="shared" si="56"/>
        <v>0</v>
      </c>
      <c r="AF301" s="64">
        <f t="shared" si="57"/>
        <v>0</v>
      </c>
      <c r="AG301" s="64">
        <f t="shared" si="58"/>
        <v>0</v>
      </c>
      <c r="AH301" s="64">
        <f t="shared" si="59"/>
        <v>0</v>
      </c>
    </row>
    <row r="302" spans="1:34">
      <c r="A302" t="s">
        <v>35</v>
      </c>
      <c r="B302" t="s">
        <v>47</v>
      </c>
      <c r="C302">
        <v>1</v>
      </c>
      <c r="D302">
        <v>2013</v>
      </c>
      <c r="E302">
        <v>13</v>
      </c>
      <c r="F302">
        <v>0</v>
      </c>
      <c r="G302">
        <v>0</v>
      </c>
      <c r="H302" s="85">
        <v>53.705399999999997</v>
      </c>
      <c r="I302" s="84">
        <f t="shared" si="48"/>
        <v>0</v>
      </c>
      <c r="J302" s="84">
        <f t="shared" si="49"/>
        <v>0</v>
      </c>
      <c r="K302" s="84">
        <f t="shared" si="50"/>
        <v>0</v>
      </c>
      <c r="L302" s="84">
        <f t="shared" si="51"/>
        <v>0</v>
      </c>
      <c r="M302" s="84">
        <f t="shared" si="52"/>
        <v>0</v>
      </c>
      <c r="N302">
        <v>0</v>
      </c>
      <c r="O302" s="85">
        <v>0</v>
      </c>
      <c r="P302" s="84">
        <v>0.90100000000000002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 s="85">
        <v>0</v>
      </c>
      <c r="X302" s="85">
        <v>0</v>
      </c>
      <c r="Y302" s="85">
        <v>0</v>
      </c>
      <c r="Z302" s="85">
        <v>0</v>
      </c>
      <c r="AA302" s="85">
        <v>0</v>
      </c>
      <c r="AB302" s="64">
        <f t="shared" si="53"/>
        <v>0</v>
      </c>
      <c r="AC302" s="64">
        <f t="shared" si="54"/>
        <v>0</v>
      </c>
      <c r="AD302" s="64">
        <f t="shared" si="55"/>
        <v>0</v>
      </c>
      <c r="AE302" s="64">
        <f t="shared" si="56"/>
        <v>0</v>
      </c>
      <c r="AF302" s="64">
        <f t="shared" si="57"/>
        <v>0</v>
      </c>
      <c r="AG302" s="64">
        <f t="shared" si="58"/>
        <v>0</v>
      </c>
      <c r="AH302" s="64">
        <f t="shared" si="59"/>
        <v>0</v>
      </c>
    </row>
    <row r="303" spans="1:34">
      <c r="A303" t="s">
        <v>35</v>
      </c>
      <c r="B303" t="s">
        <v>47</v>
      </c>
      <c r="C303">
        <v>1</v>
      </c>
      <c r="D303">
        <v>2013</v>
      </c>
      <c r="E303">
        <v>14</v>
      </c>
      <c r="F303">
        <v>0</v>
      </c>
      <c r="G303">
        <v>0</v>
      </c>
      <c r="H303" s="85">
        <v>53.054299999999998</v>
      </c>
      <c r="I303" s="84">
        <f t="shared" si="48"/>
        <v>0</v>
      </c>
      <c r="J303" s="84">
        <f t="shared" si="49"/>
        <v>0</v>
      </c>
      <c r="K303" s="84">
        <f t="shared" si="50"/>
        <v>0</v>
      </c>
      <c r="L303" s="84">
        <f t="shared" si="51"/>
        <v>0</v>
      </c>
      <c r="M303" s="84">
        <f t="shared" si="52"/>
        <v>0</v>
      </c>
      <c r="N303">
        <v>0</v>
      </c>
      <c r="O303" s="85">
        <v>0</v>
      </c>
      <c r="P303" s="84">
        <v>0.88900000000000001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 s="85">
        <v>0</v>
      </c>
      <c r="X303" s="85">
        <v>0</v>
      </c>
      <c r="Y303" s="85">
        <v>0</v>
      </c>
      <c r="Z303" s="85">
        <v>0</v>
      </c>
      <c r="AA303" s="85">
        <v>0</v>
      </c>
      <c r="AB303" s="64">
        <f t="shared" si="53"/>
        <v>0</v>
      </c>
      <c r="AC303" s="64">
        <f t="shared" si="54"/>
        <v>0</v>
      </c>
      <c r="AD303" s="64">
        <f t="shared" si="55"/>
        <v>0</v>
      </c>
      <c r="AE303" s="64">
        <f t="shared" si="56"/>
        <v>0</v>
      </c>
      <c r="AF303" s="64">
        <f t="shared" si="57"/>
        <v>0</v>
      </c>
      <c r="AG303" s="64">
        <f t="shared" si="58"/>
        <v>0</v>
      </c>
      <c r="AH303" s="64">
        <f t="shared" si="59"/>
        <v>0</v>
      </c>
    </row>
    <row r="304" spans="1:34">
      <c r="A304" t="s">
        <v>35</v>
      </c>
      <c r="B304" t="s">
        <v>47</v>
      </c>
      <c r="C304">
        <v>1</v>
      </c>
      <c r="D304">
        <v>2013</v>
      </c>
      <c r="E304">
        <v>15</v>
      </c>
      <c r="F304">
        <v>0</v>
      </c>
      <c r="G304">
        <v>0</v>
      </c>
      <c r="H304" s="85">
        <v>54.186</v>
      </c>
      <c r="I304" s="84">
        <f t="shared" si="48"/>
        <v>0</v>
      </c>
      <c r="J304" s="84">
        <f t="shared" si="49"/>
        <v>0</v>
      </c>
      <c r="K304" s="84">
        <f t="shared" si="50"/>
        <v>0</v>
      </c>
      <c r="L304" s="84">
        <f t="shared" si="51"/>
        <v>0</v>
      </c>
      <c r="M304" s="84">
        <f t="shared" si="52"/>
        <v>0</v>
      </c>
      <c r="N304">
        <v>0</v>
      </c>
      <c r="O304" s="85">
        <v>0</v>
      </c>
      <c r="P304" s="84">
        <v>0.8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 s="85">
        <v>0</v>
      </c>
      <c r="X304" s="85">
        <v>0</v>
      </c>
      <c r="Y304" s="85">
        <v>0</v>
      </c>
      <c r="Z304" s="85">
        <v>0</v>
      </c>
      <c r="AA304" s="85">
        <v>0</v>
      </c>
      <c r="AB304" s="64">
        <f t="shared" si="53"/>
        <v>0</v>
      </c>
      <c r="AC304" s="64">
        <f t="shared" si="54"/>
        <v>0</v>
      </c>
      <c r="AD304" s="64">
        <f t="shared" si="55"/>
        <v>0</v>
      </c>
      <c r="AE304" s="64">
        <f t="shared" si="56"/>
        <v>0</v>
      </c>
      <c r="AF304" s="64">
        <f t="shared" si="57"/>
        <v>0</v>
      </c>
      <c r="AG304" s="64">
        <f t="shared" si="58"/>
        <v>0</v>
      </c>
      <c r="AH304" s="64">
        <f t="shared" si="59"/>
        <v>0</v>
      </c>
    </row>
    <row r="305" spans="1:34">
      <c r="A305" t="s">
        <v>35</v>
      </c>
      <c r="B305" t="s">
        <v>47</v>
      </c>
      <c r="C305">
        <v>1</v>
      </c>
      <c r="D305">
        <v>2013</v>
      </c>
      <c r="E305">
        <v>16</v>
      </c>
      <c r="F305">
        <v>0</v>
      </c>
      <c r="G305">
        <v>0</v>
      </c>
      <c r="H305" s="85">
        <v>54.131799999999998</v>
      </c>
      <c r="I305" s="84">
        <f t="shared" si="48"/>
        <v>0</v>
      </c>
      <c r="J305" s="84">
        <f t="shared" si="49"/>
        <v>0</v>
      </c>
      <c r="K305" s="84">
        <f t="shared" si="50"/>
        <v>0</v>
      </c>
      <c r="L305" s="84">
        <f t="shared" si="51"/>
        <v>0</v>
      </c>
      <c r="M305" s="84">
        <f t="shared" si="52"/>
        <v>0</v>
      </c>
      <c r="N305">
        <v>0</v>
      </c>
      <c r="O305" s="85">
        <v>0</v>
      </c>
      <c r="P305" s="84">
        <v>0.67400000000000004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 s="85">
        <v>0</v>
      </c>
      <c r="X305" s="85">
        <v>0</v>
      </c>
      <c r="Y305" s="85">
        <v>0</v>
      </c>
      <c r="Z305" s="85">
        <v>0</v>
      </c>
      <c r="AA305" s="85">
        <v>0</v>
      </c>
      <c r="AB305" s="64">
        <f t="shared" si="53"/>
        <v>0</v>
      </c>
      <c r="AC305" s="64">
        <f t="shared" si="54"/>
        <v>0</v>
      </c>
      <c r="AD305" s="64">
        <f t="shared" si="55"/>
        <v>0</v>
      </c>
      <c r="AE305" s="64">
        <f t="shared" si="56"/>
        <v>0</v>
      </c>
      <c r="AF305" s="64">
        <f t="shared" si="57"/>
        <v>0</v>
      </c>
      <c r="AG305" s="64">
        <f t="shared" si="58"/>
        <v>0</v>
      </c>
      <c r="AH305" s="64">
        <f t="shared" si="59"/>
        <v>0</v>
      </c>
    </row>
    <row r="306" spans="1:34">
      <c r="A306" t="s">
        <v>35</v>
      </c>
      <c r="B306" t="s">
        <v>47</v>
      </c>
      <c r="C306">
        <v>1</v>
      </c>
      <c r="D306">
        <v>2013</v>
      </c>
      <c r="E306">
        <v>17</v>
      </c>
      <c r="F306">
        <v>0</v>
      </c>
      <c r="G306">
        <v>0</v>
      </c>
      <c r="H306" s="85">
        <v>54.124000000000002</v>
      </c>
      <c r="I306" s="84">
        <f t="shared" si="48"/>
        <v>0</v>
      </c>
      <c r="J306" s="84">
        <f t="shared" si="49"/>
        <v>0</v>
      </c>
      <c r="K306" s="84">
        <f t="shared" si="50"/>
        <v>0</v>
      </c>
      <c r="L306" s="84">
        <f t="shared" si="51"/>
        <v>0</v>
      </c>
      <c r="M306" s="84">
        <f t="shared" si="52"/>
        <v>0</v>
      </c>
      <c r="N306">
        <v>0</v>
      </c>
      <c r="O306" s="85">
        <v>0</v>
      </c>
      <c r="P306" s="84">
        <v>0.56599999999999995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 s="85">
        <v>0</v>
      </c>
      <c r="X306" s="85">
        <v>0</v>
      </c>
      <c r="Y306" s="85">
        <v>0</v>
      </c>
      <c r="Z306" s="85">
        <v>0</v>
      </c>
      <c r="AA306" s="85">
        <v>0</v>
      </c>
      <c r="AB306" s="64">
        <f t="shared" si="53"/>
        <v>0</v>
      </c>
      <c r="AC306" s="64">
        <f t="shared" si="54"/>
        <v>0</v>
      </c>
      <c r="AD306" s="64">
        <f t="shared" si="55"/>
        <v>0</v>
      </c>
      <c r="AE306" s="64">
        <f t="shared" si="56"/>
        <v>0</v>
      </c>
      <c r="AF306" s="64">
        <f t="shared" si="57"/>
        <v>0</v>
      </c>
      <c r="AG306" s="64">
        <f t="shared" si="58"/>
        <v>0</v>
      </c>
      <c r="AH306" s="64">
        <f t="shared" si="59"/>
        <v>0</v>
      </c>
    </row>
    <row r="307" spans="1:34">
      <c r="A307" t="s">
        <v>35</v>
      </c>
      <c r="B307" t="s">
        <v>47</v>
      </c>
      <c r="C307">
        <v>1</v>
      </c>
      <c r="D307">
        <v>2013</v>
      </c>
      <c r="E307">
        <v>18</v>
      </c>
      <c r="F307">
        <v>0</v>
      </c>
      <c r="G307">
        <v>0</v>
      </c>
      <c r="H307" s="85">
        <v>52.263599999999997</v>
      </c>
      <c r="I307" s="84">
        <f t="shared" si="48"/>
        <v>0</v>
      </c>
      <c r="J307" s="84">
        <f t="shared" si="49"/>
        <v>0</v>
      </c>
      <c r="K307" s="84">
        <f t="shared" si="50"/>
        <v>0</v>
      </c>
      <c r="L307" s="84">
        <f t="shared" si="51"/>
        <v>0</v>
      </c>
      <c r="M307" s="84">
        <f t="shared" si="52"/>
        <v>0</v>
      </c>
      <c r="N307">
        <v>0</v>
      </c>
      <c r="O307" s="85">
        <v>0</v>
      </c>
      <c r="P307" s="84">
        <v>0.374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 s="85">
        <v>0</v>
      </c>
      <c r="X307" s="85">
        <v>0</v>
      </c>
      <c r="Y307" s="85">
        <v>0</v>
      </c>
      <c r="Z307" s="85">
        <v>0</v>
      </c>
      <c r="AA307" s="85">
        <v>0</v>
      </c>
      <c r="AB307" s="64">
        <f t="shared" si="53"/>
        <v>0</v>
      </c>
      <c r="AC307" s="64">
        <f t="shared" si="54"/>
        <v>0</v>
      </c>
      <c r="AD307" s="64">
        <f t="shared" si="55"/>
        <v>0</v>
      </c>
      <c r="AE307" s="64">
        <f t="shared" si="56"/>
        <v>0</v>
      </c>
      <c r="AF307" s="64">
        <f t="shared" si="57"/>
        <v>0</v>
      </c>
      <c r="AG307" s="64">
        <f t="shared" si="58"/>
        <v>0</v>
      </c>
      <c r="AH307" s="64">
        <f t="shared" si="59"/>
        <v>0</v>
      </c>
    </row>
    <row r="308" spans="1:34">
      <c r="A308" t="s">
        <v>35</v>
      </c>
      <c r="B308" t="s">
        <v>47</v>
      </c>
      <c r="C308">
        <v>1</v>
      </c>
      <c r="D308">
        <v>2013</v>
      </c>
      <c r="E308">
        <v>19</v>
      </c>
      <c r="F308">
        <v>0</v>
      </c>
      <c r="G308">
        <v>0</v>
      </c>
      <c r="H308" s="85">
        <v>50.527099999999997</v>
      </c>
      <c r="I308" s="84">
        <f t="shared" si="48"/>
        <v>0</v>
      </c>
      <c r="J308" s="84">
        <f t="shared" si="49"/>
        <v>0</v>
      </c>
      <c r="K308" s="84">
        <f t="shared" si="50"/>
        <v>0</v>
      </c>
      <c r="L308" s="84">
        <f t="shared" si="51"/>
        <v>0</v>
      </c>
      <c r="M308" s="84">
        <f t="shared" si="52"/>
        <v>0</v>
      </c>
      <c r="N308">
        <v>0</v>
      </c>
      <c r="O308" s="85">
        <v>0</v>
      </c>
      <c r="P308" s="84">
        <v>0.23300000000000001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 s="85">
        <v>0</v>
      </c>
      <c r="X308" s="85">
        <v>0</v>
      </c>
      <c r="Y308" s="85">
        <v>0</v>
      </c>
      <c r="Z308" s="85">
        <v>0</v>
      </c>
      <c r="AA308" s="85">
        <v>0</v>
      </c>
      <c r="AB308" s="64">
        <f t="shared" si="53"/>
        <v>0</v>
      </c>
      <c r="AC308" s="64">
        <f t="shared" si="54"/>
        <v>0</v>
      </c>
      <c r="AD308" s="64">
        <f t="shared" si="55"/>
        <v>0</v>
      </c>
      <c r="AE308" s="64">
        <f t="shared" si="56"/>
        <v>0</v>
      </c>
      <c r="AF308" s="64">
        <f t="shared" si="57"/>
        <v>0</v>
      </c>
      <c r="AG308" s="64">
        <f t="shared" si="58"/>
        <v>0</v>
      </c>
      <c r="AH308" s="64">
        <f t="shared" si="59"/>
        <v>0</v>
      </c>
    </row>
    <row r="309" spans="1:34">
      <c r="A309" t="s">
        <v>35</v>
      </c>
      <c r="B309" t="s">
        <v>47</v>
      </c>
      <c r="C309">
        <v>1</v>
      </c>
      <c r="D309">
        <v>2013</v>
      </c>
      <c r="E309">
        <v>20</v>
      </c>
      <c r="F309">
        <v>0</v>
      </c>
      <c r="G309">
        <v>0</v>
      </c>
      <c r="H309" s="85">
        <v>49.953499999999998</v>
      </c>
      <c r="I309" s="84">
        <f t="shared" si="48"/>
        <v>0</v>
      </c>
      <c r="J309" s="84">
        <f t="shared" si="49"/>
        <v>0</v>
      </c>
      <c r="K309" s="84">
        <f t="shared" si="50"/>
        <v>0</v>
      </c>
      <c r="L309" s="84">
        <f t="shared" si="51"/>
        <v>0</v>
      </c>
      <c r="M309" s="84">
        <f t="shared" si="52"/>
        <v>0</v>
      </c>
      <c r="N309">
        <v>0</v>
      </c>
      <c r="O309" s="85">
        <v>0</v>
      </c>
      <c r="P309" s="84">
        <v>0.16500000000000001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 s="85">
        <v>0</v>
      </c>
      <c r="X309" s="85">
        <v>0</v>
      </c>
      <c r="Y309" s="85">
        <v>0</v>
      </c>
      <c r="Z309" s="85">
        <v>0</v>
      </c>
      <c r="AA309" s="85">
        <v>0</v>
      </c>
      <c r="AB309" s="64">
        <f t="shared" si="53"/>
        <v>0</v>
      </c>
      <c r="AC309" s="64">
        <f t="shared" si="54"/>
        <v>0</v>
      </c>
      <c r="AD309" s="64">
        <f t="shared" si="55"/>
        <v>0</v>
      </c>
      <c r="AE309" s="64">
        <f t="shared" si="56"/>
        <v>0</v>
      </c>
      <c r="AF309" s="64">
        <f t="shared" si="57"/>
        <v>0</v>
      </c>
      <c r="AG309" s="64">
        <f t="shared" si="58"/>
        <v>0</v>
      </c>
      <c r="AH309" s="64">
        <f t="shared" si="59"/>
        <v>0</v>
      </c>
    </row>
    <row r="310" spans="1:34">
      <c r="A310" t="s">
        <v>35</v>
      </c>
      <c r="B310" t="s">
        <v>47</v>
      </c>
      <c r="C310">
        <v>1</v>
      </c>
      <c r="D310">
        <v>2013</v>
      </c>
      <c r="E310">
        <v>21</v>
      </c>
      <c r="F310">
        <v>0</v>
      </c>
      <c r="G310">
        <v>0</v>
      </c>
      <c r="H310" s="85">
        <v>50.224800000000002</v>
      </c>
      <c r="I310" s="84">
        <f t="shared" si="48"/>
        <v>0</v>
      </c>
      <c r="J310" s="84">
        <f t="shared" si="49"/>
        <v>0</v>
      </c>
      <c r="K310" s="84">
        <f t="shared" si="50"/>
        <v>0</v>
      </c>
      <c r="L310" s="84">
        <f t="shared" si="51"/>
        <v>0</v>
      </c>
      <c r="M310" s="84">
        <f t="shared" si="52"/>
        <v>0</v>
      </c>
      <c r="N310">
        <v>0</v>
      </c>
      <c r="O310" s="85">
        <v>0</v>
      </c>
      <c r="P310" s="84">
        <v>0.1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 s="85">
        <v>0</v>
      </c>
      <c r="X310" s="85">
        <v>0</v>
      </c>
      <c r="Y310" s="85">
        <v>0</v>
      </c>
      <c r="Z310" s="85">
        <v>0</v>
      </c>
      <c r="AA310" s="85">
        <v>0</v>
      </c>
      <c r="AB310" s="64">
        <f t="shared" si="53"/>
        <v>0</v>
      </c>
      <c r="AC310" s="64">
        <f t="shared" si="54"/>
        <v>0</v>
      </c>
      <c r="AD310" s="64">
        <f t="shared" si="55"/>
        <v>0</v>
      </c>
      <c r="AE310" s="64">
        <f t="shared" si="56"/>
        <v>0</v>
      </c>
      <c r="AF310" s="64">
        <f t="shared" si="57"/>
        <v>0</v>
      </c>
      <c r="AG310" s="64">
        <f t="shared" si="58"/>
        <v>0</v>
      </c>
      <c r="AH310" s="64">
        <f t="shared" si="59"/>
        <v>0</v>
      </c>
    </row>
    <row r="311" spans="1:34">
      <c r="A311" t="s">
        <v>35</v>
      </c>
      <c r="B311" t="s">
        <v>47</v>
      </c>
      <c r="C311">
        <v>1</v>
      </c>
      <c r="D311">
        <v>2013</v>
      </c>
      <c r="E311">
        <v>22</v>
      </c>
      <c r="F311">
        <v>0</v>
      </c>
      <c r="G311">
        <v>0</v>
      </c>
      <c r="H311" s="85">
        <v>49.565899999999999</v>
      </c>
      <c r="I311" s="84">
        <f t="shared" si="48"/>
        <v>0</v>
      </c>
      <c r="J311" s="84">
        <f t="shared" si="49"/>
        <v>0</v>
      </c>
      <c r="K311" s="84">
        <f t="shared" si="50"/>
        <v>0</v>
      </c>
      <c r="L311" s="84">
        <f t="shared" si="51"/>
        <v>0</v>
      </c>
      <c r="M311" s="84">
        <f t="shared" si="52"/>
        <v>0</v>
      </c>
      <c r="N311">
        <v>0</v>
      </c>
      <c r="O311" s="85">
        <v>0</v>
      </c>
      <c r="P311" s="84">
        <v>6.8000000000000005E-2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 s="85">
        <v>0</v>
      </c>
      <c r="X311" s="85">
        <v>0</v>
      </c>
      <c r="Y311" s="85">
        <v>0</v>
      </c>
      <c r="Z311" s="85">
        <v>0</v>
      </c>
      <c r="AA311" s="85">
        <v>0</v>
      </c>
      <c r="AB311" s="64">
        <f t="shared" si="53"/>
        <v>0</v>
      </c>
      <c r="AC311" s="64">
        <f t="shared" si="54"/>
        <v>0</v>
      </c>
      <c r="AD311" s="64">
        <f t="shared" si="55"/>
        <v>0</v>
      </c>
      <c r="AE311" s="64">
        <f t="shared" si="56"/>
        <v>0</v>
      </c>
      <c r="AF311" s="64">
        <f t="shared" si="57"/>
        <v>0</v>
      </c>
      <c r="AG311" s="64">
        <f t="shared" si="58"/>
        <v>0</v>
      </c>
      <c r="AH311" s="64">
        <f t="shared" si="59"/>
        <v>0</v>
      </c>
    </row>
    <row r="312" spans="1:34">
      <c r="A312" t="s">
        <v>35</v>
      </c>
      <c r="B312" t="s">
        <v>47</v>
      </c>
      <c r="C312">
        <v>1</v>
      </c>
      <c r="D312">
        <v>2013</v>
      </c>
      <c r="E312">
        <v>23</v>
      </c>
      <c r="F312">
        <v>0</v>
      </c>
      <c r="G312">
        <v>0</v>
      </c>
      <c r="H312" s="85">
        <v>49.806199999999997</v>
      </c>
      <c r="I312" s="84">
        <f t="shared" si="48"/>
        <v>0</v>
      </c>
      <c r="J312" s="84">
        <f t="shared" si="49"/>
        <v>0</v>
      </c>
      <c r="K312" s="84">
        <f t="shared" si="50"/>
        <v>0</v>
      </c>
      <c r="L312" s="84">
        <f t="shared" si="51"/>
        <v>0</v>
      </c>
      <c r="M312" s="84">
        <f t="shared" si="52"/>
        <v>0</v>
      </c>
      <c r="N312">
        <v>0</v>
      </c>
      <c r="O312" s="85">
        <v>0</v>
      </c>
      <c r="P312" s="84">
        <v>5.0999999999999997E-2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 s="85">
        <v>0</v>
      </c>
      <c r="X312" s="85">
        <v>0</v>
      </c>
      <c r="Y312" s="85">
        <v>0</v>
      </c>
      <c r="Z312" s="85">
        <v>0</v>
      </c>
      <c r="AA312" s="85">
        <v>0</v>
      </c>
      <c r="AB312" s="64">
        <f t="shared" si="53"/>
        <v>0</v>
      </c>
      <c r="AC312" s="64">
        <f t="shared" si="54"/>
        <v>0</v>
      </c>
      <c r="AD312" s="64">
        <f t="shared" si="55"/>
        <v>0</v>
      </c>
      <c r="AE312" s="64">
        <f t="shared" si="56"/>
        <v>0</v>
      </c>
      <c r="AF312" s="64">
        <f t="shared" si="57"/>
        <v>0</v>
      </c>
      <c r="AG312" s="64">
        <f t="shared" si="58"/>
        <v>0</v>
      </c>
      <c r="AH312" s="64">
        <f t="shared" si="59"/>
        <v>0</v>
      </c>
    </row>
    <row r="313" spans="1:34">
      <c r="A313" t="s">
        <v>35</v>
      </c>
      <c r="B313" t="s">
        <v>47</v>
      </c>
      <c r="C313">
        <v>1</v>
      </c>
      <c r="D313">
        <v>2013</v>
      </c>
      <c r="E313">
        <v>24</v>
      </c>
      <c r="F313">
        <v>0</v>
      </c>
      <c r="G313">
        <v>0</v>
      </c>
      <c r="H313" s="85">
        <v>49.441899999999997</v>
      </c>
      <c r="I313" s="84">
        <f t="shared" si="48"/>
        <v>0</v>
      </c>
      <c r="J313" s="84">
        <f t="shared" si="49"/>
        <v>0</v>
      </c>
      <c r="K313" s="84">
        <f t="shared" si="50"/>
        <v>0</v>
      </c>
      <c r="L313" s="84">
        <f t="shared" si="51"/>
        <v>0</v>
      </c>
      <c r="M313" s="84">
        <f t="shared" si="52"/>
        <v>0</v>
      </c>
      <c r="N313">
        <v>0</v>
      </c>
      <c r="O313" s="85">
        <v>0</v>
      </c>
      <c r="P313" s="84">
        <v>0.05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 s="85">
        <v>0</v>
      </c>
      <c r="X313" s="85">
        <v>0</v>
      </c>
      <c r="Y313" s="85">
        <v>0</v>
      </c>
      <c r="Z313" s="85">
        <v>0</v>
      </c>
      <c r="AA313" s="85">
        <v>0</v>
      </c>
      <c r="AB313" s="64">
        <f t="shared" si="53"/>
        <v>0</v>
      </c>
      <c r="AC313" s="64">
        <f t="shared" si="54"/>
        <v>0</v>
      </c>
      <c r="AD313" s="64">
        <f t="shared" si="55"/>
        <v>0</v>
      </c>
      <c r="AE313" s="64">
        <f t="shared" si="56"/>
        <v>0</v>
      </c>
      <c r="AF313" s="64">
        <f t="shared" si="57"/>
        <v>0</v>
      </c>
      <c r="AG313" s="64">
        <f t="shared" si="58"/>
        <v>0</v>
      </c>
      <c r="AH313" s="64">
        <f t="shared" si="59"/>
        <v>0</v>
      </c>
    </row>
    <row r="314" spans="1:34">
      <c r="A314" t="s">
        <v>35</v>
      </c>
      <c r="B314" t="s">
        <v>48</v>
      </c>
      <c r="C314">
        <v>2</v>
      </c>
      <c r="D314">
        <v>2013</v>
      </c>
      <c r="E314">
        <v>1</v>
      </c>
      <c r="F314">
        <v>0</v>
      </c>
      <c r="G314">
        <v>0</v>
      </c>
      <c r="H314" s="85">
        <v>49.976700000000001</v>
      </c>
      <c r="I314" s="84">
        <f t="shared" si="48"/>
        <v>0</v>
      </c>
      <c r="J314" s="84">
        <f t="shared" si="49"/>
        <v>0</v>
      </c>
      <c r="K314" s="84">
        <f t="shared" si="50"/>
        <v>0</v>
      </c>
      <c r="L314" s="84">
        <f t="shared" si="51"/>
        <v>0</v>
      </c>
      <c r="M314" s="84">
        <f t="shared" si="52"/>
        <v>0</v>
      </c>
      <c r="N314">
        <v>0</v>
      </c>
      <c r="O314" s="85">
        <v>0</v>
      </c>
      <c r="P314" s="84">
        <v>0.05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 s="85">
        <v>0</v>
      </c>
      <c r="X314" s="85">
        <v>0</v>
      </c>
      <c r="Y314" s="85">
        <v>0</v>
      </c>
      <c r="Z314" s="85">
        <v>0</v>
      </c>
      <c r="AA314" s="85">
        <v>0</v>
      </c>
      <c r="AB314" s="64">
        <f t="shared" si="53"/>
        <v>0</v>
      </c>
      <c r="AC314" s="64">
        <f t="shared" si="54"/>
        <v>0</v>
      </c>
      <c r="AD314" s="64">
        <f t="shared" si="55"/>
        <v>0</v>
      </c>
      <c r="AE314" s="64">
        <f t="shared" si="56"/>
        <v>0</v>
      </c>
      <c r="AF314" s="64">
        <f t="shared" si="57"/>
        <v>0</v>
      </c>
      <c r="AG314" s="64">
        <f t="shared" si="58"/>
        <v>0</v>
      </c>
      <c r="AH314" s="64">
        <f t="shared" si="59"/>
        <v>0</v>
      </c>
    </row>
    <row r="315" spans="1:34">
      <c r="A315" t="s">
        <v>35</v>
      </c>
      <c r="B315" t="s">
        <v>48</v>
      </c>
      <c r="C315">
        <v>2</v>
      </c>
      <c r="D315">
        <v>2013</v>
      </c>
      <c r="E315">
        <v>2</v>
      </c>
      <c r="F315">
        <v>0</v>
      </c>
      <c r="G315">
        <v>0</v>
      </c>
      <c r="H315" s="85">
        <v>49.441899999999997</v>
      </c>
      <c r="I315" s="84">
        <f t="shared" si="48"/>
        <v>0</v>
      </c>
      <c r="J315" s="84">
        <f t="shared" si="49"/>
        <v>0</v>
      </c>
      <c r="K315" s="84">
        <f t="shared" si="50"/>
        <v>0</v>
      </c>
      <c r="L315" s="84">
        <f t="shared" si="51"/>
        <v>0</v>
      </c>
      <c r="M315" s="84">
        <f t="shared" si="52"/>
        <v>0</v>
      </c>
      <c r="N315">
        <v>0</v>
      </c>
      <c r="O315" s="85">
        <v>0</v>
      </c>
      <c r="P315" s="84">
        <v>3.2000000000000001E-2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 s="85">
        <v>0</v>
      </c>
      <c r="X315" s="85">
        <v>0</v>
      </c>
      <c r="Y315" s="85">
        <v>0</v>
      </c>
      <c r="Z315" s="85">
        <v>0</v>
      </c>
      <c r="AA315" s="85">
        <v>0</v>
      </c>
      <c r="AB315" s="64">
        <f t="shared" si="53"/>
        <v>0</v>
      </c>
      <c r="AC315" s="64">
        <f t="shared" si="54"/>
        <v>0</v>
      </c>
      <c r="AD315" s="64">
        <f t="shared" si="55"/>
        <v>0</v>
      </c>
      <c r="AE315" s="64">
        <f t="shared" si="56"/>
        <v>0</v>
      </c>
      <c r="AF315" s="64">
        <f t="shared" si="57"/>
        <v>0</v>
      </c>
      <c r="AG315" s="64">
        <f t="shared" si="58"/>
        <v>0</v>
      </c>
      <c r="AH315" s="64">
        <f t="shared" si="59"/>
        <v>0</v>
      </c>
    </row>
    <row r="316" spans="1:34">
      <c r="A316" t="s">
        <v>35</v>
      </c>
      <c r="B316" t="s">
        <v>48</v>
      </c>
      <c r="C316">
        <v>2</v>
      </c>
      <c r="D316">
        <v>2013</v>
      </c>
      <c r="E316">
        <v>3</v>
      </c>
      <c r="F316">
        <v>0</v>
      </c>
      <c r="G316">
        <v>0</v>
      </c>
      <c r="H316" s="85">
        <v>48.511600000000001</v>
      </c>
      <c r="I316" s="84">
        <f t="shared" si="48"/>
        <v>0</v>
      </c>
      <c r="J316" s="84">
        <f t="shared" si="49"/>
        <v>0</v>
      </c>
      <c r="K316" s="84">
        <f t="shared" si="50"/>
        <v>0</v>
      </c>
      <c r="L316" s="84">
        <f t="shared" si="51"/>
        <v>0</v>
      </c>
      <c r="M316" s="84">
        <f t="shared" si="52"/>
        <v>0</v>
      </c>
      <c r="N316">
        <v>0</v>
      </c>
      <c r="O316" s="85">
        <v>0</v>
      </c>
      <c r="P316" s="84">
        <v>4.3999999999999997E-2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 s="85">
        <v>0</v>
      </c>
      <c r="X316" s="85">
        <v>0</v>
      </c>
      <c r="Y316" s="85">
        <v>0</v>
      </c>
      <c r="Z316" s="85">
        <v>0</v>
      </c>
      <c r="AA316" s="85">
        <v>0</v>
      </c>
      <c r="AB316" s="64">
        <f t="shared" si="53"/>
        <v>0</v>
      </c>
      <c r="AC316" s="64">
        <f t="shared" si="54"/>
        <v>0</v>
      </c>
      <c r="AD316" s="64">
        <f t="shared" si="55"/>
        <v>0</v>
      </c>
      <c r="AE316" s="64">
        <f t="shared" si="56"/>
        <v>0</v>
      </c>
      <c r="AF316" s="64">
        <f t="shared" si="57"/>
        <v>0</v>
      </c>
      <c r="AG316" s="64">
        <f t="shared" si="58"/>
        <v>0</v>
      </c>
      <c r="AH316" s="64">
        <f t="shared" si="59"/>
        <v>0</v>
      </c>
    </row>
    <row r="317" spans="1:34">
      <c r="A317" t="s">
        <v>35</v>
      </c>
      <c r="B317" t="s">
        <v>48</v>
      </c>
      <c r="C317">
        <v>2</v>
      </c>
      <c r="D317">
        <v>2013</v>
      </c>
      <c r="E317">
        <v>4</v>
      </c>
      <c r="F317">
        <v>0</v>
      </c>
      <c r="G317">
        <v>0</v>
      </c>
      <c r="H317" s="85">
        <v>46.728700000000003</v>
      </c>
      <c r="I317" s="84">
        <f t="shared" si="48"/>
        <v>0</v>
      </c>
      <c r="J317" s="84">
        <f t="shared" si="49"/>
        <v>0</v>
      </c>
      <c r="K317" s="84">
        <f t="shared" si="50"/>
        <v>0</v>
      </c>
      <c r="L317" s="84">
        <f t="shared" si="51"/>
        <v>0</v>
      </c>
      <c r="M317" s="84">
        <f t="shared" si="52"/>
        <v>0</v>
      </c>
      <c r="N317">
        <v>0</v>
      </c>
      <c r="O317" s="85">
        <v>0</v>
      </c>
      <c r="P317" s="84">
        <v>4.3999999999999997E-2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 s="85">
        <v>0</v>
      </c>
      <c r="X317" s="85">
        <v>0</v>
      </c>
      <c r="Y317" s="85">
        <v>0</v>
      </c>
      <c r="Z317" s="85">
        <v>0</v>
      </c>
      <c r="AA317" s="85">
        <v>0</v>
      </c>
      <c r="AB317" s="64">
        <f t="shared" si="53"/>
        <v>0</v>
      </c>
      <c r="AC317" s="64">
        <f t="shared" si="54"/>
        <v>0</v>
      </c>
      <c r="AD317" s="64">
        <f t="shared" si="55"/>
        <v>0</v>
      </c>
      <c r="AE317" s="64">
        <f t="shared" si="56"/>
        <v>0</v>
      </c>
      <c r="AF317" s="64">
        <f t="shared" si="57"/>
        <v>0</v>
      </c>
      <c r="AG317" s="64">
        <f t="shared" si="58"/>
        <v>0</v>
      </c>
      <c r="AH317" s="64">
        <f t="shared" si="59"/>
        <v>0</v>
      </c>
    </row>
    <row r="318" spans="1:34">
      <c r="A318" t="s">
        <v>35</v>
      </c>
      <c r="B318" t="s">
        <v>48</v>
      </c>
      <c r="C318">
        <v>2</v>
      </c>
      <c r="D318">
        <v>2013</v>
      </c>
      <c r="E318">
        <v>5</v>
      </c>
      <c r="F318">
        <v>0</v>
      </c>
      <c r="G318">
        <v>0</v>
      </c>
      <c r="H318" s="85">
        <v>45.418599999999998</v>
      </c>
      <c r="I318" s="84">
        <f t="shared" si="48"/>
        <v>0</v>
      </c>
      <c r="J318" s="84">
        <f t="shared" si="49"/>
        <v>0</v>
      </c>
      <c r="K318" s="84">
        <f t="shared" si="50"/>
        <v>0</v>
      </c>
      <c r="L318" s="84">
        <f t="shared" si="51"/>
        <v>0</v>
      </c>
      <c r="M318" s="84">
        <f t="shared" si="52"/>
        <v>0</v>
      </c>
      <c r="N318">
        <v>0</v>
      </c>
      <c r="O318" s="85">
        <v>0</v>
      </c>
      <c r="P318" s="84">
        <v>5.3999999999999999E-2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 s="85">
        <v>0</v>
      </c>
      <c r="X318" s="85">
        <v>0</v>
      </c>
      <c r="Y318" s="85">
        <v>0</v>
      </c>
      <c r="Z318" s="85">
        <v>0</v>
      </c>
      <c r="AA318" s="85">
        <v>0</v>
      </c>
      <c r="AB318" s="64">
        <f t="shared" si="53"/>
        <v>0</v>
      </c>
      <c r="AC318" s="64">
        <f t="shared" si="54"/>
        <v>0</v>
      </c>
      <c r="AD318" s="64">
        <f t="shared" si="55"/>
        <v>0</v>
      </c>
      <c r="AE318" s="64">
        <f t="shared" si="56"/>
        <v>0</v>
      </c>
      <c r="AF318" s="64">
        <f t="shared" si="57"/>
        <v>0</v>
      </c>
      <c r="AG318" s="64">
        <f t="shared" si="58"/>
        <v>0</v>
      </c>
      <c r="AH318" s="64">
        <f t="shared" si="59"/>
        <v>0</v>
      </c>
    </row>
    <row r="319" spans="1:34">
      <c r="A319" t="s">
        <v>35</v>
      </c>
      <c r="B319" t="s">
        <v>48</v>
      </c>
      <c r="C319">
        <v>2</v>
      </c>
      <c r="D319">
        <v>2013</v>
      </c>
      <c r="E319">
        <v>6</v>
      </c>
      <c r="F319">
        <v>0</v>
      </c>
      <c r="G319">
        <v>0</v>
      </c>
      <c r="H319" s="85">
        <v>46.1783</v>
      </c>
      <c r="I319" s="84">
        <f t="shared" si="48"/>
        <v>0</v>
      </c>
      <c r="J319" s="84">
        <f t="shared" si="49"/>
        <v>0</v>
      </c>
      <c r="K319" s="84">
        <f t="shared" si="50"/>
        <v>0</v>
      </c>
      <c r="L319" s="84">
        <f t="shared" si="51"/>
        <v>0</v>
      </c>
      <c r="M319" s="84">
        <f t="shared" si="52"/>
        <v>0</v>
      </c>
      <c r="N319">
        <v>0</v>
      </c>
      <c r="O319" s="85">
        <v>0</v>
      </c>
      <c r="P319" s="84">
        <v>0.10100000000000001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 s="85">
        <v>0</v>
      </c>
      <c r="X319" s="85">
        <v>0</v>
      </c>
      <c r="Y319" s="85">
        <v>0</v>
      </c>
      <c r="Z319" s="85">
        <v>0</v>
      </c>
      <c r="AA319" s="85">
        <v>0</v>
      </c>
      <c r="AB319" s="64">
        <f t="shared" si="53"/>
        <v>0</v>
      </c>
      <c r="AC319" s="64">
        <f t="shared" si="54"/>
        <v>0</v>
      </c>
      <c r="AD319" s="64">
        <f t="shared" si="55"/>
        <v>0</v>
      </c>
      <c r="AE319" s="64">
        <f t="shared" si="56"/>
        <v>0</v>
      </c>
      <c r="AF319" s="64">
        <f t="shared" si="57"/>
        <v>0</v>
      </c>
      <c r="AG319" s="64">
        <f t="shared" si="58"/>
        <v>0</v>
      </c>
      <c r="AH319" s="64">
        <f t="shared" si="59"/>
        <v>0</v>
      </c>
    </row>
    <row r="320" spans="1:34">
      <c r="A320" t="s">
        <v>35</v>
      </c>
      <c r="B320" t="s">
        <v>48</v>
      </c>
      <c r="C320">
        <v>2</v>
      </c>
      <c r="D320">
        <v>2013</v>
      </c>
      <c r="E320">
        <v>7</v>
      </c>
      <c r="F320">
        <v>0</v>
      </c>
      <c r="G320">
        <v>0</v>
      </c>
      <c r="H320" s="85">
        <v>45.403100000000002</v>
      </c>
      <c r="I320" s="84">
        <f t="shared" si="48"/>
        <v>0</v>
      </c>
      <c r="J320" s="84">
        <f t="shared" si="49"/>
        <v>0</v>
      </c>
      <c r="K320" s="84">
        <f t="shared" si="50"/>
        <v>0</v>
      </c>
      <c r="L320" s="84">
        <f t="shared" si="51"/>
        <v>0</v>
      </c>
      <c r="M320" s="84">
        <f t="shared" si="52"/>
        <v>0</v>
      </c>
      <c r="N320">
        <v>0</v>
      </c>
      <c r="O320" s="85">
        <v>0</v>
      </c>
      <c r="P320" s="84">
        <v>0.161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 s="85">
        <v>0</v>
      </c>
      <c r="X320" s="85">
        <v>0</v>
      </c>
      <c r="Y320" s="85">
        <v>0</v>
      </c>
      <c r="Z320" s="85">
        <v>0</v>
      </c>
      <c r="AA320" s="85">
        <v>0</v>
      </c>
      <c r="AB320" s="64">
        <f t="shared" si="53"/>
        <v>0</v>
      </c>
      <c r="AC320" s="64">
        <f t="shared" si="54"/>
        <v>0</v>
      </c>
      <c r="AD320" s="64">
        <f t="shared" si="55"/>
        <v>0</v>
      </c>
      <c r="AE320" s="64">
        <f t="shared" si="56"/>
        <v>0</v>
      </c>
      <c r="AF320" s="64">
        <f t="shared" si="57"/>
        <v>0</v>
      </c>
      <c r="AG320" s="64">
        <f t="shared" si="58"/>
        <v>0</v>
      </c>
      <c r="AH320" s="64">
        <f t="shared" si="59"/>
        <v>0</v>
      </c>
    </row>
    <row r="321" spans="1:34">
      <c r="A321" t="s">
        <v>35</v>
      </c>
      <c r="B321" t="s">
        <v>48</v>
      </c>
      <c r="C321">
        <v>2</v>
      </c>
      <c r="D321">
        <v>2013</v>
      </c>
      <c r="E321">
        <v>8</v>
      </c>
      <c r="F321">
        <v>0</v>
      </c>
      <c r="G321">
        <v>0</v>
      </c>
      <c r="H321" s="85">
        <v>44.736400000000003</v>
      </c>
      <c r="I321" s="84">
        <f t="shared" si="48"/>
        <v>0</v>
      </c>
      <c r="J321" s="84">
        <f t="shared" si="49"/>
        <v>0</v>
      </c>
      <c r="K321" s="84">
        <f t="shared" si="50"/>
        <v>0</v>
      </c>
      <c r="L321" s="84">
        <f t="shared" si="51"/>
        <v>0</v>
      </c>
      <c r="M321" s="84">
        <f t="shared" si="52"/>
        <v>0</v>
      </c>
      <c r="N321">
        <v>0</v>
      </c>
      <c r="O321" s="85">
        <v>0</v>
      </c>
      <c r="P321" s="84">
        <v>0.224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 s="85">
        <v>0</v>
      </c>
      <c r="X321" s="85">
        <v>0</v>
      </c>
      <c r="Y321" s="85">
        <v>0</v>
      </c>
      <c r="Z321" s="85">
        <v>0</v>
      </c>
      <c r="AA321" s="85">
        <v>0</v>
      </c>
      <c r="AB321" s="64">
        <f t="shared" si="53"/>
        <v>0</v>
      </c>
      <c r="AC321" s="64">
        <f t="shared" si="54"/>
        <v>0</v>
      </c>
      <c r="AD321" s="64">
        <f t="shared" si="55"/>
        <v>0</v>
      </c>
      <c r="AE321" s="64">
        <f t="shared" si="56"/>
        <v>0</v>
      </c>
      <c r="AF321" s="64">
        <f t="shared" si="57"/>
        <v>0</v>
      </c>
      <c r="AG321" s="64">
        <f t="shared" si="58"/>
        <v>0</v>
      </c>
      <c r="AH321" s="64">
        <f t="shared" si="59"/>
        <v>0</v>
      </c>
    </row>
    <row r="322" spans="1:34">
      <c r="A322" t="s">
        <v>35</v>
      </c>
      <c r="B322" t="s">
        <v>48</v>
      </c>
      <c r="C322">
        <v>2</v>
      </c>
      <c r="D322">
        <v>2013</v>
      </c>
      <c r="E322">
        <v>9</v>
      </c>
      <c r="F322">
        <v>0</v>
      </c>
      <c r="G322">
        <v>0</v>
      </c>
      <c r="H322" s="85">
        <v>51.883699999999997</v>
      </c>
      <c r="I322" s="84">
        <f t="shared" ref="I322:I385" si="60">SUM(R322,W322)</f>
        <v>0</v>
      </c>
      <c r="J322" s="84">
        <f t="shared" ref="J322:J385" si="61">SUM(S322,X322)</f>
        <v>0</v>
      </c>
      <c r="K322" s="84">
        <f t="shared" ref="K322:K385" si="62">SUM(T322,Y322)</f>
        <v>0</v>
      </c>
      <c r="L322" s="84">
        <f t="shared" ref="L322:L385" si="63">SUM(U322,Z322)</f>
        <v>0</v>
      </c>
      <c r="M322" s="84">
        <f t="shared" ref="M322:M385" si="64">SUM(V322,AA322)</f>
        <v>0</v>
      </c>
      <c r="N322">
        <v>0</v>
      </c>
      <c r="O322" s="85">
        <v>0</v>
      </c>
      <c r="P322" s="84">
        <v>0.33800000000000002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 s="85">
        <v>0</v>
      </c>
      <c r="X322" s="85">
        <v>0</v>
      </c>
      <c r="Y322" s="85">
        <v>0</v>
      </c>
      <c r="Z322" s="85">
        <v>0</v>
      </c>
      <c r="AA322" s="85">
        <v>0</v>
      </c>
      <c r="AB322" s="64">
        <f t="shared" si="53"/>
        <v>0</v>
      </c>
      <c r="AC322" s="64">
        <f t="shared" si="54"/>
        <v>0</v>
      </c>
      <c r="AD322" s="64">
        <f t="shared" si="55"/>
        <v>0</v>
      </c>
      <c r="AE322" s="64">
        <f t="shared" si="56"/>
        <v>0</v>
      </c>
      <c r="AF322" s="64">
        <f t="shared" si="57"/>
        <v>0</v>
      </c>
      <c r="AG322" s="64">
        <f t="shared" si="58"/>
        <v>0</v>
      </c>
      <c r="AH322" s="64">
        <f t="shared" si="59"/>
        <v>0</v>
      </c>
    </row>
    <row r="323" spans="1:34">
      <c r="A323" t="s">
        <v>35</v>
      </c>
      <c r="B323" t="s">
        <v>48</v>
      </c>
      <c r="C323">
        <v>2</v>
      </c>
      <c r="D323">
        <v>2013</v>
      </c>
      <c r="E323">
        <v>10</v>
      </c>
      <c r="F323">
        <v>0</v>
      </c>
      <c r="G323">
        <v>0</v>
      </c>
      <c r="H323" s="85">
        <v>60.449599999999997</v>
      </c>
      <c r="I323" s="84">
        <f t="shared" si="60"/>
        <v>0</v>
      </c>
      <c r="J323" s="84">
        <f t="shared" si="61"/>
        <v>0</v>
      </c>
      <c r="K323" s="84">
        <f t="shared" si="62"/>
        <v>0</v>
      </c>
      <c r="L323" s="84">
        <f t="shared" si="63"/>
        <v>0</v>
      </c>
      <c r="M323" s="84">
        <f t="shared" si="64"/>
        <v>0</v>
      </c>
      <c r="N323">
        <v>0</v>
      </c>
      <c r="O323" s="85">
        <v>0</v>
      </c>
      <c r="P323" s="84">
        <v>0.55700000000000005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 s="85">
        <v>0</v>
      </c>
      <c r="X323" s="85">
        <v>0</v>
      </c>
      <c r="Y323" s="85">
        <v>0</v>
      </c>
      <c r="Z323" s="85">
        <v>0</v>
      </c>
      <c r="AA323" s="85">
        <v>0</v>
      </c>
      <c r="AB323" s="64">
        <f t="shared" ref="AB323:AB386" si="65">F323*N323+P323*O323</f>
        <v>0</v>
      </c>
      <c r="AC323" s="64">
        <f t="shared" ref="AC323:AC386" si="66">G323*N323</f>
        <v>0</v>
      </c>
      <c r="AD323" s="64">
        <f t="shared" ref="AD323:AD386" si="67">R323*$N323</f>
        <v>0</v>
      </c>
      <c r="AE323" s="64">
        <f t="shared" ref="AE323:AE386" si="68">S323*$N323</f>
        <v>0</v>
      </c>
      <c r="AF323" s="64">
        <f t="shared" ref="AF323:AF386" si="69">T323*$N323</f>
        <v>0</v>
      </c>
      <c r="AG323" s="64">
        <f t="shared" ref="AG323:AG386" si="70">U323*$N323</f>
        <v>0</v>
      </c>
      <c r="AH323" s="64">
        <f t="shared" ref="AH323:AH386" si="71">V323*$N323</f>
        <v>0</v>
      </c>
    </row>
    <row r="324" spans="1:34">
      <c r="A324" t="s">
        <v>35</v>
      </c>
      <c r="B324" t="s">
        <v>48</v>
      </c>
      <c r="C324">
        <v>2</v>
      </c>
      <c r="D324">
        <v>2013</v>
      </c>
      <c r="E324">
        <v>11</v>
      </c>
      <c r="F324">
        <v>3.0480899999999998E-2</v>
      </c>
      <c r="G324">
        <v>3.0480899999999998E-2</v>
      </c>
      <c r="H324" s="85">
        <v>67.139499999999998</v>
      </c>
      <c r="I324" s="84">
        <f t="shared" si="60"/>
        <v>0</v>
      </c>
      <c r="J324" s="84">
        <f t="shared" si="61"/>
        <v>0</v>
      </c>
      <c r="K324" s="84">
        <f t="shared" si="62"/>
        <v>0</v>
      </c>
      <c r="L324" s="84">
        <f t="shared" si="63"/>
        <v>0</v>
      </c>
      <c r="M324" s="84">
        <f t="shared" si="64"/>
        <v>0</v>
      </c>
      <c r="N324">
        <v>0</v>
      </c>
      <c r="O324" s="85">
        <v>0</v>
      </c>
      <c r="P324" s="84">
        <v>0.72599999999999998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 s="85">
        <v>0</v>
      </c>
      <c r="X324" s="85">
        <v>0</v>
      </c>
      <c r="Y324" s="85">
        <v>0</v>
      </c>
      <c r="Z324" s="85">
        <v>0</v>
      </c>
      <c r="AA324" s="85">
        <v>0</v>
      </c>
      <c r="AB324" s="64">
        <f t="shared" si="65"/>
        <v>0</v>
      </c>
      <c r="AC324" s="64">
        <f t="shared" si="66"/>
        <v>0</v>
      </c>
      <c r="AD324" s="64">
        <f t="shared" si="67"/>
        <v>0</v>
      </c>
      <c r="AE324" s="64">
        <f t="shared" si="68"/>
        <v>0</v>
      </c>
      <c r="AF324" s="64">
        <f t="shared" si="69"/>
        <v>0</v>
      </c>
      <c r="AG324" s="64">
        <f t="shared" si="70"/>
        <v>0</v>
      </c>
      <c r="AH324" s="64">
        <f t="shared" si="71"/>
        <v>0</v>
      </c>
    </row>
    <row r="325" spans="1:34">
      <c r="A325" t="s">
        <v>35</v>
      </c>
      <c r="B325" t="s">
        <v>48</v>
      </c>
      <c r="C325">
        <v>2</v>
      </c>
      <c r="D325">
        <v>2013</v>
      </c>
      <c r="E325">
        <v>12</v>
      </c>
      <c r="F325">
        <v>0.1128455</v>
      </c>
      <c r="G325">
        <v>0.1128455</v>
      </c>
      <c r="H325" s="85">
        <v>73.069800000000001</v>
      </c>
      <c r="I325" s="84">
        <f t="shared" si="60"/>
        <v>0</v>
      </c>
      <c r="J325" s="84">
        <f t="shared" si="61"/>
        <v>0</v>
      </c>
      <c r="K325" s="84">
        <f t="shared" si="62"/>
        <v>0</v>
      </c>
      <c r="L325" s="84">
        <f t="shared" si="63"/>
        <v>0</v>
      </c>
      <c r="M325" s="84">
        <f t="shared" si="64"/>
        <v>0</v>
      </c>
      <c r="N325">
        <v>0</v>
      </c>
      <c r="O325" s="85">
        <v>0</v>
      </c>
      <c r="P325" s="84">
        <v>0.85699999999999998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 s="85">
        <v>0</v>
      </c>
      <c r="X325" s="85">
        <v>0</v>
      </c>
      <c r="Y325" s="85">
        <v>0</v>
      </c>
      <c r="Z325" s="85">
        <v>0</v>
      </c>
      <c r="AA325" s="85">
        <v>0</v>
      </c>
      <c r="AB325" s="64">
        <f t="shared" si="65"/>
        <v>0</v>
      </c>
      <c r="AC325" s="64">
        <f t="shared" si="66"/>
        <v>0</v>
      </c>
      <c r="AD325" s="64">
        <f t="shared" si="67"/>
        <v>0</v>
      </c>
      <c r="AE325" s="64">
        <f t="shared" si="68"/>
        <v>0</v>
      </c>
      <c r="AF325" s="64">
        <f t="shared" si="69"/>
        <v>0</v>
      </c>
      <c r="AG325" s="64">
        <f t="shared" si="70"/>
        <v>0</v>
      </c>
      <c r="AH325" s="64">
        <f t="shared" si="71"/>
        <v>0</v>
      </c>
    </row>
    <row r="326" spans="1:34">
      <c r="A326" t="s">
        <v>35</v>
      </c>
      <c r="B326" t="s">
        <v>48</v>
      </c>
      <c r="C326">
        <v>2</v>
      </c>
      <c r="D326">
        <v>2013</v>
      </c>
      <c r="E326">
        <v>13</v>
      </c>
      <c r="F326">
        <v>0.1845754</v>
      </c>
      <c r="G326">
        <v>0.1845754</v>
      </c>
      <c r="H326" s="85">
        <v>72.6357</v>
      </c>
      <c r="I326" s="84">
        <f t="shared" si="60"/>
        <v>0</v>
      </c>
      <c r="J326" s="84">
        <f t="shared" si="61"/>
        <v>0</v>
      </c>
      <c r="K326" s="84">
        <f t="shared" si="62"/>
        <v>0</v>
      </c>
      <c r="L326" s="84">
        <f t="shared" si="63"/>
        <v>0</v>
      </c>
      <c r="M326" s="84">
        <f t="shared" si="64"/>
        <v>0</v>
      </c>
      <c r="N326">
        <v>0</v>
      </c>
      <c r="O326" s="85">
        <v>0</v>
      </c>
      <c r="P326" s="84">
        <v>0.90100000000000002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 s="85">
        <v>0</v>
      </c>
      <c r="X326" s="85">
        <v>0</v>
      </c>
      <c r="Y326" s="85">
        <v>0</v>
      </c>
      <c r="Z326" s="85">
        <v>0</v>
      </c>
      <c r="AA326" s="85">
        <v>0</v>
      </c>
      <c r="AB326" s="64">
        <f t="shared" si="65"/>
        <v>0</v>
      </c>
      <c r="AC326" s="64">
        <f t="shared" si="66"/>
        <v>0</v>
      </c>
      <c r="AD326" s="64">
        <f t="shared" si="67"/>
        <v>0</v>
      </c>
      <c r="AE326" s="64">
        <f t="shared" si="68"/>
        <v>0</v>
      </c>
      <c r="AF326" s="64">
        <f t="shared" si="69"/>
        <v>0</v>
      </c>
      <c r="AG326" s="64">
        <f t="shared" si="70"/>
        <v>0</v>
      </c>
      <c r="AH326" s="64">
        <f t="shared" si="71"/>
        <v>0</v>
      </c>
    </row>
    <row r="327" spans="1:34">
      <c r="A327" t="s">
        <v>35</v>
      </c>
      <c r="B327" t="s">
        <v>48</v>
      </c>
      <c r="C327">
        <v>2</v>
      </c>
      <c r="D327">
        <v>2013</v>
      </c>
      <c r="E327">
        <v>14</v>
      </c>
      <c r="F327">
        <v>0.24294760000000001</v>
      </c>
      <c r="G327">
        <v>0.24294760000000001</v>
      </c>
      <c r="H327" s="85">
        <v>73.6357</v>
      </c>
      <c r="I327" s="84">
        <f t="shared" si="60"/>
        <v>0</v>
      </c>
      <c r="J327" s="84">
        <f t="shared" si="61"/>
        <v>0</v>
      </c>
      <c r="K327" s="84">
        <f t="shared" si="62"/>
        <v>0</v>
      </c>
      <c r="L327" s="84">
        <f t="shared" si="63"/>
        <v>0</v>
      </c>
      <c r="M327" s="84">
        <f t="shared" si="64"/>
        <v>0</v>
      </c>
      <c r="N327">
        <v>0</v>
      </c>
      <c r="O327" s="85">
        <v>0</v>
      </c>
      <c r="P327" s="84">
        <v>0.88900000000000001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 s="85">
        <v>0</v>
      </c>
      <c r="X327" s="85">
        <v>0</v>
      </c>
      <c r="Y327" s="85">
        <v>0</v>
      </c>
      <c r="Z327" s="85">
        <v>0</v>
      </c>
      <c r="AA327" s="85">
        <v>0</v>
      </c>
      <c r="AB327" s="64">
        <f t="shared" si="65"/>
        <v>0</v>
      </c>
      <c r="AC327" s="64">
        <f t="shared" si="66"/>
        <v>0</v>
      </c>
      <c r="AD327" s="64">
        <f t="shared" si="67"/>
        <v>0</v>
      </c>
      <c r="AE327" s="64">
        <f t="shared" si="68"/>
        <v>0</v>
      </c>
      <c r="AF327" s="64">
        <f t="shared" si="69"/>
        <v>0</v>
      </c>
      <c r="AG327" s="64">
        <f t="shared" si="70"/>
        <v>0</v>
      </c>
      <c r="AH327" s="64">
        <f t="shared" si="71"/>
        <v>0</v>
      </c>
    </row>
    <row r="328" spans="1:34">
      <c r="A328" t="s">
        <v>35</v>
      </c>
      <c r="B328" t="s">
        <v>48</v>
      </c>
      <c r="C328">
        <v>2</v>
      </c>
      <c r="D328">
        <v>2013</v>
      </c>
      <c r="E328">
        <v>15</v>
      </c>
      <c r="F328">
        <v>0.3332811</v>
      </c>
      <c r="G328">
        <v>0.3332811</v>
      </c>
      <c r="H328" s="85">
        <v>74.821700000000007</v>
      </c>
      <c r="I328" s="84">
        <f t="shared" si="60"/>
        <v>0</v>
      </c>
      <c r="J328" s="84">
        <f t="shared" si="61"/>
        <v>0</v>
      </c>
      <c r="K328" s="84">
        <f t="shared" si="62"/>
        <v>0</v>
      </c>
      <c r="L328" s="84">
        <f t="shared" si="63"/>
        <v>0</v>
      </c>
      <c r="M328" s="84">
        <f t="shared" si="64"/>
        <v>0</v>
      </c>
      <c r="N328">
        <v>0</v>
      </c>
      <c r="O328" s="85">
        <v>0</v>
      </c>
      <c r="P328" s="84">
        <v>0.8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 s="85">
        <v>0</v>
      </c>
      <c r="X328" s="85">
        <v>0</v>
      </c>
      <c r="Y328" s="85">
        <v>0</v>
      </c>
      <c r="Z328" s="85">
        <v>0</v>
      </c>
      <c r="AA328" s="85">
        <v>0</v>
      </c>
      <c r="AB328" s="64">
        <f t="shared" si="65"/>
        <v>0</v>
      </c>
      <c r="AC328" s="64">
        <f t="shared" si="66"/>
        <v>0</v>
      </c>
      <c r="AD328" s="64">
        <f t="shared" si="67"/>
        <v>0</v>
      </c>
      <c r="AE328" s="64">
        <f t="shared" si="68"/>
        <v>0</v>
      </c>
      <c r="AF328" s="64">
        <f t="shared" si="69"/>
        <v>0</v>
      </c>
      <c r="AG328" s="64">
        <f t="shared" si="70"/>
        <v>0</v>
      </c>
      <c r="AH328" s="64">
        <f t="shared" si="71"/>
        <v>0</v>
      </c>
    </row>
    <row r="329" spans="1:34">
      <c r="A329" t="s">
        <v>35</v>
      </c>
      <c r="B329" t="s">
        <v>48</v>
      </c>
      <c r="C329">
        <v>2</v>
      </c>
      <c r="D329">
        <v>2013</v>
      </c>
      <c r="E329">
        <v>16</v>
      </c>
      <c r="F329">
        <v>0.39301429999999998</v>
      </c>
      <c r="G329">
        <v>0.39301429999999998</v>
      </c>
      <c r="H329" s="85">
        <v>73.061999999999998</v>
      </c>
      <c r="I329" s="84">
        <f t="shared" si="60"/>
        <v>0</v>
      </c>
      <c r="J329" s="84">
        <f t="shared" si="61"/>
        <v>0</v>
      </c>
      <c r="K329" s="84">
        <f t="shared" si="62"/>
        <v>0</v>
      </c>
      <c r="L329" s="84">
        <f t="shared" si="63"/>
        <v>0</v>
      </c>
      <c r="M329" s="84">
        <f t="shared" si="64"/>
        <v>0</v>
      </c>
      <c r="N329">
        <v>0</v>
      </c>
      <c r="O329" s="85">
        <v>0</v>
      </c>
      <c r="P329" s="84">
        <v>0.67400000000000004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 s="85">
        <v>0</v>
      </c>
      <c r="X329" s="85">
        <v>0</v>
      </c>
      <c r="Y329" s="85">
        <v>0</v>
      </c>
      <c r="Z329" s="85">
        <v>0</v>
      </c>
      <c r="AA329" s="85">
        <v>0</v>
      </c>
      <c r="AB329" s="64">
        <f t="shared" si="65"/>
        <v>0</v>
      </c>
      <c r="AC329" s="64">
        <f t="shared" si="66"/>
        <v>0</v>
      </c>
      <c r="AD329" s="64">
        <f t="shared" si="67"/>
        <v>0</v>
      </c>
      <c r="AE329" s="64">
        <f t="shared" si="68"/>
        <v>0</v>
      </c>
      <c r="AF329" s="64">
        <f t="shared" si="69"/>
        <v>0</v>
      </c>
      <c r="AG329" s="64">
        <f t="shared" si="70"/>
        <v>0</v>
      </c>
      <c r="AH329" s="64">
        <f t="shared" si="71"/>
        <v>0</v>
      </c>
    </row>
    <row r="330" spans="1:34">
      <c r="A330" t="s">
        <v>35</v>
      </c>
      <c r="B330" t="s">
        <v>48</v>
      </c>
      <c r="C330">
        <v>2</v>
      </c>
      <c r="D330">
        <v>2013</v>
      </c>
      <c r="E330">
        <v>17</v>
      </c>
      <c r="F330">
        <v>0.4289675</v>
      </c>
      <c r="G330">
        <v>0.31314629999999999</v>
      </c>
      <c r="H330" s="85">
        <v>71.271299999999997</v>
      </c>
      <c r="I330" s="84">
        <f t="shared" si="60"/>
        <v>-1.72328E-2</v>
      </c>
      <c r="J330" s="84">
        <f t="shared" si="61"/>
        <v>-7.0514999999999996E-3</v>
      </c>
      <c r="K330" s="84">
        <f t="shared" si="62"/>
        <v>0</v>
      </c>
      <c r="L330" s="84">
        <f t="shared" si="63"/>
        <v>7.0514999999999996E-3</v>
      </c>
      <c r="M330" s="84">
        <f t="shared" si="64"/>
        <v>1.72328E-2</v>
      </c>
      <c r="N330">
        <v>0</v>
      </c>
      <c r="O330" s="85">
        <v>0</v>
      </c>
      <c r="P330" s="84">
        <v>0.56599999999999995</v>
      </c>
      <c r="Q330">
        <v>0</v>
      </c>
      <c r="R330">
        <v>-1.72328E-2</v>
      </c>
      <c r="S330">
        <v>-7.0514999999999996E-3</v>
      </c>
      <c r="T330">
        <v>0</v>
      </c>
      <c r="U330">
        <v>7.0514999999999996E-3</v>
      </c>
      <c r="V330">
        <v>1.72328E-2</v>
      </c>
      <c r="W330" s="85">
        <v>0</v>
      </c>
      <c r="X330" s="85">
        <v>0</v>
      </c>
      <c r="Y330" s="85">
        <v>0</v>
      </c>
      <c r="Z330" s="85">
        <v>0</v>
      </c>
      <c r="AA330" s="85">
        <v>0</v>
      </c>
      <c r="AB330" s="64">
        <f t="shared" si="65"/>
        <v>0</v>
      </c>
      <c r="AC330" s="64">
        <f t="shared" si="66"/>
        <v>0</v>
      </c>
      <c r="AD330" s="64">
        <f t="shared" si="67"/>
        <v>0</v>
      </c>
      <c r="AE330" s="64">
        <f t="shared" si="68"/>
        <v>0</v>
      </c>
      <c r="AF330" s="64">
        <f t="shared" si="69"/>
        <v>0</v>
      </c>
      <c r="AG330" s="64">
        <f t="shared" si="70"/>
        <v>0</v>
      </c>
      <c r="AH330" s="64">
        <f t="shared" si="71"/>
        <v>0</v>
      </c>
    </row>
    <row r="331" spans="1:34">
      <c r="A331" t="s">
        <v>35</v>
      </c>
      <c r="B331" t="s">
        <v>48</v>
      </c>
      <c r="C331">
        <v>2</v>
      </c>
      <c r="D331">
        <v>2013</v>
      </c>
      <c r="E331">
        <v>18</v>
      </c>
      <c r="F331">
        <v>0.40572859999999999</v>
      </c>
      <c r="G331">
        <v>0.2961819</v>
      </c>
      <c r="H331" s="85">
        <v>67.938000000000002</v>
      </c>
      <c r="I331" s="84">
        <f t="shared" si="60"/>
        <v>-1.6793200000000001E-2</v>
      </c>
      <c r="J331" s="84">
        <f t="shared" si="61"/>
        <v>-6.8716000000000003E-3</v>
      </c>
      <c r="K331" s="84">
        <f t="shared" si="62"/>
        <v>0</v>
      </c>
      <c r="L331" s="84">
        <f t="shared" si="63"/>
        <v>6.8716000000000003E-3</v>
      </c>
      <c r="M331" s="84">
        <f t="shared" si="64"/>
        <v>1.6793200000000001E-2</v>
      </c>
      <c r="N331">
        <v>0</v>
      </c>
      <c r="O331" s="85">
        <v>0</v>
      </c>
      <c r="P331" s="84">
        <v>0.374</v>
      </c>
      <c r="Q331">
        <v>0</v>
      </c>
      <c r="R331">
        <v>-1.6793200000000001E-2</v>
      </c>
      <c r="S331">
        <v>-6.8716000000000003E-3</v>
      </c>
      <c r="T331">
        <v>0</v>
      </c>
      <c r="U331">
        <v>6.8716000000000003E-3</v>
      </c>
      <c r="V331">
        <v>1.6793200000000001E-2</v>
      </c>
      <c r="W331" s="85">
        <v>0</v>
      </c>
      <c r="X331" s="85">
        <v>0</v>
      </c>
      <c r="Y331" s="85">
        <v>0</v>
      </c>
      <c r="Z331" s="85">
        <v>0</v>
      </c>
      <c r="AA331" s="85">
        <v>0</v>
      </c>
      <c r="AB331" s="64">
        <f t="shared" si="65"/>
        <v>0</v>
      </c>
      <c r="AC331" s="64">
        <f t="shared" si="66"/>
        <v>0</v>
      </c>
      <c r="AD331" s="64">
        <f t="shared" si="67"/>
        <v>0</v>
      </c>
      <c r="AE331" s="64">
        <f t="shared" si="68"/>
        <v>0</v>
      </c>
      <c r="AF331" s="64">
        <f t="shared" si="69"/>
        <v>0</v>
      </c>
      <c r="AG331" s="64">
        <f t="shared" si="70"/>
        <v>0</v>
      </c>
      <c r="AH331" s="64">
        <f t="shared" si="71"/>
        <v>0</v>
      </c>
    </row>
    <row r="332" spans="1:34">
      <c r="A332" t="s">
        <v>35</v>
      </c>
      <c r="B332" t="s">
        <v>48</v>
      </c>
      <c r="C332">
        <v>2</v>
      </c>
      <c r="D332">
        <v>2013</v>
      </c>
      <c r="E332">
        <v>19</v>
      </c>
      <c r="F332">
        <v>0.28306510000000001</v>
      </c>
      <c r="G332">
        <v>0.31420229999999999</v>
      </c>
      <c r="H332" s="85">
        <v>62.449599999999997</v>
      </c>
      <c r="I332" s="84">
        <f t="shared" si="60"/>
        <v>0</v>
      </c>
      <c r="J332" s="84">
        <f t="shared" si="61"/>
        <v>0</v>
      </c>
      <c r="K332" s="84">
        <f t="shared" si="62"/>
        <v>0</v>
      </c>
      <c r="L332" s="84">
        <f t="shared" si="63"/>
        <v>0</v>
      </c>
      <c r="M332" s="84">
        <f t="shared" si="64"/>
        <v>0</v>
      </c>
      <c r="N332">
        <v>0</v>
      </c>
      <c r="O332" s="85">
        <v>0</v>
      </c>
      <c r="P332" s="84">
        <v>0.23300000000000001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 s="85">
        <v>0</v>
      </c>
      <c r="X332" s="85">
        <v>0</v>
      </c>
      <c r="Y332" s="85">
        <v>0</v>
      </c>
      <c r="Z332" s="85">
        <v>0</v>
      </c>
      <c r="AA332" s="85">
        <v>0</v>
      </c>
      <c r="AB332" s="64">
        <f t="shared" si="65"/>
        <v>0</v>
      </c>
      <c r="AC332" s="64">
        <f t="shared" si="66"/>
        <v>0</v>
      </c>
      <c r="AD332" s="64">
        <f t="shared" si="67"/>
        <v>0</v>
      </c>
      <c r="AE332" s="64">
        <f t="shared" si="68"/>
        <v>0</v>
      </c>
      <c r="AF332" s="64">
        <f t="shared" si="69"/>
        <v>0</v>
      </c>
      <c r="AG332" s="64">
        <f t="shared" si="70"/>
        <v>0</v>
      </c>
      <c r="AH332" s="64">
        <f t="shared" si="71"/>
        <v>0</v>
      </c>
    </row>
    <row r="333" spans="1:34">
      <c r="A333" t="s">
        <v>35</v>
      </c>
      <c r="B333" t="s">
        <v>48</v>
      </c>
      <c r="C333">
        <v>2</v>
      </c>
      <c r="D333">
        <v>2013</v>
      </c>
      <c r="E333">
        <v>20</v>
      </c>
      <c r="F333">
        <v>0.18757219999999999</v>
      </c>
      <c r="G333">
        <v>0.20445369999999999</v>
      </c>
      <c r="H333" s="85">
        <v>56.658900000000003</v>
      </c>
      <c r="I333" s="84">
        <f t="shared" si="60"/>
        <v>0</v>
      </c>
      <c r="J333" s="84">
        <f t="shared" si="61"/>
        <v>0</v>
      </c>
      <c r="K333" s="84">
        <f t="shared" si="62"/>
        <v>0</v>
      </c>
      <c r="L333" s="84">
        <f t="shared" si="63"/>
        <v>0</v>
      </c>
      <c r="M333" s="84">
        <f t="shared" si="64"/>
        <v>0</v>
      </c>
      <c r="N333">
        <v>0</v>
      </c>
      <c r="O333" s="85">
        <v>0</v>
      </c>
      <c r="P333" s="84">
        <v>0.16500000000000001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 s="85">
        <v>0</v>
      </c>
      <c r="X333" s="85">
        <v>0</v>
      </c>
      <c r="Y333" s="85">
        <v>0</v>
      </c>
      <c r="Z333" s="85">
        <v>0</v>
      </c>
      <c r="AA333" s="85">
        <v>0</v>
      </c>
      <c r="AB333" s="64">
        <f t="shared" si="65"/>
        <v>0</v>
      </c>
      <c r="AC333" s="64">
        <f t="shared" si="66"/>
        <v>0</v>
      </c>
      <c r="AD333" s="64">
        <f t="shared" si="67"/>
        <v>0</v>
      </c>
      <c r="AE333" s="64">
        <f t="shared" si="68"/>
        <v>0</v>
      </c>
      <c r="AF333" s="64">
        <f t="shared" si="69"/>
        <v>0</v>
      </c>
      <c r="AG333" s="64">
        <f t="shared" si="70"/>
        <v>0</v>
      </c>
      <c r="AH333" s="64">
        <f t="shared" si="71"/>
        <v>0</v>
      </c>
    </row>
    <row r="334" spans="1:34">
      <c r="A334" t="s">
        <v>35</v>
      </c>
      <c r="B334" t="s">
        <v>48</v>
      </c>
      <c r="C334">
        <v>2</v>
      </c>
      <c r="D334">
        <v>2013</v>
      </c>
      <c r="E334">
        <v>21</v>
      </c>
      <c r="F334">
        <v>0.13312779999999999</v>
      </c>
      <c r="G334">
        <v>0.14244670000000001</v>
      </c>
      <c r="H334" s="85">
        <v>54.658900000000003</v>
      </c>
      <c r="I334" s="84">
        <f t="shared" si="60"/>
        <v>0</v>
      </c>
      <c r="J334" s="84">
        <f t="shared" si="61"/>
        <v>0</v>
      </c>
      <c r="K334" s="84">
        <f t="shared" si="62"/>
        <v>0</v>
      </c>
      <c r="L334" s="84">
        <f t="shared" si="63"/>
        <v>0</v>
      </c>
      <c r="M334" s="84">
        <f t="shared" si="64"/>
        <v>0</v>
      </c>
      <c r="N334">
        <v>0</v>
      </c>
      <c r="O334" s="85">
        <v>0</v>
      </c>
      <c r="P334" s="84">
        <v>0.1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 s="85">
        <v>0</v>
      </c>
      <c r="X334" s="85">
        <v>0</v>
      </c>
      <c r="Y334" s="85">
        <v>0</v>
      </c>
      <c r="Z334" s="85">
        <v>0</v>
      </c>
      <c r="AA334" s="85">
        <v>0</v>
      </c>
      <c r="AB334" s="64">
        <f t="shared" si="65"/>
        <v>0</v>
      </c>
      <c r="AC334" s="64">
        <f t="shared" si="66"/>
        <v>0</v>
      </c>
      <c r="AD334" s="64">
        <f t="shared" si="67"/>
        <v>0</v>
      </c>
      <c r="AE334" s="64">
        <f t="shared" si="68"/>
        <v>0</v>
      </c>
      <c r="AF334" s="64">
        <f t="shared" si="69"/>
        <v>0</v>
      </c>
      <c r="AG334" s="64">
        <f t="shared" si="70"/>
        <v>0</v>
      </c>
      <c r="AH334" s="64">
        <f t="shared" si="71"/>
        <v>0</v>
      </c>
    </row>
    <row r="335" spans="1:34">
      <c r="A335" t="s">
        <v>35</v>
      </c>
      <c r="B335" t="s">
        <v>48</v>
      </c>
      <c r="C335">
        <v>2</v>
      </c>
      <c r="D335">
        <v>2013</v>
      </c>
      <c r="E335">
        <v>22</v>
      </c>
      <c r="F335">
        <v>7.6880199999999996E-2</v>
      </c>
      <c r="G335">
        <v>7.6880199999999996E-2</v>
      </c>
      <c r="H335" s="85">
        <v>52.790700000000001</v>
      </c>
      <c r="I335" s="84">
        <f t="shared" si="60"/>
        <v>0</v>
      </c>
      <c r="J335" s="84">
        <f t="shared" si="61"/>
        <v>0</v>
      </c>
      <c r="K335" s="84">
        <f t="shared" si="62"/>
        <v>0</v>
      </c>
      <c r="L335" s="84">
        <f t="shared" si="63"/>
        <v>0</v>
      </c>
      <c r="M335" s="84">
        <f t="shared" si="64"/>
        <v>0</v>
      </c>
      <c r="N335">
        <v>0</v>
      </c>
      <c r="O335" s="85">
        <v>0</v>
      </c>
      <c r="P335" s="84">
        <v>6.8000000000000005E-2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 s="85">
        <v>0</v>
      </c>
      <c r="X335" s="85">
        <v>0</v>
      </c>
      <c r="Y335" s="85">
        <v>0</v>
      </c>
      <c r="Z335" s="85">
        <v>0</v>
      </c>
      <c r="AA335" s="85">
        <v>0</v>
      </c>
      <c r="AB335" s="64">
        <f t="shared" si="65"/>
        <v>0</v>
      </c>
      <c r="AC335" s="64">
        <f t="shared" si="66"/>
        <v>0</v>
      </c>
      <c r="AD335" s="64">
        <f t="shared" si="67"/>
        <v>0</v>
      </c>
      <c r="AE335" s="64">
        <f t="shared" si="68"/>
        <v>0</v>
      </c>
      <c r="AF335" s="64">
        <f t="shared" si="69"/>
        <v>0</v>
      </c>
      <c r="AG335" s="64">
        <f t="shared" si="70"/>
        <v>0</v>
      </c>
      <c r="AH335" s="64">
        <f t="shared" si="71"/>
        <v>0</v>
      </c>
    </row>
    <row r="336" spans="1:34">
      <c r="A336" t="s">
        <v>35</v>
      </c>
      <c r="B336" t="s">
        <v>48</v>
      </c>
      <c r="C336">
        <v>2</v>
      </c>
      <c r="D336">
        <v>2013</v>
      </c>
      <c r="E336">
        <v>23</v>
      </c>
      <c r="F336">
        <v>4.2055500000000003E-2</v>
      </c>
      <c r="G336">
        <v>4.2055500000000003E-2</v>
      </c>
      <c r="H336" s="85">
        <v>51.814</v>
      </c>
      <c r="I336" s="84">
        <f t="shared" si="60"/>
        <v>0</v>
      </c>
      <c r="J336" s="84">
        <f t="shared" si="61"/>
        <v>0</v>
      </c>
      <c r="K336" s="84">
        <f t="shared" si="62"/>
        <v>0</v>
      </c>
      <c r="L336" s="84">
        <f t="shared" si="63"/>
        <v>0</v>
      </c>
      <c r="M336" s="84">
        <f t="shared" si="64"/>
        <v>0</v>
      </c>
      <c r="N336">
        <v>0</v>
      </c>
      <c r="O336" s="85">
        <v>0</v>
      </c>
      <c r="P336" s="84">
        <v>5.0999999999999997E-2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 s="85">
        <v>0</v>
      </c>
      <c r="X336" s="85">
        <v>0</v>
      </c>
      <c r="Y336" s="85">
        <v>0</v>
      </c>
      <c r="Z336" s="85">
        <v>0</v>
      </c>
      <c r="AA336" s="85">
        <v>0</v>
      </c>
      <c r="AB336" s="64">
        <f t="shared" si="65"/>
        <v>0</v>
      </c>
      <c r="AC336" s="64">
        <f t="shared" si="66"/>
        <v>0</v>
      </c>
      <c r="AD336" s="64">
        <f t="shared" si="67"/>
        <v>0</v>
      </c>
      <c r="AE336" s="64">
        <f t="shared" si="68"/>
        <v>0</v>
      </c>
      <c r="AF336" s="64">
        <f t="shared" si="69"/>
        <v>0</v>
      </c>
      <c r="AG336" s="64">
        <f t="shared" si="70"/>
        <v>0</v>
      </c>
      <c r="AH336" s="64">
        <f t="shared" si="71"/>
        <v>0</v>
      </c>
    </row>
    <row r="337" spans="1:34">
      <c r="A337" t="s">
        <v>35</v>
      </c>
      <c r="B337" t="s">
        <v>48</v>
      </c>
      <c r="C337">
        <v>2</v>
      </c>
      <c r="D337">
        <v>2013</v>
      </c>
      <c r="E337">
        <v>24</v>
      </c>
      <c r="F337">
        <v>2.1957999999999998E-2</v>
      </c>
      <c r="G337">
        <v>2.1957999999999998E-2</v>
      </c>
      <c r="H337" s="85">
        <v>50.612400000000001</v>
      </c>
      <c r="I337" s="84">
        <f t="shared" si="60"/>
        <v>0</v>
      </c>
      <c r="J337" s="84">
        <f t="shared" si="61"/>
        <v>0</v>
      </c>
      <c r="K337" s="84">
        <f t="shared" si="62"/>
        <v>0</v>
      </c>
      <c r="L337" s="84">
        <f t="shared" si="63"/>
        <v>0</v>
      </c>
      <c r="M337" s="84">
        <f t="shared" si="64"/>
        <v>0</v>
      </c>
      <c r="N337">
        <v>0</v>
      </c>
      <c r="O337" s="85">
        <v>0</v>
      </c>
      <c r="P337" s="84">
        <v>0.05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 s="85">
        <v>0</v>
      </c>
      <c r="X337" s="85">
        <v>0</v>
      </c>
      <c r="Y337" s="85">
        <v>0</v>
      </c>
      <c r="Z337" s="85">
        <v>0</v>
      </c>
      <c r="AA337" s="85">
        <v>0</v>
      </c>
      <c r="AB337" s="64">
        <f t="shared" si="65"/>
        <v>0</v>
      </c>
      <c r="AC337" s="64">
        <f t="shared" si="66"/>
        <v>0</v>
      </c>
      <c r="AD337" s="64">
        <f t="shared" si="67"/>
        <v>0</v>
      </c>
      <c r="AE337" s="64">
        <f t="shared" si="68"/>
        <v>0</v>
      </c>
      <c r="AF337" s="64">
        <f t="shared" si="69"/>
        <v>0</v>
      </c>
      <c r="AG337" s="64">
        <f t="shared" si="70"/>
        <v>0</v>
      </c>
      <c r="AH337" s="64">
        <f t="shared" si="71"/>
        <v>0</v>
      </c>
    </row>
    <row r="338" spans="1:34">
      <c r="A338" t="s">
        <v>35</v>
      </c>
      <c r="B338" t="s">
        <v>49</v>
      </c>
      <c r="C338">
        <v>3</v>
      </c>
      <c r="D338">
        <v>2013</v>
      </c>
      <c r="E338">
        <v>1</v>
      </c>
      <c r="F338">
        <v>0</v>
      </c>
      <c r="G338">
        <v>0</v>
      </c>
      <c r="H338" s="85">
        <v>55.969000000000001</v>
      </c>
      <c r="I338" s="84">
        <f t="shared" si="60"/>
        <v>0</v>
      </c>
      <c r="J338" s="84">
        <f t="shared" si="61"/>
        <v>0</v>
      </c>
      <c r="K338" s="84">
        <f t="shared" si="62"/>
        <v>0</v>
      </c>
      <c r="L338" s="84">
        <f t="shared" si="63"/>
        <v>0</v>
      </c>
      <c r="M338" s="84">
        <f t="shared" si="64"/>
        <v>0</v>
      </c>
      <c r="N338">
        <v>0</v>
      </c>
      <c r="O338" s="85">
        <v>0</v>
      </c>
      <c r="P338" s="84">
        <v>0.05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 s="85">
        <v>0</v>
      </c>
      <c r="X338" s="85">
        <v>0</v>
      </c>
      <c r="Y338" s="85">
        <v>0</v>
      </c>
      <c r="Z338" s="85">
        <v>0</v>
      </c>
      <c r="AA338" s="85">
        <v>0</v>
      </c>
      <c r="AB338" s="64">
        <f t="shared" si="65"/>
        <v>0</v>
      </c>
      <c r="AC338" s="64">
        <f t="shared" si="66"/>
        <v>0</v>
      </c>
      <c r="AD338" s="64">
        <f t="shared" si="67"/>
        <v>0</v>
      </c>
      <c r="AE338" s="64">
        <f t="shared" si="68"/>
        <v>0</v>
      </c>
      <c r="AF338" s="64">
        <f t="shared" si="69"/>
        <v>0</v>
      </c>
      <c r="AG338" s="64">
        <f t="shared" si="70"/>
        <v>0</v>
      </c>
      <c r="AH338" s="64">
        <f t="shared" si="71"/>
        <v>0</v>
      </c>
    </row>
    <row r="339" spans="1:34">
      <c r="A339" t="s">
        <v>35</v>
      </c>
      <c r="B339" t="s">
        <v>49</v>
      </c>
      <c r="C339">
        <v>3</v>
      </c>
      <c r="D339">
        <v>2013</v>
      </c>
      <c r="E339">
        <v>2</v>
      </c>
      <c r="F339">
        <v>0</v>
      </c>
      <c r="G339">
        <v>0</v>
      </c>
      <c r="H339" s="85">
        <v>54.333300000000001</v>
      </c>
      <c r="I339" s="84">
        <f t="shared" si="60"/>
        <v>0</v>
      </c>
      <c r="J339" s="84">
        <f t="shared" si="61"/>
        <v>0</v>
      </c>
      <c r="K339" s="84">
        <f t="shared" si="62"/>
        <v>0</v>
      </c>
      <c r="L339" s="84">
        <f t="shared" si="63"/>
        <v>0</v>
      </c>
      <c r="M339" s="84">
        <f t="shared" si="64"/>
        <v>0</v>
      </c>
      <c r="N339">
        <v>0</v>
      </c>
      <c r="O339" s="85">
        <v>0</v>
      </c>
      <c r="P339" s="84">
        <v>3.2000000000000001E-2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 s="85">
        <v>0</v>
      </c>
      <c r="X339" s="85">
        <v>0</v>
      </c>
      <c r="Y339" s="85">
        <v>0</v>
      </c>
      <c r="Z339" s="85">
        <v>0</v>
      </c>
      <c r="AA339" s="85">
        <v>0</v>
      </c>
      <c r="AB339" s="64">
        <f t="shared" si="65"/>
        <v>0</v>
      </c>
      <c r="AC339" s="64">
        <f t="shared" si="66"/>
        <v>0</v>
      </c>
      <c r="AD339" s="64">
        <f t="shared" si="67"/>
        <v>0</v>
      </c>
      <c r="AE339" s="64">
        <f t="shared" si="68"/>
        <v>0</v>
      </c>
      <c r="AF339" s="64">
        <f t="shared" si="69"/>
        <v>0</v>
      </c>
      <c r="AG339" s="64">
        <f t="shared" si="70"/>
        <v>0</v>
      </c>
      <c r="AH339" s="64">
        <f t="shared" si="71"/>
        <v>0</v>
      </c>
    </row>
    <row r="340" spans="1:34">
      <c r="A340" t="s">
        <v>35</v>
      </c>
      <c r="B340" t="s">
        <v>49</v>
      </c>
      <c r="C340">
        <v>3</v>
      </c>
      <c r="D340">
        <v>2013</v>
      </c>
      <c r="E340">
        <v>3</v>
      </c>
      <c r="F340">
        <v>0</v>
      </c>
      <c r="G340">
        <v>0</v>
      </c>
      <c r="H340" s="85">
        <v>53.3566</v>
      </c>
      <c r="I340" s="84">
        <f t="shared" si="60"/>
        <v>0</v>
      </c>
      <c r="J340" s="84">
        <f t="shared" si="61"/>
        <v>0</v>
      </c>
      <c r="K340" s="84">
        <f t="shared" si="62"/>
        <v>0</v>
      </c>
      <c r="L340" s="84">
        <f t="shared" si="63"/>
        <v>0</v>
      </c>
      <c r="M340" s="84">
        <f t="shared" si="64"/>
        <v>0</v>
      </c>
      <c r="N340">
        <v>0</v>
      </c>
      <c r="O340" s="85">
        <v>0</v>
      </c>
      <c r="P340" s="84">
        <v>4.3999999999999997E-2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 s="85">
        <v>0</v>
      </c>
      <c r="X340" s="85">
        <v>0</v>
      </c>
      <c r="Y340" s="85">
        <v>0</v>
      </c>
      <c r="Z340" s="85">
        <v>0</v>
      </c>
      <c r="AA340" s="85">
        <v>0</v>
      </c>
      <c r="AB340" s="64">
        <f t="shared" si="65"/>
        <v>0</v>
      </c>
      <c r="AC340" s="64">
        <f t="shared" si="66"/>
        <v>0</v>
      </c>
      <c r="AD340" s="64">
        <f t="shared" si="67"/>
        <v>0</v>
      </c>
      <c r="AE340" s="64">
        <f t="shared" si="68"/>
        <v>0</v>
      </c>
      <c r="AF340" s="64">
        <f t="shared" si="69"/>
        <v>0</v>
      </c>
      <c r="AG340" s="64">
        <f t="shared" si="70"/>
        <v>0</v>
      </c>
      <c r="AH340" s="64">
        <f t="shared" si="71"/>
        <v>0</v>
      </c>
    </row>
    <row r="341" spans="1:34">
      <c r="A341" t="s">
        <v>35</v>
      </c>
      <c r="B341" t="s">
        <v>49</v>
      </c>
      <c r="C341">
        <v>3</v>
      </c>
      <c r="D341">
        <v>2013</v>
      </c>
      <c r="E341">
        <v>4</v>
      </c>
      <c r="F341">
        <v>0</v>
      </c>
      <c r="G341">
        <v>0</v>
      </c>
      <c r="H341" s="85">
        <v>52.3566</v>
      </c>
      <c r="I341" s="84">
        <f t="shared" si="60"/>
        <v>0</v>
      </c>
      <c r="J341" s="84">
        <f t="shared" si="61"/>
        <v>0</v>
      </c>
      <c r="K341" s="84">
        <f t="shared" si="62"/>
        <v>0</v>
      </c>
      <c r="L341" s="84">
        <f t="shared" si="63"/>
        <v>0</v>
      </c>
      <c r="M341" s="84">
        <f t="shared" si="64"/>
        <v>0</v>
      </c>
      <c r="N341">
        <v>0</v>
      </c>
      <c r="O341" s="85">
        <v>0</v>
      </c>
      <c r="P341" s="84">
        <v>4.3999999999999997E-2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 s="85">
        <v>0</v>
      </c>
      <c r="X341" s="85">
        <v>0</v>
      </c>
      <c r="Y341" s="85">
        <v>0</v>
      </c>
      <c r="Z341" s="85">
        <v>0</v>
      </c>
      <c r="AA341" s="85">
        <v>0</v>
      </c>
      <c r="AB341" s="64">
        <f t="shared" si="65"/>
        <v>0</v>
      </c>
      <c r="AC341" s="64">
        <f t="shared" si="66"/>
        <v>0</v>
      </c>
      <c r="AD341" s="64">
        <f t="shared" si="67"/>
        <v>0</v>
      </c>
      <c r="AE341" s="64">
        <f t="shared" si="68"/>
        <v>0</v>
      </c>
      <c r="AF341" s="64">
        <f t="shared" si="69"/>
        <v>0</v>
      </c>
      <c r="AG341" s="64">
        <f t="shared" si="70"/>
        <v>0</v>
      </c>
      <c r="AH341" s="64">
        <f t="shared" si="71"/>
        <v>0</v>
      </c>
    </row>
    <row r="342" spans="1:34">
      <c r="A342" t="s">
        <v>35</v>
      </c>
      <c r="B342" t="s">
        <v>49</v>
      </c>
      <c r="C342">
        <v>3</v>
      </c>
      <c r="D342">
        <v>2013</v>
      </c>
      <c r="E342">
        <v>5</v>
      </c>
      <c r="F342">
        <v>0</v>
      </c>
      <c r="G342">
        <v>0</v>
      </c>
      <c r="H342" s="85">
        <v>51.410899999999998</v>
      </c>
      <c r="I342" s="84">
        <f t="shared" si="60"/>
        <v>0</v>
      </c>
      <c r="J342" s="84">
        <f t="shared" si="61"/>
        <v>0</v>
      </c>
      <c r="K342" s="84">
        <f t="shared" si="62"/>
        <v>0</v>
      </c>
      <c r="L342" s="84">
        <f t="shared" si="63"/>
        <v>0</v>
      </c>
      <c r="M342" s="84">
        <f t="shared" si="64"/>
        <v>0</v>
      </c>
      <c r="N342">
        <v>0</v>
      </c>
      <c r="O342" s="85">
        <v>0</v>
      </c>
      <c r="P342" s="84">
        <v>5.3999999999999999E-2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 s="85">
        <v>0</v>
      </c>
      <c r="X342" s="85">
        <v>0</v>
      </c>
      <c r="Y342" s="85">
        <v>0</v>
      </c>
      <c r="Z342" s="85">
        <v>0</v>
      </c>
      <c r="AA342" s="85">
        <v>0</v>
      </c>
      <c r="AB342" s="64">
        <f t="shared" si="65"/>
        <v>0</v>
      </c>
      <c r="AC342" s="64">
        <f t="shared" si="66"/>
        <v>0</v>
      </c>
      <c r="AD342" s="64">
        <f t="shared" si="67"/>
        <v>0</v>
      </c>
      <c r="AE342" s="64">
        <f t="shared" si="68"/>
        <v>0</v>
      </c>
      <c r="AF342" s="64">
        <f t="shared" si="69"/>
        <v>0</v>
      </c>
      <c r="AG342" s="64">
        <f t="shared" si="70"/>
        <v>0</v>
      </c>
      <c r="AH342" s="64">
        <f t="shared" si="71"/>
        <v>0</v>
      </c>
    </row>
    <row r="343" spans="1:34">
      <c r="A343" t="s">
        <v>35</v>
      </c>
      <c r="B343" t="s">
        <v>49</v>
      </c>
      <c r="C343">
        <v>3</v>
      </c>
      <c r="D343">
        <v>2013</v>
      </c>
      <c r="E343">
        <v>6</v>
      </c>
      <c r="F343">
        <v>0</v>
      </c>
      <c r="G343">
        <v>0</v>
      </c>
      <c r="H343" s="85">
        <v>51.1008</v>
      </c>
      <c r="I343" s="84">
        <f t="shared" si="60"/>
        <v>0</v>
      </c>
      <c r="J343" s="84">
        <f t="shared" si="61"/>
        <v>0</v>
      </c>
      <c r="K343" s="84">
        <f t="shared" si="62"/>
        <v>0</v>
      </c>
      <c r="L343" s="84">
        <f t="shared" si="63"/>
        <v>0</v>
      </c>
      <c r="M343" s="84">
        <f t="shared" si="64"/>
        <v>0</v>
      </c>
      <c r="N343">
        <v>0</v>
      </c>
      <c r="O343" s="85">
        <v>0</v>
      </c>
      <c r="P343" s="84">
        <v>0.10100000000000001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 s="85">
        <v>0</v>
      </c>
      <c r="X343" s="85">
        <v>0</v>
      </c>
      <c r="Y343" s="85">
        <v>0</v>
      </c>
      <c r="Z343" s="85">
        <v>0</v>
      </c>
      <c r="AA343" s="85">
        <v>0</v>
      </c>
      <c r="AB343" s="64">
        <f t="shared" si="65"/>
        <v>0</v>
      </c>
      <c r="AC343" s="64">
        <f t="shared" si="66"/>
        <v>0</v>
      </c>
      <c r="AD343" s="64">
        <f t="shared" si="67"/>
        <v>0</v>
      </c>
      <c r="AE343" s="64">
        <f t="shared" si="68"/>
        <v>0</v>
      </c>
      <c r="AF343" s="64">
        <f t="shared" si="69"/>
        <v>0</v>
      </c>
      <c r="AG343" s="64">
        <f t="shared" si="70"/>
        <v>0</v>
      </c>
      <c r="AH343" s="64">
        <f t="shared" si="71"/>
        <v>0</v>
      </c>
    </row>
    <row r="344" spans="1:34">
      <c r="A344" t="s">
        <v>35</v>
      </c>
      <c r="B344" t="s">
        <v>49</v>
      </c>
      <c r="C344">
        <v>3</v>
      </c>
      <c r="D344">
        <v>2013</v>
      </c>
      <c r="E344">
        <v>7</v>
      </c>
      <c r="F344">
        <v>0</v>
      </c>
      <c r="G344">
        <v>0</v>
      </c>
      <c r="H344" s="85">
        <v>50.751899999999999</v>
      </c>
      <c r="I344" s="84">
        <f t="shared" si="60"/>
        <v>0</v>
      </c>
      <c r="J344" s="84">
        <f t="shared" si="61"/>
        <v>0</v>
      </c>
      <c r="K344" s="84">
        <f t="shared" si="62"/>
        <v>0</v>
      </c>
      <c r="L344" s="84">
        <f t="shared" si="63"/>
        <v>0</v>
      </c>
      <c r="M344" s="84">
        <f t="shared" si="64"/>
        <v>0</v>
      </c>
      <c r="N344">
        <v>0</v>
      </c>
      <c r="O344" s="85">
        <v>0</v>
      </c>
      <c r="P344" s="84">
        <v>0.161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 s="85">
        <v>0</v>
      </c>
      <c r="X344" s="85">
        <v>0</v>
      </c>
      <c r="Y344" s="85">
        <v>0</v>
      </c>
      <c r="Z344" s="85">
        <v>0</v>
      </c>
      <c r="AA344" s="85">
        <v>0</v>
      </c>
      <c r="AB344" s="64">
        <f t="shared" si="65"/>
        <v>0</v>
      </c>
      <c r="AC344" s="64">
        <f t="shared" si="66"/>
        <v>0</v>
      </c>
      <c r="AD344" s="64">
        <f t="shared" si="67"/>
        <v>0</v>
      </c>
      <c r="AE344" s="64">
        <f t="shared" si="68"/>
        <v>0</v>
      </c>
      <c r="AF344" s="64">
        <f t="shared" si="69"/>
        <v>0</v>
      </c>
      <c r="AG344" s="64">
        <f t="shared" si="70"/>
        <v>0</v>
      </c>
      <c r="AH344" s="64">
        <f t="shared" si="71"/>
        <v>0</v>
      </c>
    </row>
    <row r="345" spans="1:34">
      <c r="A345" t="s">
        <v>35</v>
      </c>
      <c r="B345" t="s">
        <v>49</v>
      </c>
      <c r="C345">
        <v>3</v>
      </c>
      <c r="D345">
        <v>2013</v>
      </c>
      <c r="E345">
        <v>8</v>
      </c>
      <c r="F345">
        <v>0</v>
      </c>
      <c r="G345">
        <v>0</v>
      </c>
      <c r="H345" s="85">
        <v>55.914700000000003</v>
      </c>
      <c r="I345" s="84">
        <f t="shared" si="60"/>
        <v>0</v>
      </c>
      <c r="J345" s="84">
        <f t="shared" si="61"/>
        <v>0</v>
      </c>
      <c r="K345" s="84">
        <f t="shared" si="62"/>
        <v>0</v>
      </c>
      <c r="L345" s="84">
        <f t="shared" si="63"/>
        <v>0</v>
      </c>
      <c r="M345" s="84">
        <f t="shared" si="64"/>
        <v>0</v>
      </c>
      <c r="N345">
        <v>0</v>
      </c>
      <c r="O345" s="85">
        <v>0</v>
      </c>
      <c r="P345" s="84">
        <v>0.224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 s="85">
        <v>0</v>
      </c>
      <c r="X345" s="85">
        <v>0</v>
      </c>
      <c r="Y345" s="85">
        <v>0</v>
      </c>
      <c r="Z345" s="85">
        <v>0</v>
      </c>
      <c r="AA345" s="85">
        <v>0</v>
      </c>
      <c r="AB345" s="64">
        <f t="shared" si="65"/>
        <v>0</v>
      </c>
      <c r="AC345" s="64">
        <f t="shared" si="66"/>
        <v>0</v>
      </c>
      <c r="AD345" s="64">
        <f t="shared" si="67"/>
        <v>0</v>
      </c>
      <c r="AE345" s="64">
        <f t="shared" si="68"/>
        <v>0</v>
      </c>
      <c r="AF345" s="64">
        <f t="shared" si="69"/>
        <v>0</v>
      </c>
      <c r="AG345" s="64">
        <f t="shared" si="70"/>
        <v>0</v>
      </c>
      <c r="AH345" s="64">
        <f t="shared" si="71"/>
        <v>0</v>
      </c>
    </row>
    <row r="346" spans="1:34">
      <c r="A346" t="s">
        <v>35</v>
      </c>
      <c r="B346" t="s">
        <v>49</v>
      </c>
      <c r="C346">
        <v>3</v>
      </c>
      <c r="D346">
        <v>2013</v>
      </c>
      <c r="E346">
        <v>9</v>
      </c>
      <c r="F346">
        <v>1.9374200000000001E-2</v>
      </c>
      <c r="G346">
        <v>1.9374200000000001E-2</v>
      </c>
      <c r="H346" s="85">
        <v>65.829499999999996</v>
      </c>
      <c r="I346" s="84">
        <f t="shared" si="60"/>
        <v>0</v>
      </c>
      <c r="J346" s="84">
        <f t="shared" si="61"/>
        <v>0</v>
      </c>
      <c r="K346" s="84">
        <f t="shared" si="62"/>
        <v>0</v>
      </c>
      <c r="L346" s="84">
        <f t="shared" si="63"/>
        <v>0</v>
      </c>
      <c r="M346" s="84">
        <f t="shared" si="64"/>
        <v>0</v>
      </c>
      <c r="N346">
        <v>0</v>
      </c>
      <c r="O346" s="85">
        <v>0</v>
      </c>
      <c r="P346" s="84">
        <v>0.33800000000000002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 s="85">
        <v>0</v>
      </c>
      <c r="X346" s="85">
        <v>0</v>
      </c>
      <c r="Y346" s="85">
        <v>0</v>
      </c>
      <c r="Z346" s="85">
        <v>0</v>
      </c>
      <c r="AA346" s="85">
        <v>0</v>
      </c>
      <c r="AB346" s="64">
        <f t="shared" si="65"/>
        <v>0</v>
      </c>
      <c r="AC346" s="64">
        <f t="shared" si="66"/>
        <v>0</v>
      </c>
      <c r="AD346" s="64">
        <f t="shared" si="67"/>
        <v>0</v>
      </c>
      <c r="AE346" s="64">
        <f t="shared" si="68"/>
        <v>0</v>
      </c>
      <c r="AF346" s="64">
        <f t="shared" si="69"/>
        <v>0</v>
      </c>
      <c r="AG346" s="64">
        <f t="shared" si="70"/>
        <v>0</v>
      </c>
      <c r="AH346" s="64">
        <f t="shared" si="71"/>
        <v>0</v>
      </c>
    </row>
    <row r="347" spans="1:34">
      <c r="A347" t="s">
        <v>35</v>
      </c>
      <c r="B347" t="s">
        <v>49</v>
      </c>
      <c r="C347">
        <v>3</v>
      </c>
      <c r="D347">
        <v>2013</v>
      </c>
      <c r="E347">
        <v>10</v>
      </c>
      <c r="F347">
        <v>9.5551300000000006E-2</v>
      </c>
      <c r="G347">
        <v>9.5551300000000006E-2</v>
      </c>
      <c r="H347" s="85">
        <v>75.054299999999998</v>
      </c>
      <c r="I347" s="84">
        <f t="shared" si="60"/>
        <v>0</v>
      </c>
      <c r="J347" s="84">
        <f t="shared" si="61"/>
        <v>0</v>
      </c>
      <c r="K347" s="84">
        <f t="shared" si="62"/>
        <v>0</v>
      </c>
      <c r="L347" s="84">
        <f t="shared" si="63"/>
        <v>0</v>
      </c>
      <c r="M347" s="84">
        <f t="shared" si="64"/>
        <v>0</v>
      </c>
      <c r="N347">
        <v>0</v>
      </c>
      <c r="O347" s="85">
        <v>0</v>
      </c>
      <c r="P347" s="84">
        <v>0.55700000000000005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 s="85">
        <v>0</v>
      </c>
      <c r="X347" s="85">
        <v>0</v>
      </c>
      <c r="Y347" s="85">
        <v>0</v>
      </c>
      <c r="Z347" s="85">
        <v>0</v>
      </c>
      <c r="AA347" s="85">
        <v>0</v>
      </c>
      <c r="AB347" s="64">
        <f t="shared" si="65"/>
        <v>0</v>
      </c>
      <c r="AC347" s="64">
        <f t="shared" si="66"/>
        <v>0</v>
      </c>
      <c r="AD347" s="64">
        <f t="shared" si="67"/>
        <v>0</v>
      </c>
      <c r="AE347" s="64">
        <f t="shared" si="68"/>
        <v>0</v>
      </c>
      <c r="AF347" s="64">
        <f t="shared" si="69"/>
        <v>0</v>
      </c>
      <c r="AG347" s="64">
        <f t="shared" si="70"/>
        <v>0</v>
      </c>
      <c r="AH347" s="64">
        <f t="shared" si="71"/>
        <v>0</v>
      </c>
    </row>
    <row r="348" spans="1:34">
      <c r="A348" t="s">
        <v>35</v>
      </c>
      <c r="B348" t="s">
        <v>49</v>
      </c>
      <c r="C348">
        <v>3</v>
      </c>
      <c r="D348">
        <v>2013</v>
      </c>
      <c r="E348">
        <v>11</v>
      </c>
      <c r="F348">
        <v>0.30443880000000001</v>
      </c>
      <c r="G348">
        <v>0.30443880000000001</v>
      </c>
      <c r="H348" s="85">
        <v>81.922499999999999</v>
      </c>
      <c r="I348" s="84">
        <f t="shared" si="60"/>
        <v>0</v>
      </c>
      <c r="J348" s="84">
        <f t="shared" si="61"/>
        <v>0</v>
      </c>
      <c r="K348" s="84">
        <f t="shared" si="62"/>
        <v>0</v>
      </c>
      <c r="L348" s="84">
        <f t="shared" si="63"/>
        <v>0</v>
      </c>
      <c r="M348" s="84">
        <f t="shared" si="64"/>
        <v>0</v>
      </c>
      <c r="N348">
        <v>0</v>
      </c>
      <c r="O348" s="85">
        <v>0</v>
      </c>
      <c r="P348" s="84">
        <v>0.72599999999999998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 s="85">
        <v>0</v>
      </c>
      <c r="X348" s="85">
        <v>0</v>
      </c>
      <c r="Y348" s="85">
        <v>0</v>
      </c>
      <c r="Z348" s="85">
        <v>0</v>
      </c>
      <c r="AA348" s="85">
        <v>0</v>
      </c>
      <c r="AB348" s="64">
        <f t="shared" si="65"/>
        <v>0</v>
      </c>
      <c r="AC348" s="64">
        <f t="shared" si="66"/>
        <v>0</v>
      </c>
      <c r="AD348" s="64">
        <f t="shared" si="67"/>
        <v>0</v>
      </c>
      <c r="AE348" s="64">
        <f t="shared" si="68"/>
        <v>0</v>
      </c>
      <c r="AF348" s="64">
        <f t="shared" si="69"/>
        <v>0</v>
      </c>
      <c r="AG348" s="64">
        <f t="shared" si="70"/>
        <v>0</v>
      </c>
      <c r="AH348" s="64">
        <f t="shared" si="71"/>
        <v>0</v>
      </c>
    </row>
    <row r="349" spans="1:34">
      <c r="A349" t="s">
        <v>35</v>
      </c>
      <c r="B349" t="s">
        <v>49</v>
      </c>
      <c r="C349">
        <v>3</v>
      </c>
      <c r="D349">
        <v>2013</v>
      </c>
      <c r="E349">
        <v>12</v>
      </c>
      <c r="F349">
        <v>0.56994350000000005</v>
      </c>
      <c r="G349">
        <v>0.56994350000000005</v>
      </c>
      <c r="H349" s="85">
        <v>83.651200000000003</v>
      </c>
      <c r="I349" s="84">
        <f t="shared" si="60"/>
        <v>0</v>
      </c>
      <c r="J349" s="84">
        <f t="shared" si="61"/>
        <v>0</v>
      </c>
      <c r="K349" s="84">
        <f t="shared" si="62"/>
        <v>0</v>
      </c>
      <c r="L349" s="84">
        <f t="shared" si="63"/>
        <v>0</v>
      </c>
      <c r="M349" s="84">
        <f t="shared" si="64"/>
        <v>0</v>
      </c>
      <c r="N349">
        <v>0</v>
      </c>
      <c r="O349" s="85">
        <v>0</v>
      </c>
      <c r="P349" s="84">
        <v>0.85699999999999998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 s="85">
        <v>0</v>
      </c>
      <c r="X349" s="85">
        <v>0</v>
      </c>
      <c r="Y349" s="85">
        <v>0</v>
      </c>
      <c r="Z349" s="85">
        <v>0</v>
      </c>
      <c r="AA349" s="85">
        <v>0</v>
      </c>
      <c r="AB349" s="64">
        <f t="shared" si="65"/>
        <v>0</v>
      </c>
      <c r="AC349" s="64">
        <f t="shared" si="66"/>
        <v>0</v>
      </c>
      <c r="AD349" s="64">
        <f t="shared" si="67"/>
        <v>0</v>
      </c>
      <c r="AE349" s="64">
        <f t="shared" si="68"/>
        <v>0</v>
      </c>
      <c r="AF349" s="64">
        <f t="shared" si="69"/>
        <v>0</v>
      </c>
      <c r="AG349" s="64">
        <f t="shared" si="70"/>
        <v>0</v>
      </c>
      <c r="AH349" s="64">
        <f t="shared" si="71"/>
        <v>0</v>
      </c>
    </row>
    <row r="350" spans="1:34">
      <c r="A350" t="s">
        <v>35</v>
      </c>
      <c r="B350" t="s">
        <v>49</v>
      </c>
      <c r="C350">
        <v>3</v>
      </c>
      <c r="D350">
        <v>2013</v>
      </c>
      <c r="E350">
        <v>13</v>
      </c>
      <c r="F350">
        <v>0.84824509999999997</v>
      </c>
      <c r="G350">
        <v>0.84824509999999997</v>
      </c>
      <c r="H350" s="85">
        <v>84.077500000000001</v>
      </c>
      <c r="I350" s="84">
        <f t="shared" si="60"/>
        <v>0</v>
      </c>
      <c r="J350" s="84">
        <f t="shared" si="61"/>
        <v>0</v>
      </c>
      <c r="K350" s="84">
        <f t="shared" si="62"/>
        <v>0</v>
      </c>
      <c r="L350" s="84">
        <f t="shared" si="63"/>
        <v>0</v>
      </c>
      <c r="M350" s="84">
        <f t="shared" si="64"/>
        <v>0</v>
      </c>
      <c r="N350">
        <v>0</v>
      </c>
      <c r="O350" s="85">
        <v>0</v>
      </c>
      <c r="P350" s="84">
        <v>0.90100000000000002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 s="85">
        <v>0</v>
      </c>
      <c r="X350" s="85">
        <v>0</v>
      </c>
      <c r="Y350" s="85">
        <v>0</v>
      </c>
      <c r="Z350" s="85">
        <v>0</v>
      </c>
      <c r="AA350" s="85">
        <v>0</v>
      </c>
      <c r="AB350" s="64">
        <f t="shared" si="65"/>
        <v>0</v>
      </c>
      <c r="AC350" s="64">
        <f t="shared" si="66"/>
        <v>0</v>
      </c>
      <c r="AD350" s="64">
        <f t="shared" si="67"/>
        <v>0</v>
      </c>
      <c r="AE350" s="64">
        <f t="shared" si="68"/>
        <v>0</v>
      </c>
      <c r="AF350" s="64">
        <f t="shared" si="69"/>
        <v>0</v>
      </c>
      <c r="AG350" s="64">
        <f t="shared" si="70"/>
        <v>0</v>
      </c>
      <c r="AH350" s="64">
        <f t="shared" si="71"/>
        <v>0</v>
      </c>
    </row>
    <row r="351" spans="1:34">
      <c r="A351" t="s">
        <v>35</v>
      </c>
      <c r="B351" t="s">
        <v>49</v>
      </c>
      <c r="C351">
        <v>3</v>
      </c>
      <c r="D351">
        <v>2013</v>
      </c>
      <c r="E351">
        <v>14</v>
      </c>
      <c r="F351">
        <v>1.120384</v>
      </c>
      <c r="G351">
        <v>1.120384</v>
      </c>
      <c r="H351" s="85">
        <v>84.449600000000004</v>
      </c>
      <c r="I351" s="84">
        <f t="shared" si="60"/>
        <v>0</v>
      </c>
      <c r="J351" s="84">
        <f t="shared" si="61"/>
        <v>0</v>
      </c>
      <c r="K351" s="84">
        <f t="shared" si="62"/>
        <v>0</v>
      </c>
      <c r="L351" s="84">
        <f t="shared" si="63"/>
        <v>0</v>
      </c>
      <c r="M351" s="84">
        <f t="shared" si="64"/>
        <v>0</v>
      </c>
      <c r="N351">
        <v>0</v>
      </c>
      <c r="O351" s="85">
        <v>0</v>
      </c>
      <c r="P351" s="84">
        <v>0.88900000000000001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 s="85">
        <v>0</v>
      </c>
      <c r="X351" s="85">
        <v>0</v>
      </c>
      <c r="Y351" s="85">
        <v>0</v>
      </c>
      <c r="Z351" s="85">
        <v>0</v>
      </c>
      <c r="AA351" s="85">
        <v>0</v>
      </c>
      <c r="AB351" s="64">
        <f t="shared" si="65"/>
        <v>0</v>
      </c>
      <c r="AC351" s="64">
        <f t="shared" si="66"/>
        <v>0</v>
      </c>
      <c r="AD351" s="64">
        <f t="shared" si="67"/>
        <v>0</v>
      </c>
      <c r="AE351" s="64">
        <f t="shared" si="68"/>
        <v>0</v>
      </c>
      <c r="AF351" s="64">
        <f t="shared" si="69"/>
        <v>0</v>
      </c>
      <c r="AG351" s="64">
        <f t="shared" si="70"/>
        <v>0</v>
      </c>
      <c r="AH351" s="64">
        <f t="shared" si="71"/>
        <v>0</v>
      </c>
    </row>
    <row r="352" spans="1:34">
      <c r="A352" t="s">
        <v>35</v>
      </c>
      <c r="B352" t="s">
        <v>49</v>
      </c>
      <c r="C352">
        <v>3</v>
      </c>
      <c r="D352">
        <v>2013</v>
      </c>
      <c r="E352">
        <v>15</v>
      </c>
      <c r="F352">
        <v>1.382239</v>
      </c>
      <c r="G352">
        <v>1.382239</v>
      </c>
      <c r="H352" s="85">
        <v>84.527100000000004</v>
      </c>
      <c r="I352" s="84">
        <f t="shared" si="60"/>
        <v>0</v>
      </c>
      <c r="J352" s="84">
        <f t="shared" si="61"/>
        <v>0</v>
      </c>
      <c r="K352" s="84">
        <f t="shared" si="62"/>
        <v>0</v>
      </c>
      <c r="L352" s="84">
        <f t="shared" si="63"/>
        <v>0</v>
      </c>
      <c r="M352" s="84">
        <f t="shared" si="64"/>
        <v>0</v>
      </c>
      <c r="N352">
        <v>0</v>
      </c>
      <c r="O352" s="85">
        <v>0</v>
      </c>
      <c r="P352" s="84">
        <v>0.8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 s="85">
        <v>0</v>
      </c>
      <c r="X352" s="85">
        <v>0</v>
      </c>
      <c r="Y352" s="85">
        <v>0</v>
      </c>
      <c r="Z352" s="85">
        <v>0</v>
      </c>
      <c r="AA352" s="85">
        <v>0</v>
      </c>
      <c r="AB352" s="64">
        <f t="shared" si="65"/>
        <v>0</v>
      </c>
      <c r="AC352" s="64">
        <f t="shared" si="66"/>
        <v>0</v>
      </c>
      <c r="AD352" s="64">
        <f t="shared" si="67"/>
        <v>0</v>
      </c>
      <c r="AE352" s="64">
        <f t="shared" si="68"/>
        <v>0</v>
      </c>
      <c r="AF352" s="64">
        <f t="shared" si="69"/>
        <v>0</v>
      </c>
      <c r="AG352" s="64">
        <f t="shared" si="70"/>
        <v>0</v>
      </c>
      <c r="AH352" s="64">
        <f t="shared" si="71"/>
        <v>0</v>
      </c>
    </row>
    <row r="353" spans="1:34">
      <c r="A353" t="s">
        <v>35</v>
      </c>
      <c r="B353" t="s">
        <v>49</v>
      </c>
      <c r="C353">
        <v>3</v>
      </c>
      <c r="D353">
        <v>2013</v>
      </c>
      <c r="E353">
        <v>16</v>
      </c>
      <c r="F353">
        <v>1.6113059999999999</v>
      </c>
      <c r="G353">
        <v>1.6113059999999999</v>
      </c>
      <c r="H353" s="85">
        <v>82</v>
      </c>
      <c r="I353" s="84">
        <f t="shared" si="60"/>
        <v>0</v>
      </c>
      <c r="J353" s="84">
        <f t="shared" si="61"/>
        <v>0</v>
      </c>
      <c r="K353" s="84">
        <f t="shared" si="62"/>
        <v>0</v>
      </c>
      <c r="L353" s="84">
        <f t="shared" si="63"/>
        <v>0</v>
      </c>
      <c r="M353" s="84">
        <f t="shared" si="64"/>
        <v>0</v>
      </c>
      <c r="N353">
        <v>0</v>
      </c>
      <c r="O353" s="85">
        <v>0</v>
      </c>
      <c r="P353" s="84">
        <v>0.67400000000000004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 s="85">
        <v>0</v>
      </c>
      <c r="X353" s="85">
        <v>0</v>
      </c>
      <c r="Y353" s="85">
        <v>0</v>
      </c>
      <c r="Z353" s="85">
        <v>0</v>
      </c>
      <c r="AA353" s="85">
        <v>0</v>
      </c>
      <c r="AB353" s="64">
        <f t="shared" si="65"/>
        <v>0</v>
      </c>
      <c r="AC353" s="64">
        <f t="shared" si="66"/>
        <v>0</v>
      </c>
      <c r="AD353" s="64">
        <f t="shared" si="67"/>
        <v>0</v>
      </c>
      <c r="AE353" s="64">
        <f t="shared" si="68"/>
        <v>0</v>
      </c>
      <c r="AF353" s="64">
        <f t="shared" si="69"/>
        <v>0</v>
      </c>
      <c r="AG353" s="64">
        <f t="shared" si="70"/>
        <v>0</v>
      </c>
      <c r="AH353" s="64">
        <f t="shared" si="71"/>
        <v>0</v>
      </c>
    </row>
    <row r="354" spans="1:34">
      <c r="A354" t="s">
        <v>35</v>
      </c>
      <c r="B354" t="s">
        <v>49</v>
      </c>
      <c r="C354">
        <v>3</v>
      </c>
      <c r="D354">
        <v>2013</v>
      </c>
      <c r="E354">
        <v>17</v>
      </c>
      <c r="F354">
        <v>1.7327090000000001</v>
      </c>
      <c r="G354">
        <v>1.264877</v>
      </c>
      <c r="H354" s="85">
        <v>79.906999999999996</v>
      </c>
      <c r="I354" s="84">
        <f t="shared" si="60"/>
        <v>-3.6216600000000002E-2</v>
      </c>
      <c r="J354" s="84">
        <f t="shared" si="61"/>
        <v>-1.4819499999999999E-2</v>
      </c>
      <c r="K354" s="84">
        <f t="shared" si="62"/>
        <v>0</v>
      </c>
      <c r="L354" s="84">
        <f t="shared" si="63"/>
        <v>1.4819499999999999E-2</v>
      </c>
      <c r="M354" s="84">
        <f t="shared" si="64"/>
        <v>3.6216600000000002E-2</v>
      </c>
      <c r="N354">
        <v>0</v>
      </c>
      <c r="O354" s="85">
        <v>0</v>
      </c>
      <c r="P354" s="84">
        <v>0.56599999999999995</v>
      </c>
      <c r="Q354">
        <v>0</v>
      </c>
      <c r="R354">
        <v>-3.6216600000000002E-2</v>
      </c>
      <c r="S354">
        <v>-1.4819499999999999E-2</v>
      </c>
      <c r="T354">
        <v>0</v>
      </c>
      <c r="U354">
        <v>1.4819499999999999E-2</v>
      </c>
      <c r="V354">
        <v>3.6216600000000002E-2</v>
      </c>
      <c r="W354" s="85">
        <v>0</v>
      </c>
      <c r="X354" s="85">
        <v>0</v>
      </c>
      <c r="Y354" s="85">
        <v>0</v>
      </c>
      <c r="Z354" s="85">
        <v>0</v>
      </c>
      <c r="AA354" s="85">
        <v>0</v>
      </c>
      <c r="AB354" s="64">
        <f t="shared" si="65"/>
        <v>0</v>
      </c>
      <c r="AC354" s="64">
        <f t="shared" si="66"/>
        <v>0</v>
      </c>
      <c r="AD354" s="64">
        <f t="shared" si="67"/>
        <v>0</v>
      </c>
      <c r="AE354" s="64">
        <f t="shared" si="68"/>
        <v>0</v>
      </c>
      <c r="AF354" s="64">
        <f t="shared" si="69"/>
        <v>0</v>
      </c>
      <c r="AG354" s="64">
        <f t="shared" si="70"/>
        <v>0</v>
      </c>
      <c r="AH354" s="64">
        <f t="shared" si="71"/>
        <v>0</v>
      </c>
    </row>
    <row r="355" spans="1:34">
      <c r="A355" t="s">
        <v>35</v>
      </c>
      <c r="B355" t="s">
        <v>49</v>
      </c>
      <c r="C355">
        <v>3</v>
      </c>
      <c r="D355">
        <v>2013</v>
      </c>
      <c r="E355">
        <v>18</v>
      </c>
      <c r="F355">
        <v>1.6664289999999999</v>
      </c>
      <c r="G355">
        <v>1.216493</v>
      </c>
      <c r="H355" s="85">
        <v>76.589100000000002</v>
      </c>
      <c r="I355" s="84">
        <f t="shared" si="60"/>
        <v>-3.53365E-2</v>
      </c>
      <c r="J355" s="84">
        <f t="shared" si="61"/>
        <v>-1.4459400000000001E-2</v>
      </c>
      <c r="K355" s="84">
        <f t="shared" si="62"/>
        <v>0</v>
      </c>
      <c r="L355" s="84">
        <f t="shared" si="63"/>
        <v>1.4459400000000001E-2</v>
      </c>
      <c r="M355" s="84">
        <f t="shared" si="64"/>
        <v>3.53365E-2</v>
      </c>
      <c r="N355">
        <v>0</v>
      </c>
      <c r="O355" s="85">
        <v>0</v>
      </c>
      <c r="P355" s="84">
        <v>0.374</v>
      </c>
      <c r="Q355">
        <v>0</v>
      </c>
      <c r="R355">
        <v>-3.53365E-2</v>
      </c>
      <c r="S355">
        <v>-1.4459400000000001E-2</v>
      </c>
      <c r="T355">
        <v>0</v>
      </c>
      <c r="U355">
        <v>1.4459400000000001E-2</v>
      </c>
      <c r="V355">
        <v>3.53365E-2</v>
      </c>
      <c r="W355" s="85">
        <v>0</v>
      </c>
      <c r="X355" s="85">
        <v>0</v>
      </c>
      <c r="Y355" s="85">
        <v>0</v>
      </c>
      <c r="Z355" s="85">
        <v>0</v>
      </c>
      <c r="AA355" s="85">
        <v>0</v>
      </c>
      <c r="AB355" s="64">
        <f t="shared" si="65"/>
        <v>0</v>
      </c>
      <c r="AC355" s="64">
        <f t="shared" si="66"/>
        <v>0</v>
      </c>
      <c r="AD355" s="64">
        <f t="shared" si="67"/>
        <v>0</v>
      </c>
      <c r="AE355" s="64">
        <f t="shared" si="68"/>
        <v>0</v>
      </c>
      <c r="AF355" s="64">
        <f t="shared" si="69"/>
        <v>0</v>
      </c>
      <c r="AG355" s="64">
        <f t="shared" si="70"/>
        <v>0</v>
      </c>
      <c r="AH355" s="64">
        <f t="shared" si="71"/>
        <v>0</v>
      </c>
    </row>
    <row r="356" spans="1:34">
      <c r="A356" t="s">
        <v>35</v>
      </c>
      <c r="B356" t="s">
        <v>49</v>
      </c>
      <c r="C356">
        <v>3</v>
      </c>
      <c r="D356">
        <v>2013</v>
      </c>
      <c r="E356">
        <v>19</v>
      </c>
      <c r="F356">
        <v>1.352563</v>
      </c>
      <c r="G356">
        <v>1.501344</v>
      </c>
      <c r="H356" s="85">
        <v>72.294600000000003</v>
      </c>
      <c r="I356" s="84">
        <f t="shared" si="60"/>
        <v>0</v>
      </c>
      <c r="J356" s="84">
        <f t="shared" si="61"/>
        <v>0</v>
      </c>
      <c r="K356" s="84">
        <f t="shared" si="62"/>
        <v>0</v>
      </c>
      <c r="L356" s="84">
        <f t="shared" si="63"/>
        <v>0</v>
      </c>
      <c r="M356" s="84">
        <f t="shared" si="64"/>
        <v>0</v>
      </c>
      <c r="N356">
        <v>0</v>
      </c>
      <c r="O356" s="85">
        <v>0</v>
      </c>
      <c r="P356" s="84">
        <v>0.23300000000000001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 s="85">
        <v>0</v>
      </c>
      <c r="X356" s="85">
        <v>0</v>
      </c>
      <c r="Y356" s="85">
        <v>0</v>
      </c>
      <c r="Z356" s="85">
        <v>0</v>
      </c>
      <c r="AA356" s="85">
        <v>0</v>
      </c>
      <c r="AB356" s="64">
        <f t="shared" si="65"/>
        <v>0</v>
      </c>
      <c r="AC356" s="64">
        <f t="shared" si="66"/>
        <v>0</v>
      </c>
      <c r="AD356" s="64">
        <f t="shared" si="67"/>
        <v>0</v>
      </c>
      <c r="AE356" s="64">
        <f t="shared" si="68"/>
        <v>0</v>
      </c>
      <c r="AF356" s="64">
        <f t="shared" si="69"/>
        <v>0</v>
      </c>
      <c r="AG356" s="64">
        <f t="shared" si="70"/>
        <v>0</v>
      </c>
      <c r="AH356" s="64">
        <f t="shared" si="71"/>
        <v>0</v>
      </c>
    </row>
    <row r="357" spans="1:34">
      <c r="A357" t="s">
        <v>35</v>
      </c>
      <c r="B357" t="s">
        <v>49</v>
      </c>
      <c r="C357">
        <v>3</v>
      </c>
      <c r="D357">
        <v>2013</v>
      </c>
      <c r="E357">
        <v>20</v>
      </c>
      <c r="F357">
        <v>0.95594639999999997</v>
      </c>
      <c r="G357">
        <v>1.041982</v>
      </c>
      <c r="H357" s="85">
        <v>65.604699999999994</v>
      </c>
      <c r="I357" s="84">
        <f t="shared" si="60"/>
        <v>0</v>
      </c>
      <c r="J357" s="84">
        <f t="shared" si="61"/>
        <v>0</v>
      </c>
      <c r="K357" s="84">
        <f t="shared" si="62"/>
        <v>0</v>
      </c>
      <c r="L357" s="84">
        <f t="shared" si="63"/>
        <v>0</v>
      </c>
      <c r="M357" s="84">
        <f t="shared" si="64"/>
        <v>0</v>
      </c>
      <c r="N357">
        <v>0</v>
      </c>
      <c r="O357" s="85">
        <v>0</v>
      </c>
      <c r="P357" s="84">
        <v>0.16500000000000001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 s="85">
        <v>0</v>
      </c>
      <c r="X357" s="85">
        <v>0</v>
      </c>
      <c r="Y357" s="85">
        <v>0</v>
      </c>
      <c r="Z357" s="85">
        <v>0</v>
      </c>
      <c r="AA357" s="85">
        <v>0</v>
      </c>
      <c r="AB357" s="64">
        <f t="shared" si="65"/>
        <v>0</v>
      </c>
      <c r="AC357" s="64">
        <f t="shared" si="66"/>
        <v>0</v>
      </c>
      <c r="AD357" s="64">
        <f t="shared" si="67"/>
        <v>0</v>
      </c>
      <c r="AE357" s="64">
        <f t="shared" si="68"/>
        <v>0</v>
      </c>
      <c r="AF357" s="64">
        <f t="shared" si="69"/>
        <v>0</v>
      </c>
      <c r="AG357" s="64">
        <f t="shared" si="70"/>
        <v>0</v>
      </c>
      <c r="AH357" s="64">
        <f t="shared" si="71"/>
        <v>0</v>
      </c>
    </row>
    <row r="358" spans="1:34">
      <c r="A358" t="s">
        <v>35</v>
      </c>
      <c r="B358" t="s">
        <v>49</v>
      </c>
      <c r="C358">
        <v>3</v>
      </c>
      <c r="D358">
        <v>2013</v>
      </c>
      <c r="E358">
        <v>21</v>
      </c>
      <c r="F358">
        <v>0.69698179999999998</v>
      </c>
      <c r="G358">
        <v>0.74577059999999995</v>
      </c>
      <c r="H358" s="85">
        <v>63.038800000000002</v>
      </c>
      <c r="I358" s="84">
        <f t="shared" si="60"/>
        <v>0</v>
      </c>
      <c r="J358" s="84">
        <f t="shared" si="61"/>
        <v>0</v>
      </c>
      <c r="K358" s="84">
        <f t="shared" si="62"/>
        <v>0</v>
      </c>
      <c r="L358" s="84">
        <f t="shared" si="63"/>
        <v>0</v>
      </c>
      <c r="M358" s="84">
        <f t="shared" si="64"/>
        <v>0</v>
      </c>
      <c r="N358">
        <v>0</v>
      </c>
      <c r="O358" s="85">
        <v>0</v>
      </c>
      <c r="P358" s="84">
        <v>0.1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 s="85">
        <v>0</v>
      </c>
      <c r="X358" s="85">
        <v>0</v>
      </c>
      <c r="Y358" s="85">
        <v>0</v>
      </c>
      <c r="Z358" s="85">
        <v>0</v>
      </c>
      <c r="AA358" s="85">
        <v>0</v>
      </c>
      <c r="AB358" s="64">
        <f t="shared" si="65"/>
        <v>0</v>
      </c>
      <c r="AC358" s="64">
        <f t="shared" si="66"/>
        <v>0</v>
      </c>
      <c r="AD358" s="64">
        <f t="shared" si="67"/>
        <v>0</v>
      </c>
      <c r="AE358" s="64">
        <f t="shared" si="68"/>
        <v>0</v>
      </c>
      <c r="AF358" s="64">
        <f t="shared" si="69"/>
        <v>0</v>
      </c>
      <c r="AG358" s="64">
        <f t="shared" si="70"/>
        <v>0</v>
      </c>
      <c r="AH358" s="64">
        <f t="shared" si="71"/>
        <v>0</v>
      </c>
    </row>
    <row r="359" spans="1:34">
      <c r="A359" t="s">
        <v>35</v>
      </c>
      <c r="B359" t="s">
        <v>49</v>
      </c>
      <c r="C359">
        <v>3</v>
      </c>
      <c r="D359">
        <v>2013</v>
      </c>
      <c r="E359">
        <v>22</v>
      </c>
      <c r="F359">
        <v>0.51481140000000003</v>
      </c>
      <c r="G359">
        <v>0.51481140000000003</v>
      </c>
      <c r="H359" s="85">
        <v>61.689900000000002</v>
      </c>
      <c r="I359" s="84">
        <f t="shared" si="60"/>
        <v>0</v>
      </c>
      <c r="J359" s="84">
        <f t="shared" si="61"/>
        <v>0</v>
      </c>
      <c r="K359" s="84">
        <f t="shared" si="62"/>
        <v>0</v>
      </c>
      <c r="L359" s="84">
        <f t="shared" si="63"/>
        <v>0</v>
      </c>
      <c r="M359" s="84">
        <f t="shared" si="64"/>
        <v>0</v>
      </c>
      <c r="N359">
        <v>0</v>
      </c>
      <c r="O359" s="85">
        <v>0</v>
      </c>
      <c r="P359" s="84">
        <v>6.8000000000000005E-2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 s="85">
        <v>0</v>
      </c>
      <c r="X359" s="85">
        <v>0</v>
      </c>
      <c r="Y359" s="85">
        <v>0</v>
      </c>
      <c r="Z359" s="85">
        <v>0</v>
      </c>
      <c r="AA359" s="85">
        <v>0</v>
      </c>
      <c r="AB359" s="64">
        <f t="shared" si="65"/>
        <v>0</v>
      </c>
      <c r="AC359" s="64">
        <f t="shared" si="66"/>
        <v>0</v>
      </c>
      <c r="AD359" s="64">
        <f t="shared" si="67"/>
        <v>0</v>
      </c>
      <c r="AE359" s="64">
        <f t="shared" si="68"/>
        <v>0</v>
      </c>
      <c r="AF359" s="64">
        <f t="shared" si="69"/>
        <v>0</v>
      </c>
      <c r="AG359" s="64">
        <f t="shared" si="70"/>
        <v>0</v>
      </c>
      <c r="AH359" s="64">
        <f t="shared" si="71"/>
        <v>0</v>
      </c>
    </row>
    <row r="360" spans="1:34">
      <c r="A360" t="s">
        <v>35</v>
      </c>
      <c r="B360" t="s">
        <v>49</v>
      </c>
      <c r="C360">
        <v>3</v>
      </c>
      <c r="D360">
        <v>2013</v>
      </c>
      <c r="E360">
        <v>23</v>
      </c>
      <c r="F360">
        <v>0.33397250000000001</v>
      </c>
      <c r="G360">
        <v>0.33397250000000001</v>
      </c>
      <c r="H360" s="85">
        <v>59.6434</v>
      </c>
      <c r="I360" s="84">
        <f t="shared" si="60"/>
        <v>0</v>
      </c>
      <c r="J360" s="84">
        <f t="shared" si="61"/>
        <v>0</v>
      </c>
      <c r="K360" s="84">
        <f t="shared" si="62"/>
        <v>0</v>
      </c>
      <c r="L360" s="84">
        <f t="shared" si="63"/>
        <v>0</v>
      </c>
      <c r="M360" s="84">
        <f t="shared" si="64"/>
        <v>0</v>
      </c>
      <c r="N360">
        <v>0</v>
      </c>
      <c r="O360" s="85">
        <v>0</v>
      </c>
      <c r="P360" s="84">
        <v>5.0999999999999997E-2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 s="85">
        <v>0</v>
      </c>
      <c r="X360" s="85">
        <v>0</v>
      </c>
      <c r="Y360" s="85">
        <v>0</v>
      </c>
      <c r="Z360" s="85">
        <v>0</v>
      </c>
      <c r="AA360" s="85">
        <v>0</v>
      </c>
      <c r="AB360" s="64">
        <f t="shared" si="65"/>
        <v>0</v>
      </c>
      <c r="AC360" s="64">
        <f t="shared" si="66"/>
        <v>0</v>
      </c>
      <c r="AD360" s="64">
        <f t="shared" si="67"/>
        <v>0</v>
      </c>
      <c r="AE360" s="64">
        <f t="shared" si="68"/>
        <v>0</v>
      </c>
      <c r="AF360" s="64">
        <f t="shared" si="69"/>
        <v>0</v>
      </c>
      <c r="AG360" s="64">
        <f t="shared" si="70"/>
        <v>0</v>
      </c>
      <c r="AH360" s="64">
        <f t="shared" si="71"/>
        <v>0</v>
      </c>
    </row>
    <row r="361" spans="1:34">
      <c r="A361" t="s">
        <v>35</v>
      </c>
      <c r="B361" t="s">
        <v>49</v>
      </c>
      <c r="C361">
        <v>3</v>
      </c>
      <c r="D361">
        <v>2013</v>
      </c>
      <c r="E361">
        <v>24</v>
      </c>
      <c r="F361">
        <v>0.1616716</v>
      </c>
      <c r="G361">
        <v>0.1616716</v>
      </c>
      <c r="H361" s="85">
        <v>57.426400000000001</v>
      </c>
      <c r="I361" s="84">
        <f t="shared" si="60"/>
        <v>0</v>
      </c>
      <c r="J361" s="84">
        <f t="shared" si="61"/>
        <v>0</v>
      </c>
      <c r="K361" s="84">
        <f t="shared" si="62"/>
        <v>0</v>
      </c>
      <c r="L361" s="84">
        <f t="shared" si="63"/>
        <v>0</v>
      </c>
      <c r="M361" s="84">
        <f t="shared" si="64"/>
        <v>0</v>
      </c>
      <c r="N361">
        <v>0</v>
      </c>
      <c r="O361" s="85">
        <v>0</v>
      </c>
      <c r="P361" s="84">
        <v>0.05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 s="85">
        <v>0</v>
      </c>
      <c r="X361" s="85">
        <v>0</v>
      </c>
      <c r="Y361" s="85">
        <v>0</v>
      </c>
      <c r="Z361" s="85">
        <v>0</v>
      </c>
      <c r="AA361" s="85">
        <v>0</v>
      </c>
      <c r="AB361" s="64">
        <f t="shared" si="65"/>
        <v>0</v>
      </c>
      <c r="AC361" s="64">
        <f t="shared" si="66"/>
        <v>0</v>
      </c>
      <c r="AD361" s="64">
        <f t="shared" si="67"/>
        <v>0</v>
      </c>
      <c r="AE361" s="64">
        <f t="shared" si="68"/>
        <v>0</v>
      </c>
      <c r="AF361" s="64">
        <f t="shared" si="69"/>
        <v>0</v>
      </c>
      <c r="AG361" s="64">
        <f t="shared" si="70"/>
        <v>0</v>
      </c>
      <c r="AH361" s="64">
        <f t="shared" si="71"/>
        <v>0</v>
      </c>
    </row>
    <row r="362" spans="1:34">
      <c r="A362" t="s">
        <v>35</v>
      </c>
      <c r="B362" t="s">
        <v>50</v>
      </c>
      <c r="C362">
        <v>4</v>
      </c>
      <c r="D362">
        <v>2013</v>
      </c>
      <c r="E362">
        <v>1</v>
      </c>
      <c r="F362">
        <v>0</v>
      </c>
      <c r="G362">
        <v>0</v>
      </c>
      <c r="H362" s="85">
        <v>58.744199999999999</v>
      </c>
      <c r="I362" s="84">
        <f t="shared" si="60"/>
        <v>0</v>
      </c>
      <c r="J362" s="84">
        <f t="shared" si="61"/>
        <v>0</v>
      </c>
      <c r="K362" s="84">
        <f t="shared" si="62"/>
        <v>0</v>
      </c>
      <c r="L362" s="84">
        <f t="shared" si="63"/>
        <v>0</v>
      </c>
      <c r="M362" s="84">
        <f t="shared" si="64"/>
        <v>0</v>
      </c>
      <c r="N362">
        <v>0</v>
      </c>
      <c r="O362" s="85">
        <v>0</v>
      </c>
      <c r="P362" s="84">
        <v>0.05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 s="85">
        <v>0</v>
      </c>
      <c r="X362" s="85">
        <v>0</v>
      </c>
      <c r="Y362" s="85">
        <v>0</v>
      </c>
      <c r="Z362" s="85">
        <v>0</v>
      </c>
      <c r="AA362" s="85">
        <v>0</v>
      </c>
      <c r="AB362" s="64">
        <f t="shared" si="65"/>
        <v>0</v>
      </c>
      <c r="AC362" s="64">
        <f t="shared" si="66"/>
        <v>0</v>
      </c>
      <c r="AD362" s="64">
        <f t="shared" si="67"/>
        <v>0</v>
      </c>
      <c r="AE362" s="64">
        <f t="shared" si="68"/>
        <v>0</v>
      </c>
      <c r="AF362" s="64">
        <f t="shared" si="69"/>
        <v>0</v>
      </c>
      <c r="AG362" s="64">
        <f t="shared" si="70"/>
        <v>0</v>
      </c>
      <c r="AH362" s="64">
        <f t="shared" si="71"/>
        <v>0</v>
      </c>
    </row>
    <row r="363" spans="1:34">
      <c r="A363" t="s">
        <v>35</v>
      </c>
      <c r="B363" t="s">
        <v>50</v>
      </c>
      <c r="C363">
        <v>4</v>
      </c>
      <c r="D363">
        <v>2013</v>
      </c>
      <c r="E363">
        <v>2</v>
      </c>
      <c r="F363">
        <v>0</v>
      </c>
      <c r="G363">
        <v>0</v>
      </c>
      <c r="H363" s="85">
        <v>58.682200000000002</v>
      </c>
      <c r="I363" s="84">
        <f t="shared" si="60"/>
        <v>0</v>
      </c>
      <c r="J363" s="84">
        <f t="shared" si="61"/>
        <v>0</v>
      </c>
      <c r="K363" s="84">
        <f t="shared" si="62"/>
        <v>0</v>
      </c>
      <c r="L363" s="84">
        <f t="shared" si="63"/>
        <v>0</v>
      </c>
      <c r="M363" s="84">
        <f t="shared" si="64"/>
        <v>0</v>
      </c>
      <c r="N363">
        <v>0</v>
      </c>
      <c r="O363" s="85">
        <v>0</v>
      </c>
      <c r="P363" s="84">
        <v>3.2000000000000001E-2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85">
        <v>0</v>
      </c>
      <c r="X363" s="85">
        <v>0</v>
      </c>
      <c r="Y363" s="85">
        <v>0</v>
      </c>
      <c r="Z363" s="85">
        <v>0</v>
      </c>
      <c r="AA363" s="85">
        <v>0</v>
      </c>
      <c r="AB363" s="64">
        <f t="shared" si="65"/>
        <v>0</v>
      </c>
      <c r="AC363" s="64">
        <f t="shared" si="66"/>
        <v>0</v>
      </c>
      <c r="AD363" s="64">
        <f t="shared" si="67"/>
        <v>0</v>
      </c>
      <c r="AE363" s="64">
        <f t="shared" si="68"/>
        <v>0</v>
      </c>
      <c r="AF363" s="64">
        <f t="shared" si="69"/>
        <v>0</v>
      </c>
      <c r="AG363" s="64">
        <f t="shared" si="70"/>
        <v>0</v>
      </c>
      <c r="AH363" s="64">
        <f t="shared" si="71"/>
        <v>0</v>
      </c>
    </row>
    <row r="364" spans="1:34">
      <c r="A364" t="s">
        <v>35</v>
      </c>
      <c r="B364" t="s">
        <v>50</v>
      </c>
      <c r="C364">
        <v>4</v>
      </c>
      <c r="D364">
        <v>2013</v>
      </c>
      <c r="E364">
        <v>3</v>
      </c>
      <c r="F364">
        <v>0</v>
      </c>
      <c r="G364">
        <v>0</v>
      </c>
      <c r="H364" s="85">
        <v>58.085299999999997</v>
      </c>
      <c r="I364" s="84">
        <f t="shared" si="60"/>
        <v>0</v>
      </c>
      <c r="J364" s="84">
        <f t="shared" si="61"/>
        <v>0</v>
      </c>
      <c r="K364" s="84">
        <f t="shared" si="62"/>
        <v>0</v>
      </c>
      <c r="L364" s="84">
        <f t="shared" si="63"/>
        <v>0</v>
      </c>
      <c r="M364" s="84">
        <f t="shared" si="64"/>
        <v>0</v>
      </c>
      <c r="N364">
        <v>0</v>
      </c>
      <c r="O364" s="85">
        <v>0</v>
      </c>
      <c r="P364" s="84">
        <v>4.3999999999999997E-2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 s="85">
        <v>0</v>
      </c>
      <c r="X364" s="85">
        <v>0</v>
      </c>
      <c r="Y364" s="85">
        <v>0</v>
      </c>
      <c r="Z364" s="85">
        <v>0</v>
      </c>
      <c r="AA364" s="85">
        <v>0</v>
      </c>
      <c r="AB364" s="64">
        <f t="shared" si="65"/>
        <v>0</v>
      </c>
      <c r="AC364" s="64">
        <f t="shared" si="66"/>
        <v>0</v>
      </c>
      <c r="AD364" s="64">
        <f t="shared" si="67"/>
        <v>0</v>
      </c>
      <c r="AE364" s="64">
        <f t="shared" si="68"/>
        <v>0</v>
      </c>
      <c r="AF364" s="64">
        <f t="shared" si="69"/>
        <v>0</v>
      </c>
      <c r="AG364" s="64">
        <f t="shared" si="70"/>
        <v>0</v>
      </c>
      <c r="AH364" s="64">
        <f t="shared" si="71"/>
        <v>0</v>
      </c>
    </row>
    <row r="365" spans="1:34">
      <c r="A365" t="s">
        <v>35</v>
      </c>
      <c r="B365" t="s">
        <v>50</v>
      </c>
      <c r="C365">
        <v>4</v>
      </c>
      <c r="D365">
        <v>2013</v>
      </c>
      <c r="E365">
        <v>4</v>
      </c>
      <c r="F365">
        <v>0</v>
      </c>
      <c r="G365">
        <v>0</v>
      </c>
      <c r="H365" s="85">
        <v>57.5426</v>
      </c>
      <c r="I365" s="84">
        <f t="shared" si="60"/>
        <v>0</v>
      </c>
      <c r="J365" s="84">
        <f t="shared" si="61"/>
        <v>0</v>
      </c>
      <c r="K365" s="84">
        <f t="shared" si="62"/>
        <v>0</v>
      </c>
      <c r="L365" s="84">
        <f t="shared" si="63"/>
        <v>0</v>
      </c>
      <c r="M365" s="84">
        <f t="shared" si="64"/>
        <v>0</v>
      </c>
      <c r="N365">
        <v>0</v>
      </c>
      <c r="O365" s="85">
        <v>0</v>
      </c>
      <c r="P365" s="84">
        <v>4.3999999999999997E-2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 s="85">
        <v>0</v>
      </c>
      <c r="X365" s="85">
        <v>0</v>
      </c>
      <c r="Y365" s="85">
        <v>0</v>
      </c>
      <c r="Z365" s="85">
        <v>0</v>
      </c>
      <c r="AA365" s="85">
        <v>0</v>
      </c>
      <c r="AB365" s="64">
        <f t="shared" si="65"/>
        <v>0</v>
      </c>
      <c r="AC365" s="64">
        <f t="shared" si="66"/>
        <v>0</v>
      </c>
      <c r="AD365" s="64">
        <f t="shared" si="67"/>
        <v>0</v>
      </c>
      <c r="AE365" s="64">
        <f t="shared" si="68"/>
        <v>0</v>
      </c>
      <c r="AF365" s="64">
        <f t="shared" si="69"/>
        <v>0</v>
      </c>
      <c r="AG365" s="64">
        <f t="shared" si="70"/>
        <v>0</v>
      </c>
      <c r="AH365" s="64">
        <f t="shared" si="71"/>
        <v>0</v>
      </c>
    </row>
    <row r="366" spans="1:34">
      <c r="A366" t="s">
        <v>35</v>
      </c>
      <c r="B366" t="s">
        <v>50</v>
      </c>
      <c r="C366">
        <v>4</v>
      </c>
      <c r="D366">
        <v>2013</v>
      </c>
      <c r="E366">
        <v>5</v>
      </c>
      <c r="F366">
        <v>0</v>
      </c>
      <c r="G366">
        <v>0</v>
      </c>
      <c r="H366" s="85">
        <v>56.976700000000001</v>
      </c>
      <c r="I366" s="84">
        <f t="shared" si="60"/>
        <v>0</v>
      </c>
      <c r="J366" s="84">
        <f t="shared" si="61"/>
        <v>0</v>
      </c>
      <c r="K366" s="84">
        <f t="shared" si="62"/>
        <v>0</v>
      </c>
      <c r="L366" s="84">
        <f t="shared" si="63"/>
        <v>0</v>
      </c>
      <c r="M366" s="84">
        <f t="shared" si="64"/>
        <v>0</v>
      </c>
      <c r="N366">
        <v>0</v>
      </c>
      <c r="O366" s="85">
        <v>0</v>
      </c>
      <c r="P366" s="84">
        <v>5.3999999999999999E-2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 s="85">
        <v>0</v>
      </c>
      <c r="X366" s="85">
        <v>0</v>
      </c>
      <c r="Y366" s="85">
        <v>0</v>
      </c>
      <c r="Z366" s="85">
        <v>0</v>
      </c>
      <c r="AA366" s="85">
        <v>0</v>
      </c>
      <c r="AB366" s="64">
        <f t="shared" si="65"/>
        <v>0</v>
      </c>
      <c r="AC366" s="64">
        <f t="shared" si="66"/>
        <v>0</v>
      </c>
      <c r="AD366" s="64">
        <f t="shared" si="67"/>
        <v>0</v>
      </c>
      <c r="AE366" s="64">
        <f t="shared" si="68"/>
        <v>0</v>
      </c>
      <c r="AF366" s="64">
        <f t="shared" si="69"/>
        <v>0</v>
      </c>
      <c r="AG366" s="64">
        <f t="shared" si="70"/>
        <v>0</v>
      </c>
      <c r="AH366" s="64">
        <f t="shared" si="71"/>
        <v>0</v>
      </c>
    </row>
    <row r="367" spans="1:34">
      <c r="A367" t="s">
        <v>35</v>
      </c>
      <c r="B367" t="s">
        <v>50</v>
      </c>
      <c r="C367">
        <v>4</v>
      </c>
      <c r="D367">
        <v>2013</v>
      </c>
      <c r="E367">
        <v>6</v>
      </c>
      <c r="F367">
        <v>0</v>
      </c>
      <c r="G367">
        <v>0</v>
      </c>
      <c r="H367" s="85">
        <v>55.565899999999999</v>
      </c>
      <c r="I367" s="84">
        <f t="shared" si="60"/>
        <v>0</v>
      </c>
      <c r="J367" s="84">
        <f t="shared" si="61"/>
        <v>0</v>
      </c>
      <c r="K367" s="84">
        <f t="shared" si="62"/>
        <v>0</v>
      </c>
      <c r="L367" s="84">
        <f t="shared" si="63"/>
        <v>0</v>
      </c>
      <c r="M367" s="84">
        <f t="shared" si="64"/>
        <v>0</v>
      </c>
      <c r="N367">
        <v>0</v>
      </c>
      <c r="O367" s="85">
        <v>0</v>
      </c>
      <c r="P367" s="84">
        <v>0.10100000000000001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 s="85">
        <v>0</v>
      </c>
      <c r="X367" s="85">
        <v>0</v>
      </c>
      <c r="Y367" s="85">
        <v>0</v>
      </c>
      <c r="Z367" s="85">
        <v>0</v>
      </c>
      <c r="AA367" s="85">
        <v>0</v>
      </c>
      <c r="AB367" s="64">
        <f t="shared" si="65"/>
        <v>0</v>
      </c>
      <c r="AC367" s="64">
        <f t="shared" si="66"/>
        <v>0</v>
      </c>
      <c r="AD367" s="64">
        <f t="shared" si="67"/>
        <v>0</v>
      </c>
      <c r="AE367" s="64">
        <f t="shared" si="68"/>
        <v>0</v>
      </c>
      <c r="AF367" s="64">
        <f t="shared" si="69"/>
        <v>0</v>
      </c>
      <c r="AG367" s="64">
        <f t="shared" si="70"/>
        <v>0</v>
      </c>
      <c r="AH367" s="64">
        <f t="shared" si="71"/>
        <v>0</v>
      </c>
    </row>
    <row r="368" spans="1:34">
      <c r="A368" t="s">
        <v>35</v>
      </c>
      <c r="B368" t="s">
        <v>50</v>
      </c>
      <c r="C368">
        <v>4</v>
      </c>
      <c r="D368">
        <v>2013</v>
      </c>
      <c r="E368">
        <v>7</v>
      </c>
      <c r="F368">
        <v>0</v>
      </c>
      <c r="G368">
        <v>0</v>
      </c>
      <c r="H368" s="85">
        <v>56.875999999999998</v>
      </c>
      <c r="I368" s="84">
        <f t="shared" si="60"/>
        <v>0</v>
      </c>
      <c r="J368" s="84">
        <f t="shared" si="61"/>
        <v>0</v>
      </c>
      <c r="K368" s="84">
        <f t="shared" si="62"/>
        <v>0</v>
      </c>
      <c r="L368" s="84">
        <f t="shared" si="63"/>
        <v>0</v>
      </c>
      <c r="M368" s="84">
        <f t="shared" si="64"/>
        <v>0</v>
      </c>
      <c r="N368">
        <v>0</v>
      </c>
      <c r="O368" s="85">
        <v>0</v>
      </c>
      <c r="P368" s="84">
        <v>0.161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 s="85">
        <v>0</v>
      </c>
      <c r="X368" s="85">
        <v>0</v>
      </c>
      <c r="Y368" s="85">
        <v>0</v>
      </c>
      <c r="Z368" s="85">
        <v>0</v>
      </c>
      <c r="AA368" s="85">
        <v>0</v>
      </c>
      <c r="AB368" s="64">
        <f t="shared" si="65"/>
        <v>0</v>
      </c>
      <c r="AC368" s="64">
        <f t="shared" si="66"/>
        <v>0</v>
      </c>
      <c r="AD368" s="64">
        <f t="shared" si="67"/>
        <v>0</v>
      </c>
      <c r="AE368" s="64">
        <f t="shared" si="68"/>
        <v>0</v>
      </c>
      <c r="AF368" s="64">
        <f t="shared" si="69"/>
        <v>0</v>
      </c>
      <c r="AG368" s="64">
        <f t="shared" si="70"/>
        <v>0</v>
      </c>
      <c r="AH368" s="64">
        <f t="shared" si="71"/>
        <v>0</v>
      </c>
    </row>
    <row r="369" spans="1:34">
      <c r="A369" t="s">
        <v>35</v>
      </c>
      <c r="B369" t="s">
        <v>50</v>
      </c>
      <c r="C369">
        <v>4</v>
      </c>
      <c r="D369">
        <v>2013</v>
      </c>
      <c r="E369">
        <v>8</v>
      </c>
      <c r="F369">
        <v>0</v>
      </c>
      <c r="G369">
        <v>0</v>
      </c>
      <c r="H369" s="85">
        <v>64.6357</v>
      </c>
      <c r="I369" s="84">
        <f t="shared" si="60"/>
        <v>0</v>
      </c>
      <c r="J369" s="84">
        <f t="shared" si="61"/>
        <v>0</v>
      </c>
      <c r="K369" s="84">
        <f t="shared" si="62"/>
        <v>0</v>
      </c>
      <c r="L369" s="84">
        <f t="shared" si="63"/>
        <v>0</v>
      </c>
      <c r="M369" s="84">
        <f t="shared" si="64"/>
        <v>0</v>
      </c>
      <c r="N369">
        <v>0</v>
      </c>
      <c r="O369" s="85">
        <v>0</v>
      </c>
      <c r="P369" s="84">
        <v>0.224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85">
        <v>0</v>
      </c>
      <c r="X369" s="85">
        <v>0</v>
      </c>
      <c r="Y369" s="85">
        <v>0</v>
      </c>
      <c r="Z369" s="85">
        <v>0</v>
      </c>
      <c r="AA369" s="85">
        <v>0</v>
      </c>
      <c r="AB369" s="64">
        <f t="shared" si="65"/>
        <v>0</v>
      </c>
      <c r="AC369" s="64">
        <f t="shared" si="66"/>
        <v>0</v>
      </c>
      <c r="AD369" s="64">
        <f t="shared" si="67"/>
        <v>0</v>
      </c>
      <c r="AE369" s="64">
        <f t="shared" si="68"/>
        <v>0</v>
      </c>
      <c r="AF369" s="64">
        <f t="shared" si="69"/>
        <v>0</v>
      </c>
      <c r="AG369" s="64">
        <f t="shared" si="70"/>
        <v>0</v>
      </c>
      <c r="AH369" s="64">
        <f t="shared" si="71"/>
        <v>0</v>
      </c>
    </row>
    <row r="370" spans="1:34">
      <c r="A370" t="s">
        <v>35</v>
      </c>
      <c r="B370" t="s">
        <v>50</v>
      </c>
      <c r="C370">
        <v>4</v>
      </c>
      <c r="D370">
        <v>2013</v>
      </c>
      <c r="E370">
        <v>9</v>
      </c>
      <c r="F370">
        <v>6.9209699999999999E-2</v>
      </c>
      <c r="G370">
        <v>6.9209699999999999E-2</v>
      </c>
      <c r="H370" s="85">
        <v>72.565899999999999</v>
      </c>
      <c r="I370" s="84">
        <f t="shared" si="60"/>
        <v>0</v>
      </c>
      <c r="J370" s="84">
        <f t="shared" si="61"/>
        <v>0</v>
      </c>
      <c r="K370" s="84">
        <f t="shared" si="62"/>
        <v>0</v>
      </c>
      <c r="L370" s="84">
        <f t="shared" si="63"/>
        <v>0</v>
      </c>
      <c r="M370" s="84">
        <f t="shared" si="64"/>
        <v>0</v>
      </c>
      <c r="N370">
        <v>0</v>
      </c>
      <c r="O370" s="85">
        <v>0</v>
      </c>
      <c r="P370" s="84">
        <v>0.33800000000000002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 s="85">
        <v>0</v>
      </c>
      <c r="X370" s="85">
        <v>0</v>
      </c>
      <c r="Y370" s="85">
        <v>0</v>
      </c>
      <c r="Z370" s="85">
        <v>0</v>
      </c>
      <c r="AA370" s="85">
        <v>0</v>
      </c>
      <c r="AB370" s="64">
        <f t="shared" si="65"/>
        <v>0</v>
      </c>
      <c r="AC370" s="64">
        <f t="shared" si="66"/>
        <v>0</v>
      </c>
      <c r="AD370" s="64">
        <f t="shared" si="67"/>
        <v>0</v>
      </c>
      <c r="AE370" s="64">
        <f t="shared" si="68"/>
        <v>0</v>
      </c>
      <c r="AF370" s="64">
        <f t="shared" si="69"/>
        <v>0</v>
      </c>
      <c r="AG370" s="64">
        <f t="shared" si="70"/>
        <v>0</v>
      </c>
      <c r="AH370" s="64">
        <f t="shared" si="71"/>
        <v>0</v>
      </c>
    </row>
    <row r="371" spans="1:34">
      <c r="A371" t="s">
        <v>35</v>
      </c>
      <c r="B371" t="s">
        <v>50</v>
      </c>
      <c r="C371">
        <v>4</v>
      </c>
      <c r="D371">
        <v>2013</v>
      </c>
      <c r="E371">
        <v>10</v>
      </c>
      <c r="F371">
        <v>0.19848360000000001</v>
      </c>
      <c r="G371">
        <v>0.19848360000000001</v>
      </c>
      <c r="H371" s="85">
        <v>80.697699999999998</v>
      </c>
      <c r="I371" s="84">
        <f t="shared" si="60"/>
        <v>0</v>
      </c>
      <c r="J371" s="84">
        <f t="shared" si="61"/>
        <v>0</v>
      </c>
      <c r="K371" s="84">
        <f t="shared" si="62"/>
        <v>0</v>
      </c>
      <c r="L371" s="84">
        <f t="shared" si="63"/>
        <v>0</v>
      </c>
      <c r="M371" s="84">
        <f t="shared" si="64"/>
        <v>0</v>
      </c>
      <c r="N371">
        <v>0</v>
      </c>
      <c r="O371" s="85">
        <v>0</v>
      </c>
      <c r="P371" s="84">
        <v>0.55700000000000005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 s="85">
        <v>0</v>
      </c>
      <c r="X371" s="85">
        <v>0</v>
      </c>
      <c r="Y371" s="85">
        <v>0</v>
      </c>
      <c r="Z371" s="85">
        <v>0</v>
      </c>
      <c r="AA371" s="85">
        <v>0</v>
      </c>
      <c r="AB371" s="64">
        <f t="shared" si="65"/>
        <v>0</v>
      </c>
      <c r="AC371" s="64">
        <f t="shared" si="66"/>
        <v>0</v>
      </c>
      <c r="AD371" s="64">
        <f t="shared" si="67"/>
        <v>0</v>
      </c>
      <c r="AE371" s="64">
        <f t="shared" si="68"/>
        <v>0</v>
      </c>
      <c r="AF371" s="64">
        <f t="shared" si="69"/>
        <v>0</v>
      </c>
      <c r="AG371" s="64">
        <f t="shared" si="70"/>
        <v>0</v>
      </c>
      <c r="AH371" s="64">
        <f t="shared" si="71"/>
        <v>0</v>
      </c>
    </row>
    <row r="372" spans="1:34">
      <c r="A372" t="s">
        <v>35</v>
      </c>
      <c r="B372" t="s">
        <v>50</v>
      </c>
      <c r="C372">
        <v>4</v>
      </c>
      <c r="D372">
        <v>2013</v>
      </c>
      <c r="E372">
        <v>11</v>
      </c>
      <c r="F372">
        <v>0.49754080000000001</v>
      </c>
      <c r="G372">
        <v>0.49754080000000001</v>
      </c>
      <c r="H372" s="85">
        <v>88.333299999999994</v>
      </c>
      <c r="I372" s="84">
        <f t="shared" si="60"/>
        <v>0</v>
      </c>
      <c r="J372" s="84">
        <f t="shared" si="61"/>
        <v>0</v>
      </c>
      <c r="K372" s="84">
        <f t="shared" si="62"/>
        <v>0</v>
      </c>
      <c r="L372" s="84">
        <f t="shared" si="63"/>
        <v>0</v>
      </c>
      <c r="M372" s="84">
        <f t="shared" si="64"/>
        <v>0</v>
      </c>
      <c r="N372">
        <v>0</v>
      </c>
      <c r="O372" s="85">
        <v>0</v>
      </c>
      <c r="P372" s="84">
        <v>0.72599999999999998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 s="85">
        <v>0</v>
      </c>
      <c r="X372" s="85">
        <v>0</v>
      </c>
      <c r="Y372" s="85">
        <v>0</v>
      </c>
      <c r="Z372" s="85">
        <v>0</v>
      </c>
      <c r="AA372" s="85">
        <v>0</v>
      </c>
      <c r="AB372" s="64">
        <f t="shared" si="65"/>
        <v>0</v>
      </c>
      <c r="AC372" s="64">
        <f t="shared" si="66"/>
        <v>0</v>
      </c>
      <c r="AD372" s="64">
        <f t="shared" si="67"/>
        <v>0</v>
      </c>
      <c r="AE372" s="64">
        <f t="shared" si="68"/>
        <v>0</v>
      </c>
      <c r="AF372" s="64">
        <f t="shared" si="69"/>
        <v>0</v>
      </c>
      <c r="AG372" s="64">
        <f t="shared" si="70"/>
        <v>0</v>
      </c>
      <c r="AH372" s="64">
        <f t="shared" si="71"/>
        <v>0</v>
      </c>
    </row>
    <row r="373" spans="1:34">
      <c r="A373" t="s">
        <v>35</v>
      </c>
      <c r="B373" t="s">
        <v>50</v>
      </c>
      <c r="C373">
        <v>4</v>
      </c>
      <c r="D373">
        <v>2013</v>
      </c>
      <c r="E373">
        <v>12</v>
      </c>
      <c r="F373">
        <v>0.84174269999999995</v>
      </c>
      <c r="G373">
        <v>0.84174269999999995</v>
      </c>
      <c r="H373" s="85">
        <v>88.705399999999997</v>
      </c>
      <c r="I373" s="84">
        <f t="shared" si="60"/>
        <v>0</v>
      </c>
      <c r="J373" s="84">
        <f t="shared" si="61"/>
        <v>0</v>
      </c>
      <c r="K373" s="84">
        <f t="shared" si="62"/>
        <v>0</v>
      </c>
      <c r="L373" s="84">
        <f t="shared" si="63"/>
        <v>0</v>
      </c>
      <c r="M373" s="84">
        <f t="shared" si="64"/>
        <v>0</v>
      </c>
      <c r="N373">
        <v>0</v>
      </c>
      <c r="O373" s="85">
        <v>0</v>
      </c>
      <c r="P373" s="84">
        <v>0.85699999999999998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 s="85">
        <v>0</v>
      </c>
      <c r="X373" s="85">
        <v>0</v>
      </c>
      <c r="Y373" s="85">
        <v>0</v>
      </c>
      <c r="Z373" s="85">
        <v>0</v>
      </c>
      <c r="AA373" s="85">
        <v>0</v>
      </c>
      <c r="AB373" s="64">
        <f t="shared" si="65"/>
        <v>0</v>
      </c>
      <c r="AC373" s="64">
        <f t="shared" si="66"/>
        <v>0</v>
      </c>
      <c r="AD373" s="64">
        <f t="shared" si="67"/>
        <v>0</v>
      </c>
      <c r="AE373" s="64">
        <f t="shared" si="68"/>
        <v>0</v>
      </c>
      <c r="AF373" s="64">
        <f t="shared" si="69"/>
        <v>0</v>
      </c>
      <c r="AG373" s="64">
        <f t="shared" si="70"/>
        <v>0</v>
      </c>
      <c r="AH373" s="64">
        <f t="shared" si="71"/>
        <v>0</v>
      </c>
    </row>
    <row r="374" spans="1:34">
      <c r="A374" t="s">
        <v>35</v>
      </c>
      <c r="B374" t="s">
        <v>50</v>
      </c>
      <c r="C374">
        <v>4</v>
      </c>
      <c r="D374">
        <v>2013</v>
      </c>
      <c r="E374">
        <v>13</v>
      </c>
      <c r="F374">
        <v>1.234084</v>
      </c>
      <c r="G374">
        <v>1.234084</v>
      </c>
      <c r="H374" s="85">
        <v>89.728700000000003</v>
      </c>
      <c r="I374" s="84">
        <f t="shared" si="60"/>
        <v>0</v>
      </c>
      <c r="J374" s="84">
        <f t="shared" si="61"/>
        <v>0</v>
      </c>
      <c r="K374" s="84">
        <f t="shared" si="62"/>
        <v>0</v>
      </c>
      <c r="L374" s="84">
        <f t="shared" si="63"/>
        <v>0</v>
      </c>
      <c r="M374" s="84">
        <f t="shared" si="64"/>
        <v>0</v>
      </c>
      <c r="N374">
        <v>0</v>
      </c>
      <c r="O374" s="85">
        <v>0</v>
      </c>
      <c r="P374" s="84">
        <v>0.90100000000000002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 s="85">
        <v>0</v>
      </c>
      <c r="X374" s="85">
        <v>0</v>
      </c>
      <c r="Y374" s="85">
        <v>0</v>
      </c>
      <c r="Z374" s="85">
        <v>0</v>
      </c>
      <c r="AA374" s="85">
        <v>0</v>
      </c>
      <c r="AB374" s="64">
        <f t="shared" si="65"/>
        <v>0</v>
      </c>
      <c r="AC374" s="64">
        <f t="shared" si="66"/>
        <v>0</v>
      </c>
      <c r="AD374" s="64">
        <f t="shared" si="67"/>
        <v>0</v>
      </c>
      <c r="AE374" s="64">
        <f t="shared" si="68"/>
        <v>0</v>
      </c>
      <c r="AF374" s="64">
        <f t="shared" si="69"/>
        <v>0</v>
      </c>
      <c r="AG374" s="64">
        <f t="shared" si="70"/>
        <v>0</v>
      </c>
      <c r="AH374" s="64">
        <f t="shared" si="71"/>
        <v>0</v>
      </c>
    </row>
    <row r="375" spans="1:34">
      <c r="A375" t="s">
        <v>35</v>
      </c>
      <c r="B375" t="s">
        <v>50</v>
      </c>
      <c r="C375">
        <v>4</v>
      </c>
      <c r="D375">
        <v>2013</v>
      </c>
      <c r="E375">
        <v>14</v>
      </c>
      <c r="F375">
        <v>1.601291</v>
      </c>
      <c r="G375">
        <v>1.601291</v>
      </c>
      <c r="H375" s="85">
        <v>90.147300000000001</v>
      </c>
      <c r="I375" s="84">
        <f t="shared" si="60"/>
        <v>0</v>
      </c>
      <c r="J375" s="84">
        <f t="shared" si="61"/>
        <v>0</v>
      </c>
      <c r="K375" s="84">
        <f t="shared" si="62"/>
        <v>0</v>
      </c>
      <c r="L375" s="84">
        <f t="shared" si="63"/>
        <v>0</v>
      </c>
      <c r="M375" s="84">
        <f t="shared" si="64"/>
        <v>0</v>
      </c>
      <c r="N375">
        <v>0</v>
      </c>
      <c r="O375" s="85">
        <v>0</v>
      </c>
      <c r="P375" s="84">
        <v>0.88900000000000001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 s="85">
        <v>0</v>
      </c>
      <c r="X375" s="85">
        <v>0</v>
      </c>
      <c r="Y375" s="85">
        <v>0</v>
      </c>
      <c r="Z375" s="85">
        <v>0</v>
      </c>
      <c r="AA375" s="85">
        <v>0</v>
      </c>
      <c r="AB375" s="64">
        <f t="shared" si="65"/>
        <v>0</v>
      </c>
      <c r="AC375" s="64">
        <f t="shared" si="66"/>
        <v>0</v>
      </c>
      <c r="AD375" s="64">
        <f t="shared" si="67"/>
        <v>0</v>
      </c>
      <c r="AE375" s="64">
        <f t="shared" si="68"/>
        <v>0</v>
      </c>
      <c r="AF375" s="64">
        <f t="shared" si="69"/>
        <v>0</v>
      </c>
      <c r="AG375" s="64">
        <f t="shared" si="70"/>
        <v>0</v>
      </c>
      <c r="AH375" s="64">
        <f t="shared" si="71"/>
        <v>0</v>
      </c>
    </row>
    <row r="376" spans="1:34">
      <c r="A376" t="s">
        <v>35</v>
      </c>
      <c r="B376" t="s">
        <v>50</v>
      </c>
      <c r="C376">
        <v>4</v>
      </c>
      <c r="D376">
        <v>2013</v>
      </c>
      <c r="E376">
        <v>15</v>
      </c>
      <c r="F376">
        <v>1.9261729999999999</v>
      </c>
      <c r="G376">
        <v>1.9261729999999999</v>
      </c>
      <c r="H376" s="85">
        <v>90.596900000000005</v>
      </c>
      <c r="I376" s="84">
        <f t="shared" si="60"/>
        <v>0</v>
      </c>
      <c r="J376" s="84">
        <f t="shared" si="61"/>
        <v>0</v>
      </c>
      <c r="K376" s="84">
        <f t="shared" si="62"/>
        <v>0</v>
      </c>
      <c r="L376" s="84">
        <f t="shared" si="63"/>
        <v>0</v>
      </c>
      <c r="M376" s="84">
        <f t="shared" si="64"/>
        <v>0</v>
      </c>
      <c r="N376">
        <v>0</v>
      </c>
      <c r="O376" s="85">
        <v>0</v>
      </c>
      <c r="P376" s="84">
        <v>0.8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 s="85">
        <v>0</v>
      </c>
      <c r="X376" s="85">
        <v>0</v>
      </c>
      <c r="Y376" s="85">
        <v>0</v>
      </c>
      <c r="Z376" s="85">
        <v>0</v>
      </c>
      <c r="AA376" s="85">
        <v>0</v>
      </c>
      <c r="AB376" s="64">
        <f t="shared" si="65"/>
        <v>0</v>
      </c>
      <c r="AC376" s="64">
        <f t="shared" si="66"/>
        <v>0</v>
      </c>
      <c r="AD376" s="64">
        <f t="shared" si="67"/>
        <v>0</v>
      </c>
      <c r="AE376" s="64">
        <f t="shared" si="68"/>
        <v>0</v>
      </c>
      <c r="AF376" s="64">
        <f t="shared" si="69"/>
        <v>0</v>
      </c>
      <c r="AG376" s="64">
        <f t="shared" si="70"/>
        <v>0</v>
      </c>
      <c r="AH376" s="64">
        <f t="shared" si="71"/>
        <v>0</v>
      </c>
    </row>
    <row r="377" spans="1:34">
      <c r="A377" t="s">
        <v>35</v>
      </c>
      <c r="B377" t="s">
        <v>50</v>
      </c>
      <c r="C377">
        <v>4</v>
      </c>
      <c r="D377">
        <v>2013</v>
      </c>
      <c r="E377">
        <v>16</v>
      </c>
      <c r="F377">
        <v>2.1379459999999999</v>
      </c>
      <c r="G377">
        <v>2.1379459999999999</v>
      </c>
      <c r="H377" s="85">
        <v>86.162800000000004</v>
      </c>
      <c r="I377" s="84">
        <f t="shared" si="60"/>
        <v>0</v>
      </c>
      <c r="J377" s="84">
        <f t="shared" si="61"/>
        <v>0</v>
      </c>
      <c r="K377" s="84">
        <f t="shared" si="62"/>
        <v>0</v>
      </c>
      <c r="L377" s="84">
        <f t="shared" si="63"/>
        <v>0</v>
      </c>
      <c r="M377" s="84">
        <f t="shared" si="64"/>
        <v>0</v>
      </c>
      <c r="N377">
        <v>0</v>
      </c>
      <c r="O377" s="85">
        <v>0</v>
      </c>
      <c r="P377" s="84">
        <v>0.67400000000000004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 s="85">
        <v>0</v>
      </c>
      <c r="X377" s="85">
        <v>0</v>
      </c>
      <c r="Y377" s="85">
        <v>0</v>
      </c>
      <c r="Z377" s="85">
        <v>0</v>
      </c>
      <c r="AA377" s="85">
        <v>0</v>
      </c>
      <c r="AB377" s="64">
        <f t="shared" si="65"/>
        <v>0</v>
      </c>
      <c r="AC377" s="64">
        <f t="shared" si="66"/>
        <v>0</v>
      </c>
      <c r="AD377" s="64">
        <f t="shared" si="67"/>
        <v>0</v>
      </c>
      <c r="AE377" s="64">
        <f t="shared" si="68"/>
        <v>0</v>
      </c>
      <c r="AF377" s="64">
        <f t="shared" si="69"/>
        <v>0</v>
      </c>
      <c r="AG377" s="64">
        <f t="shared" si="70"/>
        <v>0</v>
      </c>
      <c r="AH377" s="64">
        <f t="shared" si="71"/>
        <v>0</v>
      </c>
    </row>
    <row r="378" spans="1:34">
      <c r="A378" t="s">
        <v>35</v>
      </c>
      <c r="B378" t="s">
        <v>50</v>
      </c>
      <c r="C378">
        <v>4</v>
      </c>
      <c r="D378">
        <v>2013</v>
      </c>
      <c r="E378">
        <v>17</v>
      </c>
      <c r="F378">
        <v>2.1982360000000001</v>
      </c>
      <c r="G378">
        <v>1.6047119999999999</v>
      </c>
      <c r="H378" s="85">
        <v>82.581400000000002</v>
      </c>
      <c r="I378" s="84">
        <f t="shared" si="60"/>
        <v>-4.1495999999999998E-2</v>
      </c>
      <c r="J378" s="84">
        <f t="shared" si="61"/>
        <v>-1.69798E-2</v>
      </c>
      <c r="K378" s="84">
        <f t="shared" si="62"/>
        <v>0</v>
      </c>
      <c r="L378" s="84">
        <f t="shared" si="63"/>
        <v>1.69798E-2</v>
      </c>
      <c r="M378" s="84">
        <f t="shared" si="64"/>
        <v>4.1495999999999998E-2</v>
      </c>
      <c r="N378">
        <v>0</v>
      </c>
      <c r="O378" s="85">
        <v>0</v>
      </c>
      <c r="P378" s="84">
        <v>0.56599999999999995</v>
      </c>
      <c r="Q378">
        <v>0</v>
      </c>
      <c r="R378">
        <v>-4.1495999999999998E-2</v>
      </c>
      <c r="S378">
        <v>-1.69798E-2</v>
      </c>
      <c r="T378">
        <v>0</v>
      </c>
      <c r="U378">
        <v>1.69798E-2</v>
      </c>
      <c r="V378">
        <v>4.1495999999999998E-2</v>
      </c>
      <c r="W378" s="85">
        <v>0</v>
      </c>
      <c r="X378" s="85">
        <v>0</v>
      </c>
      <c r="Y378" s="85">
        <v>0</v>
      </c>
      <c r="Z378" s="85">
        <v>0</v>
      </c>
      <c r="AA378" s="85">
        <v>0</v>
      </c>
      <c r="AB378" s="64">
        <f t="shared" si="65"/>
        <v>0</v>
      </c>
      <c r="AC378" s="64">
        <f t="shared" si="66"/>
        <v>0</v>
      </c>
      <c r="AD378" s="64">
        <f t="shared" si="67"/>
        <v>0</v>
      </c>
      <c r="AE378" s="64">
        <f t="shared" si="68"/>
        <v>0</v>
      </c>
      <c r="AF378" s="64">
        <f t="shared" si="69"/>
        <v>0</v>
      </c>
      <c r="AG378" s="64">
        <f t="shared" si="70"/>
        <v>0</v>
      </c>
      <c r="AH378" s="64">
        <f t="shared" si="71"/>
        <v>0</v>
      </c>
    </row>
    <row r="379" spans="1:34">
      <c r="A379" t="s">
        <v>35</v>
      </c>
      <c r="B379" t="s">
        <v>50</v>
      </c>
      <c r="C379">
        <v>4</v>
      </c>
      <c r="D379">
        <v>2013</v>
      </c>
      <c r="E379">
        <v>18</v>
      </c>
      <c r="F379">
        <v>2.1079080000000001</v>
      </c>
      <c r="G379">
        <v>1.5387729999999999</v>
      </c>
      <c r="H379" s="85">
        <v>79.860500000000002</v>
      </c>
      <c r="I379" s="84">
        <f t="shared" si="60"/>
        <v>-3.9770199999999999E-2</v>
      </c>
      <c r="J379" s="84">
        <f t="shared" si="61"/>
        <v>-1.6273599999999999E-2</v>
      </c>
      <c r="K379" s="84">
        <f t="shared" si="62"/>
        <v>0</v>
      </c>
      <c r="L379" s="84">
        <f t="shared" si="63"/>
        <v>1.6273599999999999E-2</v>
      </c>
      <c r="M379" s="84">
        <f t="shared" si="64"/>
        <v>3.9770199999999999E-2</v>
      </c>
      <c r="N379">
        <v>0</v>
      </c>
      <c r="O379" s="85">
        <v>0</v>
      </c>
      <c r="P379" s="84">
        <v>0.374</v>
      </c>
      <c r="Q379">
        <v>0</v>
      </c>
      <c r="R379">
        <v>-3.9770199999999999E-2</v>
      </c>
      <c r="S379">
        <v>-1.6273599999999999E-2</v>
      </c>
      <c r="T379">
        <v>0</v>
      </c>
      <c r="U379">
        <v>1.6273599999999999E-2</v>
      </c>
      <c r="V379">
        <v>3.9770199999999999E-2</v>
      </c>
      <c r="W379" s="85">
        <v>0</v>
      </c>
      <c r="X379" s="85">
        <v>0</v>
      </c>
      <c r="Y379" s="85">
        <v>0</v>
      </c>
      <c r="Z379" s="85">
        <v>0</v>
      </c>
      <c r="AA379" s="85">
        <v>0</v>
      </c>
      <c r="AB379" s="64">
        <f t="shared" si="65"/>
        <v>0</v>
      </c>
      <c r="AC379" s="64">
        <f t="shared" si="66"/>
        <v>0</v>
      </c>
      <c r="AD379" s="64">
        <f t="shared" si="67"/>
        <v>0</v>
      </c>
      <c r="AE379" s="64">
        <f t="shared" si="68"/>
        <v>0</v>
      </c>
      <c r="AF379" s="64">
        <f t="shared" si="69"/>
        <v>0</v>
      </c>
      <c r="AG379" s="64">
        <f t="shared" si="70"/>
        <v>0</v>
      </c>
      <c r="AH379" s="64">
        <f t="shared" si="71"/>
        <v>0</v>
      </c>
    </row>
    <row r="380" spans="1:34">
      <c r="A380" t="s">
        <v>35</v>
      </c>
      <c r="B380" t="s">
        <v>50</v>
      </c>
      <c r="C380">
        <v>4</v>
      </c>
      <c r="D380">
        <v>2013</v>
      </c>
      <c r="E380">
        <v>19</v>
      </c>
      <c r="F380">
        <v>1.757126</v>
      </c>
      <c r="G380">
        <v>1.9504090000000001</v>
      </c>
      <c r="H380" s="85">
        <v>75.798400000000001</v>
      </c>
      <c r="I380" s="84">
        <f t="shared" si="60"/>
        <v>0</v>
      </c>
      <c r="J380" s="84">
        <f t="shared" si="61"/>
        <v>0</v>
      </c>
      <c r="K380" s="84">
        <f t="shared" si="62"/>
        <v>0</v>
      </c>
      <c r="L380" s="84">
        <f t="shared" si="63"/>
        <v>0</v>
      </c>
      <c r="M380" s="84">
        <f t="shared" si="64"/>
        <v>0</v>
      </c>
      <c r="N380">
        <v>0</v>
      </c>
      <c r="O380" s="85">
        <v>0</v>
      </c>
      <c r="P380" s="84">
        <v>0.23300000000000001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 s="85">
        <v>0</v>
      </c>
      <c r="X380" s="85">
        <v>0</v>
      </c>
      <c r="Y380" s="85">
        <v>0</v>
      </c>
      <c r="Z380" s="85">
        <v>0</v>
      </c>
      <c r="AA380" s="85">
        <v>0</v>
      </c>
      <c r="AB380" s="64">
        <f t="shared" si="65"/>
        <v>0</v>
      </c>
      <c r="AC380" s="64">
        <f t="shared" si="66"/>
        <v>0</v>
      </c>
      <c r="AD380" s="64">
        <f t="shared" si="67"/>
        <v>0</v>
      </c>
      <c r="AE380" s="64">
        <f t="shared" si="68"/>
        <v>0</v>
      </c>
      <c r="AF380" s="64">
        <f t="shared" si="69"/>
        <v>0</v>
      </c>
      <c r="AG380" s="64">
        <f t="shared" si="70"/>
        <v>0</v>
      </c>
      <c r="AH380" s="64">
        <f t="shared" si="71"/>
        <v>0</v>
      </c>
    </row>
    <row r="381" spans="1:34">
      <c r="A381" t="s">
        <v>35</v>
      </c>
      <c r="B381" t="s">
        <v>50</v>
      </c>
      <c r="C381">
        <v>4</v>
      </c>
      <c r="D381">
        <v>2013</v>
      </c>
      <c r="E381">
        <v>20</v>
      </c>
      <c r="F381">
        <v>1.2755609999999999</v>
      </c>
      <c r="G381">
        <v>1.3903620000000001</v>
      </c>
      <c r="H381" s="85">
        <v>70.333299999999994</v>
      </c>
      <c r="I381" s="84">
        <f t="shared" si="60"/>
        <v>0</v>
      </c>
      <c r="J381" s="84">
        <f t="shared" si="61"/>
        <v>0</v>
      </c>
      <c r="K381" s="84">
        <f t="shared" si="62"/>
        <v>0</v>
      </c>
      <c r="L381" s="84">
        <f t="shared" si="63"/>
        <v>0</v>
      </c>
      <c r="M381" s="84">
        <f t="shared" si="64"/>
        <v>0</v>
      </c>
      <c r="N381">
        <v>0</v>
      </c>
      <c r="O381" s="85">
        <v>0</v>
      </c>
      <c r="P381" s="84">
        <v>0.16500000000000001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 s="85">
        <v>0</v>
      </c>
      <c r="X381" s="85">
        <v>0</v>
      </c>
      <c r="Y381" s="85">
        <v>0</v>
      </c>
      <c r="Z381" s="85">
        <v>0</v>
      </c>
      <c r="AA381" s="85">
        <v>0</v>
      </c>
      <c r="AB381" s="64">
        <f t="shared" si="65"/>
        <v>0</v>
      </c>
      <c r="AC381" s="64">
        <f t="shared" si="66"/>
        <v>0</v>
      </c>
      <c r="AD381" s="64">
        <f t="shared" si="67"/>
        <v>0</v>
      </c>
      <c r="AE381" s="64">
        <f t="shared" si="68"/>
        <v>0</v>
      </c>
      <c r="AF381" s="64">
        <f t="shared" si="69"/>
        <v>0</v>
      </c>
      <c r="AG381" s="64">
        <f t="shared" si="70"/>
        <v>0</v>
      </c>
      <c r="AH381" s="64">
        <f t="shared" si="71"/>
        <v>0</v>
      </c>
    </row>
    <row r="382" spans="1:34">
      <c r="A382" t="s">
        <v>35</v>
      </c>
      <c r="B382" t="s">
        <v>50</v>
      </c>
      <c r="C382">
        <v>4</v>
      </c>
      <c r="D382">
        <v>2013</v>
      </c>
      <c r="E382">
        <v>21</v>
      </c>
      <c r="F382">
        <v>0.91884299999999997</v>
      </c>
      <c r="G382">
        <v>0.98316199999999998</v>
      </c>
      <c r="H382" s="85">
        <v>67</v>
      </c>
      <c r="I382" s="84">
        <f t="shared" si="60"/>
        <v>0</v>
      </c>
      <c r="J382" s="84">
        <f t="shared" si="61"/>
        <v>0</v>
      </c>
      <c r="K382" s="84">
        <f t="shared" si="62"/>
        <v>0</v>
      </c>
      <c r="L382" s="84">
        <f t="shared" si="63"/>
        <v>0</v>
      </c>
      <c r="M382" s="84">
        <f t="shared" si="64"/>
        <v>0</v>
      </c>
      <c r="N382">
        <v>0</v>
      </c>
      <c r="O382" s="85">
        <v>0</v>
      </c>
      <c r="P382" s="84">
        <v>0.1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 s="85">
        <v>0</v>
      </c>
      <c r="X382" s="85">
        <v>0</v>
      </c>
      <c r="Y382" s="85">
        <v>0</v>
      </c>
      <c r="Z382" s="85">
        <v>0</v>
      </c>
      <c r="AA382" s="85">
        <v>0</v>
      </c>
      <c r="AB382" s="64">
        <f t="shared" si="65"/>
        <v>0</v>
      </c>
      <c r="AC382" s="64">
        <f t="shared" si="66"/>
        <v>0</v>
      </c>
      <c r="AD382" s="64">
        <f t="shared" si="67"/>
        <v>0</v>
      </c>
      <c r="AE382" s="64">
        <f t="shared" si="68"/>
        <v>0</v>
      </c>
      <c r="AF382" s="64">
        <f t="shared" si="69"/>
        <v>0</v>
      </c>
      <c r="AG382" s="64">
        <f t="shared" si="70"/>
        <v>0</v>
      </c>
      <c r="AH382" s="64">
        <f t="shared" si="71"/>
        <v>0</v>
      </c>
    </row>
    <row r="383" spans="1:34">
      <c r="A383" t="s">
        <v>35</v>
      </c>
      <c r="B383" t="s">
        <v>50</v>
      </c>
      <c r="C383">
        <v>4</v>
      </c>
      <c r="D383">
        <v>2013</v>
      </c>
      <c r="E383">
        <v>22</v>
      </c>
      <c r="F383">
        <v>0.68183850000000001</v>
      </c>
      <c r="G383">
        <v>0.68183850000000001</v>
      </c>
      <c r="H383" s="85">
        <v>63.038800000000002</v>
      </c>
      <c r="I383" s="84">
        <f t="shared" si="60"/>
        <v>0</v>
      </c>
      <c r="J383" s="84">
        <f t="shared" si="61"/>
        <v>0</v>
      </c>
      <c r="K383" s="84">
        <f t="shared" si="62"/>
        <v>0</v>
      </c>
      <c r="L383" s="84">
        <f t="shared" si="63"/>
        <v>0</v>
      </c>
      <c r="M383" s="84">
        <f t="shared" si="64"/>
        <v>0</v>
      </c>
      <c r="N383">
        <v>0</v>
      </c>
      <c r="O383" s="85">
        <v>0</v>
      </c>
      <c r="P383" s="84">
        <v>6.8000000000000005E-2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 s="85">
        <v>0</v>
      </c>
      <c r="X383" s="85">
        <v>0</v>
      </c>
      <c r="Y383" s="85">
        <v>0</v>
      </c>
      <c r="Z383" s="85">
        <v>0</v>
      </c>
      <c r="AA383" s="85">
        <v>0</v>
      </c>
      <c r="AB383" s="64">
        <f t="shared" si="65"/>
        <v>0</v>
      </c>
      <c r="AC383" s="64">
        <f t="shared" si="66"/>
        <v>0</v>
      </c>
      <c r="AD383" s="64">
        <f t="shared" si="67"/>
        <v>0</v>
      </c>
      <c r="AE383" s="64">
        <f t="shared" si="68"/>
        <v>0</v>
      </c>
      <c r="AF383" s="64">
        <f t="shared" si="69"/>
        <v>0</v>
      </c>
      <c r="AG383" s="64">
        <f t="shared" si="70"/>
        <v>0</v>
      </c>
      <c r="AH383" s="64">
        <f t="shared" si="71"/>
        <v>0</v>
      </c>
    </row>
    <row r="384" spans="1:34">
      <c r="A384" t="s">
        <v>35</v>
      </c>
      <c r="B384" t="s">
        <v>50</v>
      </c>
      <c r="C384">
        <v>4</v>
      </c>
      <c r="D384">
        <v>2013</v>
      </c>
      <c r="E384">
        <v>23</v>
      </c>
      <c r="F384">
        <v>0.46293679999999998</v>
      </c>
      <c r="G384">
        <v>0.46293679999999998</v>
      </c>
      <c r="H384" s="85">
        <v>62.930199999999999</v>
      </c>
      <c r="I384" s="84">
        <f t="shared" si="60"/>
        <v>0</v>
      </c>
      <c r="J384" s="84">
        <f t="shared" si="61"/>
        <v>0</v>
      </c>
      <c r="K384" s="84">
        <f t="shared" si="62"/>
        <v>0</v>
      </c>
      <c r="L384" s="84">
        <f t="shared" si="63"/>
        <v>0</v>
      </c>
      <c r="M384" s="84">
        <f t="shared" si="64"/>
        <v>0</v>
      </c>
      <c r="N384">
        <v>0</v>
      </c>
      <c r="O384" s="85">
        <v>0</v>
      </c>
      <c r="P384" s="84">
        <v>5.0999999999999997E-2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 s="85">
        <v>0</v>
      </c>
      <c r="X384" s="85">
        <v>0</v>
      </c>
      <c r="Y384" s="85">
        <v>0</v>
      </c>
      <c r="Z384" s="85">
        <v>0</v>
      </c>
      <c r="AA384" s="85">
        <v>0</v>
      </c>
      <c r="AB384" s="64">
        <f t="shared" si="65"/>
        <v>0</v>
      </c>
      <c r="AC384" s="64">
        <f t="shared" si="66"/>
        <v>0</v>
      </c>
      <c r="AD384" s="64">
        <f t="shared" si="67"/>
        <v>0</v>
      </c>
      <c r="AE384" s="64">
        <f t="shared" si="68"/>
        <v>0</v>
      </c>
      <c r="AF384" s="64">
        <f t="shared" si="69"/>
        <v>0</v>
      </c>
      <c r="AG384" s="64">
        <f t="shared" si="70"/>
        <v>0</v>
      </c>
      <c r="AH384" s="64">
        <f t="shared" si="71"/>
        <v>0</v>
      </c>
    </row>
    <row r="385" spans="1:34">
      <c r="A385" t="s">
        <v>35</v>
      </c>
      <c r="B385" t="s">
        <v>50</v>
      </c>
      <c r="C385">
        <v>4</v>
      </c>
      <c r="D385">
        <v>2013</v>
      </c>
      <c r="E385">
        <v>24</v>
      </c>
      <c r="F385">
        <v>0.27500770000000002</v>
      </c>
      <c r="G385">
        <v>0.27500770000000002</v>
      </c>
      <c r="H385" s="85">
        <v>60.255800000000001</v>
      </c>
      <c r="I385" s="84">
        <f t="shared" si="60"/>
        <v>0</v>
      </c>
      <c r="J385" s="84">
        <f t="shared" si="61"/>
        <v>0</v>
      </c>
      <c r="K385" s="84">
        <f t="shared" si="62"/>
        <v>0</v>
      </c>
      <c r="L385" s="84">
        <f t="shared" si="63"/>
        <v>0</v>
      </c>
      <c r="M385" s="84">
        <f t="shared" si="64"/>
        <v>0</v>
      </c>
      <c r="N385">
        <v>0</v>
      </c>
      <c r="O385" s="85">
        <v>0</v>
      </c>
      <c r="P385" s="84">
        <v>0.05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 s="85">
        <v>0</v>
      </c>
      <c r="X385" s="85">
        <v>0</v>
      </c>
      <c r="Y385" s="85">
        <v>0</v>
      </c>
      <c r="Z385" s="85">
        <v>0</v>
      </c>
      <c r="AA385" s="85">
        <v>0</v>
      </c>
      <c r="AB385" s="64">
        <f t="shared" si="65"/>
        <v>0</v>
      </c>
      <c r="AC385" s="64">
        <f t="shared" si="66"/>
        <v>0</v>
      </c>
      <c r="AD385" s="64">
        <f t="shared" si="67"/>
        <v>0</v>
      </c>
      <c r="AE385" s="64">
        <f t="shared" si="68"/>
        <v>0</v>
      </c>
      <c r="AF385" s="64">
        <f t="shared" si="69"/>
        <v>0</v>
      </c>
      <c r="AG385" s="64">
        <f t="shared" si="70"/>
        <v>0</v>
      </c>
      <c r="AH385" s="64">
        <f t="shared" si="71"/>
        <v>0</v>
      </c>
    </row>
    <row r="386" spans="1:34">
      <c r="A386" t="s">
        <v>35</v>
      </c>
      <c r="B386" t="s">
        <v>40</v>
      </c>
      <c r="C386">
        <v>5</v>
      </c>
      <c r="D386">
        <v>2013</v>
      </c>
      <c r="E386">
        <v>1</v>
      </c>
      <c r="F386">
        <v>0</v>
      </c>
      <c r="G386">
        <v>0</v>
      </c>
      <c r="H386" s="85">
        <v>61.131799999999998</v>
      </c>
      <c r="I386" s="84">
        <f t="shared" ref="I386:I449" si="72">SUM(R386,W386)</f>
        <v>0</v>
      </c>
      <c r="J386" s="84">
        <f t="shared" ref="J386:J449" si="73">SUM(S386,X386)</f>
        <v>0</v>
      </c>
      <c r="K386" s="84">
        <f t="shared" ref="K386:K449" si="74">SUM(T386,Y386)</f>
        <v>0</v>
      </c>
      <c r="L386" s="84">
        <f t="shared" ref="L386:L449" si="75">SUM(U386,Z386)</f>
        <v>0</v>
      </c>
      <c r="M386" s="84">
        <f t="shared" ref="M386:M449" si="76">SUM(V386,AA386)</f>
        <v>0</v>
      </c>
      <c r="N386">
        <v>0</v>
      </c>
      <c r="O386" s="85">
        <v>0</v>
      </c>
      <c r="P386" s="84">
        <v>0.05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 s="85">
        <v>0</v>
      </c>
      <c r="X386" s="85">
        <v>0</v>
      </c>
      <c r="Y386" s="85">
        <v>0</v>
      </c>
      <c r="Z386" s="85">
        <v>0</v>
      </c>
      <c r="AA386" s="85">
        <v>0</v>
      </c>
      <c r="AB386" s="64">
        <f t="shared" si="65"/>
        <v>0</v>
      </c>
      <c r="AC386" s="64">
        <f t="shared" si="66"/>
        <v>0</v>
      </c>
      <c r="AD386" s="64">
        <f t="shared" si="67"/>
        <v>0</v>
      </c>
      <c r="AE386" s="64">
        <f t="shared" si="68"/>
        <v>0</v>
      </c>
      <c r="AF386" s="64">
        <f t="shared" si="69"/>
        <v>0</v>
      </c>
      <c r="AG386" s="64">
        <f t="shared" si="70"/>
        <v>0</v>
      </c>
      <c r="AH386" s="64">
        <f t="shared" si="71"/>
        <v>0</v>
      </c>
    </row>
    <row r="387" spans="1:34">
      <c r="A387" t="s">
        <v>35</v>
      </c>
      <c r="B387" t="s">
        <v>40</v>
      </c>
      <c r="C387">
        <v>5</v>
      </c>
      <c r="D387">
        <v>2013</v>
      </c>
      <c r="E387">
        <v>2</v>
      </c>
      <c r="F387">
        <v>0</v>
      </c>
      <c r="G387">
        <v>0</v>
      </c>
      <c r="H387" s="85">
        <v>61.8992</v>
      </c>
      <c r="I387" s="84">
        <f t="shared" si="72"/>
        <v>0</v>
      </c>
      <c r="J387" s="84">
        <f t="shared" si="73"/>
        <v>0</v>
      </c>
      <c r="K387" s="84">
        <f t="shared" si="74"/>
        <v>0</v>
      </c>
      <c r="L387" s="84">
        <f t="shared" si="75"/>
        <v>0</v>
      </c>
      <c r="M387" s="84">
        <f t="shared" si="76"/>
        <v>0</v>
      </c>
      <c r="N387">
        <v>0</v>
      </c>
      <c r="O387" s="85">
        <v>0</v>
      </c>
      <c r="P387" s="84">
        <v>3.2000000000000001E-2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 s="85">
        <v>0</v>
      </c>
      <c r="X387" s="85">
        <v>0</v>
      </c>
      <c r="Y387" s="85">
        <v>0</v>
      </c>
      <c r="Z387" s="85">
        <v>0</v>
      </c>
      <c r="AA387" s="85">
        <v>0</v>
      </c>
      <c r="AB387" s="64">
        <f t="shared" ref="AB387:AB450" si="77">F387*N387+P387*O387</f>
        <v>0</v>
      </c>
      <c r="AC387" s="64">
        <f t="shared" ref="AC387:AC450" si="78">G387*N387</f>
        <v>0</v>
      </c>
      <c r="AD387" s="64">
        <f t="shared" ref="AD387:AD450" si="79">R387*$N387</f>
        <v>0</v>
      </c>
      <c r="AE387" s="64">
        <f t="shared" ref="AE387:AE450" si="80">S387*$N387</f>
        <v>0</v>
      </c>
      <c r="AF387" s="64">
        <f t="shared" ref="AF387:AF450" si="81">T387*$N387</f>
        <v>0</v>
      </c>
      <c r="AG387" s="64">
        <f t="shared" ref="AG387:AG450" si="82">U387*$N387</f>
        <v>0</v>
      </c>
      <c r="AH387" s="64">
        <f t="shared" ref="AH387:AH450" si="83">V387*$N387</f>
        <v>0</v>
      </c>
    </row>
    <row r="388" spans="1:34">
      <c r="A388" t="s">
        <v>35</v>
      </c>
      <c r="B388" t="s">
        <v>40</v>
      </c>
      <c r="C388">
        <v>5</v>
      </c>
      <c r="D388">
        <v>2013</v>
      </c>
      <c r="E388">
        <v>3</v>
      </c>
      <c r="F388">
        <v>0</v>
      </c>
      <c r="G388">
        <v>0</v>
      </c>
      <c r="H388" s="85">
        <v>59.682200000000002</v>
      </c>
      <c r="I388" s="84">
        <f t="shared" si="72"/>
        <v>0</v>
      </c>
      <c r="J388" s="84">
        <f t="shared" si="73"/>
        <v>0</v>
      </c>
      <c r="K388" s="84">
        <f t="shared" si="74"/>
        <v>0</v>
      </c>
      <c r="L388" s="84">
        <f t="shared" si="75"/>
        <v>0</v>
      </c>
      <c r="M388" s="84">
        <f t="shared" si="76"/>
        <v>0</v>
      </c>
      <c r="N388">
        <v>0</v>
      </c>
      <c r="O388" s="85">
        <v>0</v>
      </c>
      <c r="P388" s="84">
        <v>4.3999999999999997E-2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 s="85">
        <v>0</v>
      </c>
      <c r="X388" s="85">
        <v>0</v>
      </c>
      <c r="Y388" s="85">
        <v>0</v>
      </c>
      <c r="Z388" s="85">
        <v>0</v>
      </c>
      <c r="AA388" s="85">
        <v>0</v>
      </c>
      <c r="AB388" s="64">
        <f t="shared" si="77"/>
        <v>0</v>
      </c>
      <c r="AC388" s="64">
        <f t="shared" si="78"/>
        <v>0</v>
      </c>
      <c r="AD388" s="64">
        <f t="shared" si="79"/>
        <v>0</v>
      </c>
      <c r="AE388" s="64">
        <f t="shared" si="80"/>
        <v>0</v>
      </c>
      <c r="AF388" s="64">
        <f t="shared" si="81"/>
        <v>0</v>
      </c>
      <c r="AG388" s="64">
        <f t="shared" si="82"/>
        <v>0</v>
      </c>
      <c r="AH388" s="64">
        <f t="shared" si="83"/>
        <v>0</v>
      </c>
    </row>
    <row r="389" spans="1:34">
      <c r="A389" t="s">
        <v>35</v>
      </c>
      <c r="B389" t="s">
        <v>40</v>
      </c>
      <c r="C389">
        <v>5</v>
      </c>
      <c r="D389">
        <v>2013</v>
      </c>
      <c r="E389">
        <v>4</v>
      </c>
      <c r="F389">
        <v>0</v>
      </c>
      <c r="G389">
        <v>0</v>
      </c>
      <c r="H389" s="85">
        <v>57.767400000000002</v>
      </c>
      <c r="I389" s="84">
        <f t="shared" si="72"/>
        <v>0</v>
      </c>
      <c r="J389" s="84">
        <f t="shared" si="73"/>
        <v>0</v>
      </c>
      <c r="K389" s="84">
        <f t="shared" si="74"/>
        <v>0</v>
      </c>
      <c r="L389" s="84">
        <f t="shared" si="75"/>
        <v>0</v>
      </c>
      <c r="M389" s="84">
        <f t="shared" si="76"/>
        <v>0</v>
      </c>
      <c r="N389">
        <v>0</v>
      </c>
      <c r="O389" s="85">
        <v>0</v>
      </c>
      <c r="P389" s="84">
        <v>4.3999999999999997E-2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 s="85">
        <v>0</v>
      </c>
      <c r="X389" s="85">
        <v>0</v>
      </c>
      <c r="Y389" s="85">
        <v>0</v>
      </c>
      <c r="Z389" s="85">
        <v>0</v>
      </c>
      <c r="AA389" s="85">
        <v>0</v>
      </c>
      <c r="AB389" s="64">
        <f t="shared" si="77"/>
        <v>0</v>
      </c>
      <c r="AC389" s="64">
        <f t="shared" si="78"/>
        <v>0</v>
      </c>
      <c r="AD389" s="64">
        <f t="shared" si="79"/>
        <v>0</v>
      </c>
      <c r="AE389" s="64">
        <f t="shared" si="80"/>
        <v>0</v>
      </c>
      <c r="AF389" s="64">
        <f t="shared" si="81"/>
        <v>0</v>
      </c>
      <c r="AG389" s="64">
        <f t="shared" si="82"/>
        <v>0</v>
      </c>
      <c r="AH389" s="64">
        <f t="shared" si="83"/>
        <v>0</v>
      </c>
    </row>
    <row r="390" spans="1:34">
      <c r="A390" t="s">
        <v>35</v>
      </c>
      <c r="B390" t="s">
        <v>40</v>
      </c>
      <c r="C390">
        <v>5</v>
      </c>
      <c r="D390">
        <v>2013</v>
      </c>
      <c r="E390">
        <v>5</v>
      </c>
      <c r="F390">
        <v>0</v>
      </c>
      <c r="G390">
        <v>0</v>
      </c>
      <c r="H390" s="85">
        <v>56.945700000000002</v>
      </c>
      <c r="I390" s="84">
        <f t="shared" si="72"/>
        <v>0</v>
      </c>
      <c r="J390" s="84">
        <f t="shared" si="73"/>
        <v>0</v>
      </c>
      <c r="K390" s="84">
        <f t="shared" si="74"/>
        <v>0</v>
      </c>
      <c r="L390" s="84">
        <f t="shared" si="75"/>
        <v>0</v>
      </c>
      <c r="M390" s="84">
        <f t="shared" si="76"/>
        <v>0</v>
      </c>
      <c r="N390">
        <v>0</v>
      </c>
      <c r="O390" s="85">
        <v>0</v>
      </c>
      <c r="P390" s="84">
        <v>5.3999999999999999E-2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 s="85">
        <v>0</v>
      </c>
      <c r="X390" s="85">
        <v>0</v>
      </c>
      <c r="Y390" s="85">
        <v>0</v>
      </c>
      <c r="Z390" s="85">
        <v>0</v>
      </c>
      <c r="AA390" s="85">
        <v>0</v>
      </c>
      <c r="AB390" s="64">
        <f t="shared" si="77"/>
        <v>0</v>
      </c>
      <c r="AC390" s="64">
        <f t="shared" si="78"/>
        <v>0</v>
      </c>
      <c r="AD390" s="64">
        <f t="shared" si="79"/>
        <v>0</v>
      </c>
      <c r="AE390" s="64">
        <f t="shared" si="80"/>
        <v>0</v>
      </c>
      <c r="AF390" s="64">
        <f t="shared" si="81"/>
        <v>0</v>
      </c>
      <c r="AG390" s="64">
        <f t="shared" si="82"/>
        <v>0</v>
      </c>
      <c r="AH390" s="64">
        <f t="shared" si="83"/>
        <v>0</v>
      </c>
    </row>
    <row r="391" spans="1:34">
      <c r="A391" t="s">
        <v>35</v>
      </c>
      <c r="B391" t="s">
        <v>40</v>
      </c>
      <c r="C391">
        <v>5</v>
      </c>
      <c r="D391">
        <v>2013</v>
      </c>
      <c r="E391">
        <v>6</v>
      </c>
      <c r="F391">
        <v>0</v>
      </c>
      <c r="G391">
        <v>0</v>
      </c>
      <c r="H391" s="85">
        <v>55.767400000000002</v>
      </c>
      <c r="I391" s="84">
        <f t="shared" si="72"/>
        <v>0</v>
      </c>
      <c r="J391" s="84">
        <f t="shared" si="73"/>
        <v>0</v>
      </c>
      <c r="K391" s="84">
        <f t="shared" si="74"/>
        <v>0</v>
      </c>
      <c r="L391" s="84">
        <f t="shared" si="75"/>
        <v>0</v>
      </c>
      <c r="M391" s="84">
        <f t="shared" si="76"/>
        <v>0</v>
      </c>
      <c r="N391">
        <v>0</v>
      </c>
      <c r="O391" s="85">
        <v>0</v>
      </c>
      <c r="P391" s="84">
        <v>0.10100000000000001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 s="85">
        <v>0</v>
      </c>
      <c r="X391" s="85">
        <v>0</v>
      </c>
      <c r="Y391" s="85">
        <v>0</v>
      </c>
      <c r="Z391" s="85">
        <v>0</v>
      </c>
      <c r="AA391" s="85">
        <v>0</v>
      </c>
      <c r="AB391" s="64">
        <f t="shared" si="77"/>
        <v>0</v>
      </c>
      <c r="AC391" s="64">
        <f t="shared" si="78"/>
        <v>0</v>
      </c>
      <c r="AD391" s="64">
        <f t="shared" si="79"/>
        <v>0</v>
      </c>
      <c r="AE391" s="64">
        <f t="shared" si="80"/>
        <v>0</v>
      </c>
      <c r="AF391" s="64">
        <f t="shared" si="81"/>
        <v>0</v>
      </c>
      <c r="AG391" s="64">
        <f t="shared" si="82"/>
        <v>0</v>
      </c>
      <c r="AH391" s="64">
        <f t="shared" si="83"/>
        <v>0</v>
      </c>
    </row>
    <row r="392" spans="1:34">
      <c r="A392" t="s">
        <v>35</v>
      </c>
      <c r="B392" t="s">
        <v>40</v>
      </c>
      <c r="C392">
        <v>5</v>
      </c>
      <c r="D392">
        <v>2013</v>
      </c>
      <c r="E392">
        <v>7</v>
      </c>
      <c r="F392">
        <v>0</v>
      </c>
      <c r="G392">
        <v>0</v>
      </c>
      <c r="H392" s="85">
        <v>60.689900000000002</v>
      </c>
      <c r="I392" s="84">
        <f t="shared" si="72"/>
        <v>0</v>
      </c>
      <c r="J392" s="84">
        <f t="shared" si="73"/>
        <v>0</v>
      </c>
      <c r="K392" s="84">
        <f t="shared" si="74"/>
        <v>0</v>
      </c>
      <c r="L392" s="84">
        <f t="shared" si="75"/>
        <v>0</v>
      </c>
      <c r="M392" s="84">
        <f t="shared" si="76"/>
        <v>0</v>
      </c>
      <c r="N392">
        <v>0</v>
      </c>
      <c r="O392" s="85">
        <v>0</v>
      </c>
      <c r="P392" s="84">
        <v>0.161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 s="85">
        <v>0</v>
      </c>
      <c r="X392" s="85">
        <v>0</v>
      </c>
      <c r="Y392" s="85">
        <v>0</v>
      </c>
      <c r="Z392" s="85">
        <v>0</v>
      </c>
      <c r="AA392" s="85">
        <v>0</v>
      </c>
      <c r="AB392" s="64">
        <f t="shared" si="77"/>
        <v>0</v>
      </c>
      <c r="AC392" s="64">
        <f t="shared" si="78"/>
        <v>0</v>
      </c>
      <c r="AD392" s="64">
        <f t="shared" si="79"/>
        <v>0</v>
      </c>
      <c r="AE392" s="64">
        <f t="shared" si="80"/>
        <v>0</v>
      </c>
      <c r="AF392" s="64">
        <f t="shared" si="81"/>
        <v>0</v>
      </c>
      <c r="AG392" s="64">
        <f t="shared" si="82"/>
        <v>0</v>
      </c>
      <c r="AH392" s="64">
        <f t="shared" si="83"/>
        <v>0</v>
      </c>
    </row>
    <row r="393" spans="1:34">
      <c r="A393" t="s">
        <v>35</v>
      </c>
      <c r="B393" t="s">
        <v>40</v>
      </c>
      <c r="C393">
        <v>5</v>
      </c>
      <c r="D393">
        <v>2013</v>
      </c>
      <c r="E393">
        <v>8</v>
      </c>
      <c r="F393">
        <v>4.4408099999999999E-2</v>
      </c>
      <c r="G393">
        <v>4.4408099999999999E-2</v>
      </c>
      <c r="H393" s="85">
        <v>69.992199999999997</v>
      </c>
      <c r="I393" s="84">
        <f t="shared" si="72"/>
        <v>0</v>
      </c>
      <c r="J393" s="84">
        <f t="shared" si="73"/>
        <v>0</v>
      </c>
      <c r="K393" s="84">
        <f t="shared" si="74"/>
        <v>0</v>
      </c>
      <c r="L393" s="84">
        <f t="shared" si="75"/>
        <v>0</v>
      </c>
      <c r="M393" s="84">
        <f t="shared" si="76"/>
        <v>0</v>
      </c>
      <c r="N393">
        <v>0</v>
      </c>
      <c r="O393" s="85">
        <v>0</v>
      </c>
      <c r="P393" s="84">
        <v>0.224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85">
        <v>0</v>
      </c>
      <c r="X393" s="85">
        <v>0</v>
      </c>
      <c r="Y393" s="85">
        <v>0</v>
      </c>
      <c r="Z393" s="85">
        <v>0</v>
      </c>
      <c r="AA393" s="85">
        <v>0</v>
      </c>
      <c r="AB393" s="64">
        <f t="shared" si="77"/>
        <v>0</v>
      </c>
      <c r="AC393" s="64">
        <f t="shared" si="78"/>
        <v>0</v>
      </c>
      <c r="AD393" s="64">
        <f t="shared" si="79"/>
        <v>0</v>
      </c>
      <c r="AE393" s="64">
        <f t="shared" si="80"/>
        <v>0</v>
      </c>
      <c r="AF393" s="64">
        <f t="shared" si="81"/>
        <v>0</v>
      </c>
      <c r="AG393" s="64">
        <f t="shared" si="82"/>
        <v>0</v>
      </c>
      <c r="AH393" s="64">
        <f t="shared" si="83"/>
        <v>0</v>
      </c>
    </row>
    <row r="394" spans="1:34">
      <c r="A394" t="s">
        <v>35</v>
      </c>
      <c r="B394" t="s">
        <v>40</v>
      </c>
      <c r="C394">
        <v>5</v>
      </c>
      <c r="D394">
        <v>2013</v>
      </c>
      <c r="E394">
        <v>9</v>
      </c>
      <c r="F394">
        <v>0.16852729999999999</v>
      </c>
      <c r="G394">
        <v>0.16852729999999999</v>
      </c>
      <c r="H394" s="85">
        <v>77.751900000000006</v>
      </c>
      <c r="I394" s="84">
        <f t="shared" si="72"/>
        <v>0</v>
      </c>
      <c r="J394" s="84">
        <f t="shared" si="73"/>
        <v>0</v>
      </c>
      <c r="K394" s="84">
        <f t="shared" si="74"/>
        <v>0</v>
      </c>
      <c r="L394" s="84">
        <f t="shared" si="75"/>
        <v>0</v>
      </c>
      <c r="M394" s="84">
        <f t="shared" si="76"/>
        <v>0</v>
      </c>
      <c r="N394">
        <v>0</v>
      </c>
      <c r="O394" s="85">
        <v>0</v>
      </c>
      <c r="P394" s="84">
        <v>0.33800000000000002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 s="85">
        <v>0</v>
      </c>
      <c r="X394" s="85">
        <v>0</v>
      </c>
      <c r="Y394" s="85">
        <v>0</v>
      </c>
      <c r="Z394" s="85">
        <v>0</v>
      </c>
      <c r="AA394" s="85">
        <v>0</v>
      </c>
      <c r="AB394" s="64">
        <f t="shared" si="77"/>
        <v>0</v>
      </c>
      <c r="AC394" s="64">
        <f t="shared" si="78"/>
        <v>0</v>
      </c>
      <c r="AD394" s="64">
        <f t="shared" si="79"/>
        <v>0</v>
      </c>
      <c r="AE394" s="64">
        <f t="shared" si="80"/>
        <v>0</v>
      </c>
      <c r="AF394" s="64">
        <f t="shared" si="81"/>
        <v>0</v>
      </c>
      <c r="AG394" s="64">
        <f t="shared" si="82"/>
        <v>0</v>
      </c>
      <c r="AH394" s="64">
        <f t="shared" si="83"/>
        <v>0</v>
      </c>
    </row>
    <row r="395" spans="1:34">
      <c r="A395" t="s">
        <v>35</v>
      </c>
      <c r="B395" t="s">
        <v>40</v>
      </c>
      <c r="C395">
        <v>5</v>
      </c>
      <c r="D395">
        <v>2013</v>
      </c>
      <c r="E395">
        <v>10</v>
      </c>
      <c r="F395">
        <v>0.34566999999999998</v>
      </c>
      <c r="G395">
        <v>0.34566999999999998</v>
      </c>
      <c r="H395" s="85">
        <v>84.6357</v>
      </c>
      <c r="I395" s="84">
        <f t="shared" si="72"/>
        <v>0</v>
      </c>
      <c r="J395" s="84">
        <f t="shared" si="73"/>
        <v>0</v>
      </c>
      <c r="K395" s="84">
        <f t="shared" si="74"/>
        <v>0</v>
      </c>
      <c r="L395" s="84">
        <f t="shared" si="75"/>
        <v>0</v>
      </c>
      <c r="M395" s="84">
        <f t="shared" si="76"/>
        <v>0</v>
      </c>
      <c r="N395">
        <v>0</v>
      </c>
      <c r="O395" s="85">
        <v>0</v>
      </c>
      <c r="P395" s="84">
        <v>0.55700000000000005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 s="85">
        <v>0</v>
      </c>
      <c r="X395" s="85">
        <v>0</v>
      </c>
      <c r="Y395" s="85">
        <v>0</v>
      </c>
      <c r="Z395" s="85">
        <v>0</v>
      </c>
      <c r="AA395" s="85">
        <v>0</v>
      </c>
      <c r="AB395" s="64">
        <f t="shared" si="77"/>
        <v>0</v>
      </c>
      <c r="AC395" s="64">
        <f t="shared" si="78"/>
        <v>0</v>
      </c>
      <c r="AD395" s="64">
        <f t="shared" si="79"/>
        <v>0</v>
      </c>
      <c r="AE395" s="64">
        <f t="shared" si="80"/>
        <v>0</v>
      </c>
      <c r="AF395" s="64">
        <f t="shared" si="81"/>
        <v>0</v>
      </c>
      <c r="AG395" s="64">
        <f t="shared" si="82"/>
        <v>0</v>
      </c>
      <c r="AH395" s="64">
        <f t="shared" si="83"/>
        <v>0</v>
      </c>
    </row>
    <row r="396" spans="1:34">
      <c r="A396" t="s">
        <v>35</v>
      </c>
      <c r="B396" t="s">
        <v>40</v>
      </c>
      <c r="C396">
        <v>5</v>
      </c>
      <c r="D396">
        <v>2013</v>
      </c>
      <c r="E396">
        <v>11</v>
      </c>
      <c r="F396">
        <v>0.59197010000000005</v>
      </c>
      <c r="G396">
        <v>0.59197010000000005</v>
      </c>
      <c r="H396" s="85">
        <v>85.627899999999997</v>
      </c>
      <c r="I396" s="84">
        <f t="shared" si="72"/>
        <v>0</v>
      </c>
      <c r="J396" s="84">
        <f t="shared" si="73"/>
        <v>0</v>
      </c>
      <c r="K396" s="84">
        <f t="shared" si="74"/>
        <v>0</v>
      </c>
      <c r="L396" s="84">
        <f t="shared" si="75"/>
        <v>0</v>
      </c>
      <c r="M396" s="84">
        <f t="shared" si="76"/>
        <v>0</v>
      </c>
      <c r="N396">
        <v>0</v>
      </c>
      <c r="O396" s="85">
        <v>0</v>
      </c>
      <c r="P396" s="84">
        <v>0.72599999999999998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 s="85">
        <v>0</v>
      </c>
      <c r="X396" s="85">
        <v>0</v>
      </c>
      <c r="Y396" s="85">
        <v>0</v>
      </c>
      <c r="Z396" s="85">
        <v>0</v>
      </c>
      <c r="AA396" s="85">
        <v>0</v>
      </c>
      <c r="AB396" s="64">
        <f t="shared" si="77"/>
        <v>0</v>
      </c>
      <c r="AC396" s="64">
        <f t="shared" si="78"/>
        <v>0</v>
      </c>
      <c r="AD396" s="64">
        <f t="shared" si="79"/>
        <v>0</v>
      </c>
      <c r="AE396" s="64">
        <f t="shared" si="80"/>
        <v>0</v>
      </c>
      <c r="AF396" s="64">
        <f t="shared" si="81"/>
        <v>0</v>
      </c>
      <c r="AG396" s="64">
        <f t="shared" si="82"/>
        <v>0</v>
      </c>
      <c r="AH396" s="64">
        <f t="shared" si="83"/>
        <v>0</v>
      </c>
    </row>
    <row r="397" spans="1:34">
      <c r="A397" t="s">
        <v>35</v>
      </c>
      <c r="B397" t="s">
        <v>40</v>
      </c>
      <c r="C397">
        <v>5</v>
      </c>
      <c r="D397">
        <v>2013</v>
      </c>
      <c r="E397">
        <v>12</v>
      </c>
      <c r="F397">
        <v>0.93765160000000003</v>
      </c>
      <c r="G397">
        <v>0.93765160000000003</v>
      </c>
      <c r="H397" s="85">
        <v>88.379800000000003</v>
      </c>
      <c r="I397" s="84">
        <f t="shared" si="72"/>
        <v>0</v>
      </c>
      <c r="J397" s="84">
        <f t="shared" si="73"/>
        <v>0</v>
      </c>
      <c r="K397" s="84">
        <f t="shared" si="74"/>
        <v>0</v>
      </c>
      <c r="L397" s="84">
        <f t="shared" si="75"/>
        <v>0</v>
      </c>
      <c r="M397" s="84">
        <f t="shared" si="76"/>
        <v>0</v>
      </c>
      <c r="N397">
        <v>0</v>
      </c>
      <c r="O397" s="85">
        <v>0</v>
      </c>
      <c r="P397" s="84">
        <v>0.85699999999999998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 s="85">
        <v>0</v>
      </c>
      <c r="X397" s="85">
        <v>0</v>
      </c>
      <c r="Y397" s="85">
        <v>0</v>
      </c>
      <c r="Z397" s="85">
        <v>0</v>
      </c>
      <c r="AA397" s="85">
        <v>0</v>
      </c>
      <c r="AB397" s="64">
        <f t="shared" si="77"/>
        <v>0</v>
      </c>
      <c r="AC397" s="64">
        <f t="shared" si="78"/>
        <v>0</v>
      </c>
      <c r="AD397" s="64">
        <f t="shared" si="79"/>
        <v>0</v>
      </c>
      <c r="AE397" s="64">
        <f t="shared" si="80"/>
        <v>0</v>
      </c>
      <c r="AF397" s="64">
        <f t="shared" si="81"/>
        <v>0</v>
      </c>
      <c r="AG397" s="64">
        <f t="shared" si="82"/>
        <v>0</v>
      </c>
      <c r="AH397" s="64">
        <f t="shared" si="83"/>
        <v>0</v>
      </c>
    </row>
    <row r="398" spans="1:34">
      <c r="A398" t="s">
        <v>35</v>
      </c>
      <c r="B398" t="s">
        <v>40</v>
      </c>
      <c r="C398">
        <v>5</v>
      </c>
      <c r="D398">
        <v>2013</v>
      </c>
      <c r="E398">
        <v>13</v>
      </c>
      <c r="F398">
        <v>1.3030250000000001</v>
      </c>
      <c r="G398">
        <v>1.3030250000000001</v>
      </c>
      <c r="H398" s="85">
        <v>89.108500000000006</v>
      </c>
      <c r="I398" s="84">
        <f t="shared" si="72"/>
        <v>0</v>
      </c>
      <c r="J398" s="84">
        <f t="shared" si="73"/>
        <v>0</v>
      </c>
      <c r="K398" s="84">
        <f t="shared" si="74"/>
        <v>0</v>
      </c>
      <c r="L398" s="84">
        <f t="shared" si="75"/>
        <v>0</v>
      </c>
      <c r="M398" s="84">
        <f t="shared" si="76"/>
        <v>0</v>
      </c>
      <c r="N398">
        <v>0</v>
      </c>
      <c r="O398" s="85">
        <v>0</v>
      </c>
      <c r="P398" s="84">
        <v>0.90100000000000002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 s="85">
        <v>0</v>
      </c>
      <c r="X398" s="85">
        <v>0</v>
      </c>
      <c r="Y398" s="85">
        <v>0</v>
      </c>
      <c r="Z398" s="85">
        <v>0</v>
      </c>
      <c r="AA398" s="85">
        <v>0</v>
      </c>
      <c r="AB398" s="64">
        <f t="shared" si="77"/>
        <v>0</v>
      </c>
      <c r="AC398" s="64">
        <f t="shared" si="78"/>
        <v>0</v>
      </c>
      <c r="AD398" s="64">
        <f t="shared" si="79"/>
        <v>0</v>
      </c>
      <c r="AE398" s="64">
        <f t="shared" si="80"/>
        <v>0</v>
      </c>
      <c r="AF398" s="64">
        <f t="shared" si="81"/>
        <v>0</v>
      </c>
      <c r="AG398" s="64">
        <f t="shared" si="82"/>
        <v>0</v>
      </c>
      <c r="AH398" s="64">
        <f t="shared" si="83"/>
        <v>0</v>
      </c>
    </row>
    <row r="399" spans="1:34">
      <c r="A399" t="s">
        <v>35</v>
      </c>
      <c r="B399" t="s">
        <v>40</v>
      </c>
      <c r="C399">
        <v>5</v>
      </c>
      <c r="D399">
        <v>2013</v>
      </c>
      <c r="E399">
        <v>14</v>
      </c>
      <c r="F399">
        <v>1.6048560000000001</v>
      </c>
      <c r="G399">
        <v>1.1715450000000001</v>
      </c>
      <c r="H399" s="85">
        <v>87.387600000000006</v>
      </c>
      <c r="I399" s="84">
        <f t="shared" si="72"/>
        <v>-3.7610600000000001E-2</v>
      </c>
      <c r="J399" s="84">
        <f t="shared" si="73"/>
        <v>-1.53899E-2</v>
      </c>
      <c r="K399" s="84">
        <f t="shared" si="74"/>
        <v>0</v>
      </c>
      <c r="L399" s="84">
        <f t="shared" si="75"/>
        <v>1.53899E-2</v>
      </c>
      <c r="M399" s="84">
        <f t="shared" si="76"/>
        <v>3.7610600000000001E-2</v>
      </c>
      <c r="N399">
        <v>0</v>
      </c>
      <c r="O399" s="85">
        <v>0</v>
      </c>
      <c r="P399" s="84">
        <v>0.88900000000000001</v>
      </c>
      <c r="Q399">
        <v>0</v>
      </c>
      <c r="R399">
        <v>-3.7610600000000001E-2</v>
      </c>
      <c r="S399">
        <v>-1.53899E-2</v>
      </c>
      <c r="T399">
        <v>0</v>
      </c>
      <c r="U399">
        <v>1.53899E-2</v>
      </c>
      <c r="V399">
        <v>3.7610600000000001E-2</v>
      </c>
      <c r="W399" s="85">
        <v>0</v>
      </c>
      <c r="X399" s="85">
        <v>0</v>
      </c>
      <c r="Y399" s="85">
        <v>0</v>
      </c>
      <c r="Z399" s="85">
        <v>0</v>
      </c>
      <c r="AA399" s="85">
        <v>0</v>
      </c>
      <c r="AB399" s="64">
        <f t="shared" si="77"/>
        <v>0</v>
      </c>
      <c r="AC399" s="64">
        <f t="shared" si="78"/>
        <v>0</v>
      </c>
      <c r="AD399" s="64">
        <f t="shared" si="79"/>
        <v>0</v>
      </c>
      <c r="AE399" s="64">
        <f t="shared" si="80"/>
        <v>0</v>
      </c>
      <c r="AF399" s="64">
        <f t="shared" si="81"/>
        <v>0</v>
      </c>
      <c r="AG399" s="64">
        <f t="shared" si="82"/>
        <v>0</v>
      </c>
      <c r="AH399" s="64">
        <f t="shared" si="83"/>
        <v>0</v>
      </c>
    </row>
    <row r="400" spans="1:34">
      <c r="A400" t="s">
        <v>35</v>
      </c>
      <c r="B400" t="s">
        <v>40</v>
      </c>
      <c r="C400">
        <v>5</v>
      </c>
      <c r="D400">
        <v>2013</v>
      </c>
      <c r="E400">
        <v>15</v>
      </c>
      <c r="F400">
        <v>1.847564</v>
      </c>
      <c r="G400">
        <v>1.348722</v>
      </c>
      <c r="H400" s="85">
        <v>86.550399999999996</v>
      </c>
      <c r="I400" s="84">
        <f t="shared" si="72"/>
        <v>-3.9709599999999998E-2</v>
      </c>
      <c r="J400" s="84">
        <f t="shared" si="73"/>
        <v>-1.6248800000000001E-2</v>
      </c>
      <c r="K400" s="84">
        <f t="shared" si="74"/>
        <v>0</v>
      </c>
      <c r="L400" s="84">
        <f t="shared" si="75"/>
        <v>1.6248800000000001E-2</v>
      </c>
      <c r="M400" s="84">
        <f t="shared" si="76"/>
        <v>3.9709599999999998E-2</v>
      </c>
      <c r="N400">
        <v>0</v>
      </c>
      <c r="O400" s="85">
        <v>0</v>
      </c>
      <c r="P400" s="84">
        <v>0.8</v>
      </c>
      <c r="Q400">
        <v>0</v>
      </c>
      <c r="R400">
        <v>-3.9709599999999998E-2</v>
      </c>
      <c r="S400">
        <v>-1.6248800000000001E-2</v>
      </c>
      <c r="T400">
        <v>0</v>
      </c>
      <c r="U400">
        <v>1.6248800000000001E-2</v>
      </c>
      <c r="V400">
        <v>3.9709599999999998E-2</v>
      </c>
      <c r="W400" s="85">
        <v>0</v>
      </c>
      <c r="X400" s="85">
        <v>0</v>
      </c>
      <c r="Y400" s="85">
        <v>0</v>
      </c>
      <c r="Z400" s="85">
        <v>0</v>
      </c>
      <c r="AA400" s="85">
        <v>0</v>
      </c>
      <c r="AB400" s="64">
        <f t="shared" si="77"/>
        <v>0</v>
      </c>
      <c r="AC400" s="64">
        <f t="shared" si="78"/>
        <v>0</v>
      </c>
      <c r="AD400" s="64">
        <f t="shared" si="79"/>
        <v>0</v>
      </c>
      <c r="AE400" s="64">
        <f t="shared" si="80"/>
        <v>0</v>
      </c>
      <c r="AF400" s="64">
        <f t="shared" si="81"/>
        <v>0</v>
      </c>
      <c r="AG400" s="64">
        <f t="shared" si="82"/>
        <v>0</v>
      </c>
      <c r="AH400" s="64">
        <f t="shared" si="83"/>
        <v>0</v>
      </c>
    </row>
    <row r="401" spans="1:34">
      <c r="A401" t="s">
        <v>35</v>
      </c>
      <c r="B401" t="s">
        <v>40</v>
      </c>
      <c r="C401">
        <v>5</v>
      </c>
      <c r="D401">
        <v>2013</v>
      </c>
      <c r="E401">
        <v>16</v>
      </c>
      <c r="F401">
        <v>1.9997910000000001</v>
      </c>
      <c r="G401">
        <v>1.4598469999999999</v>
      </c>
      <c r="H401" s="85">
        <v>84.038799999999995</v>
      </c>
      <c r="I401" s="84">
        <f t="shared" si="72"/>
        <v>-3.9720800000000001E-2</v>
      </c>
      <c r="J401" s="84">
        <f t="shared" si="73"/>
        <v>-1.6253400000000001E-2</v>
      </c>
      <c r="K401" s="84">
        <f t="shared" si="74"/>
        <v>0</v>
      </c>
      <c r="L401" s="84">
        <f t="shared" si="75"/>
        <v>1.6253400000000001E-2</v>
      </c>
      <c r="M401" s="84">
        <f t="shared" si="76"/>
        <v>3.9720800000000001E-2</v>
      </c>
      <c r="N401">
        <v>0</v>
      </c>
      <c r="O401" s="85">
        <v>0</v>
      </c>
      <c r="P401" s="84">
        <v>0.67400000000000004</v>
      </c>
      <c r="Q401">
        <v>0</v>
      </c>
      <c r="R401">
        <v>-3.9720800000000001E-2</v>
      </c>
      <c r="S401">
        <v>-1.6253400000000001E-2</v>
      </c>
      <c r="T401">
        <v>0</v>
      </c>
      <c r="U401">
        <v>1.6253400000000001E-2</v>
      </c>
      <c r="V401">
        <v>3.9720800000000001E-2</v>
      </c>
      <c r="W401" s="85">
        <v>0</v>
      </c>
      <c r="X401" s="85">
        <v>0</v>
      </c>
      <c r="Y401" s="85">
        <v>0</v>
      </c>
      <c r="Z401" s="85">
        <v>0</v>
      </c>
      <c r="AA401" s="85">
        <v>0</v>
      </c>
      <c r="AB401" s="64">
        <f t="shared" si="77"/>
        <v>0</v>
      </c>
      <c r="AC401" s="64">
        <f t="shared" si="78"/>
        <v>0</v>
      </c>
      <c r="AD401" s="64">
        <f t="shared" si="79"/>
        <v>0</v>
      </c>
      <c r="AE401" s="64">
        <f t="shared" si="80"/>
        <v>0</v>
      </c>
      <c r="AF401" s="64">
        <f t="shared" si="81"/>
        <v>0</v>
      </c>
      <c r="AG401" s="64">
        <f t="shared" si="82"/>
        <v>0</v>
      </c>
      <c r="AH401" s="64">
        <f t="shared" si="83"/>
        <v>0</v>
      </c>
    </row>
    <row r="402" spans="1:34">
      <c r="A402" t="s">
        <v>35</v>
      </c>
      <c r="B402" t="s">
        <v>40</v>
      </c>
      <c r="C402">
        <v>5</v>
      </c>
      <c r="D402">
        <v>2013</v>
      </c>
      <c r="E402">
        <v>17</v>
      </c>
      <c r="F402">
        <v>2.0215770000000002</v>
      </c>
      <c r="G402">
        <v>1.475751</v>
      </c>
      <c r="H402" s="85">
        <v>81.844999999999999</v>
      </c>
      <c r="I402" s="84">
        <f t="shared" si="72"/>
        <v>-3.8709E-2</v>
      </c>
      <c r="J402" s="84">
        <f t="shared" si="73"/>
        <v>-1.58394E-2</v>
      </c>
      <c r="K402" s="84">
        <f t="shared" si="74"/>
        <v>0</v>
      </c>
      <c r="L402" s="84">
        <f t="shared" si="75"/>
        <v>1.58394E-2</v>
      </c>
      <c r="M402" s="84">
        <f t="shared" si="76"/>
        <v>3.8709E-2</v>
      </c>
      <c r="N402">
        <v>0</v>
      </c>
      <c r="O402" s="85">
        <v>0</v>
      </c>
      <c r="P402" s="84">
        <v>0.56599999999999995</v>
      </c>
      <c r="Q402">
        <v>0</v>
      </c>
      <c r="R402">
        <v>-3.8709E-2</v>
      </c>
      <c r="S402">
        <v>-1.58394E-2</v>
      </c>
      <c r="T402">
        <v>0</v>
      </c>
      <c r="U402">
        <v>1.58394E-2</v>
      </c>
      <c r="V402">
        <v>3.8709E-2</v>
      </c>
      <c r="W402" s="85">
        <v>0</v>
      </c>
      <c r="X402" s="85">
        <v>0</v>
      </c>
      <c r="Y402" s="85">
        <v>0</v>
      </c>
      <c r="Z402" s="85">
        <v>0</v>
      </c>
      <c r="AA402" s="85">
        <v>0</v>
      </c>
      <c r="AB402" s="64">
        <f t="shared" si="77"/>
        <v>0</v>
      </c>
      <c r="AC402" s="64">
        <f t="shared" si="78"/>
        <v>0</v>
      </c>
      <c r="AD402" s="64">
        <f t="shared" si="79"/>
        <v>0</v>
      </c>
      <c r="AE402" s="64">
        <f t="shared" si="80"/>
        <v>0</v>
      </c>
      <c r="AF402" s="64">
        <f t="shared" si="81"/>
        <v>0</v>
      </c>
      <c r="AG402" s="64">
        <f t="shared" si="82"/>
        <v>0</v>
      </c>
      <c r="AH402" s="64">
        <f t="shared" si="83"/>
        <v>0</v>
      </c>
    </row>
    <row r="403" spans="1:34">
      <c r="A403" t="s">
        <v>35</v>
      </c>
      <c r="B403" t="s">
        <v>40</v>
      </c>
      <c r="C403">
        <v>5</v>
      </c>
      <c r="D403">
        <v>2013</v>
      </c>
      <c r="E403">
        <v>18</v>
      </c>
      <c r="F403">
        <v>2.0202659999999999</v>
      </c>
      <c r="G403">
        <v>1.4747939999999999</v>
      </c>
      <c r="H403" s="85">
        <v>82.054299999999998</v>
      </c>
      <c r="I403" s="84">
        <f t="shared" si="72"/>
        <v>-3.8861100000000003E-2</v>
      </c>
      <c r="J403" s="84">
        <f t="shared" si="73"/>
        <v>-1.5901700000000001E-2</v>
      </c>
      <c r="K403" s="84">
        <f t="shared" si="74"/>
        <v>0</v>
      </c>
      <c r="L403" s="84">
        <f t="shared" si="75"/>
        <v>1.5901700000000001E-2</v>
      </c>
      <c r="M403" s="84">
        <f t="shared" si="76"/>
        <v>3.8861100000000003E-2</v>
      </c>
      <c r="N403">
        <v>0</v>
      </c>
      <c r="O403" s="85">
        <v>0</v>
      </c>
      <c r="P403" s="84">
        <v>0.374</v>
      </c>
      <c r="Q403">
        <v>0</v>
      </c>
      <c r="R403">
        <v>-3.8861100000000003E-2</v>
      </c>
      <c r="S403">
        <v>-1.5901700000000001E-2</v>
      </c>
      <c r="T403">
        <v>0</v>
      </c>
      <c r="U403">
        <v>1.5901700000000001E-2</v>
      </c>
      <c r="V403">
        <v>3.8861100000000003E-2</v>
      </c>
      <c r="W403" s="85">
        <v>0</v>
      </c>
      <c r="X403" s="85">
        <v>0</v>
      </c>
      <c r="Y403" s="85">
        <v>0</v>
      </c>
      <c r="Z403" s="85">
        <v>0</v>
      </c>
      <c r="AA403" s="85">
        <v>0</v>
      </c>
      <c r="AB403" s="64">
        <f t="shared" si="77"/>
        <v>0</v>
      </c>
      <c r="AC403" s="64">
        <f t="shared" si="78"/>
        <v>0</v>
      </c>
      <c r="AD403" s="64">
        <f t="shared" si="79"/>
        <v>0</v>
      </c>
      <c r="AE403" s="64">
        <f t="shared" si="80"/>
        <v>0</v>
      </c>
      <c r="AF403" s="64">
        <f t="shared" si="81"/>
        <v>0</v>
      </c>
      <c r="AG403" s="64">
        <f t="shared" si="82"/>
        <v>0</v>
      </c>
      <c r="AH403" s="64">
        <f t="shared" si="83"/>
        <v>0</v>
      </c>
    </row>
    <row r="404" spans="1:34">
      <c r="A404" t="s">
        <v>35</v>
      </c>
      <c r="B404" t="s">
        <v>40</v>
      </c>
      <c r="C404">
        <v>5</v>
      </c>
      <c r="D404">
        <v>2013</v>
      </c>
      <c r="E404">
        <v>19</v>
      </c>
      <c r="F404">
        <v>1.761066</v>
      </c>
      <c r="G404">
        <v>1.9547829999999999</v>
      </c>
      <c r="H404" s="85">
        <v>80.031000000000006</v>
      </c>
      <c r="I404" s="84">
        <f t="shared" si="72"/>
        <v>0</v>
      </c>
      <c r="J404" s="84">
        <f t="shared" si="73"/>
        <v>0</v>
      </c>
      <c r="K404" s="84">
        <f t="shared" si="74"/>
        <v>0</v>
      </c>
      <c r="L404" s="84">
        <f t="shared" si="75"/>
        <v>0</v>
      </c>
      <c r="M404" s="84">
        <f t="shared" si="76"/>
        <v>0</v>
      </c>
      <c r="N404">
        <v>0</v>
      </c>
      <c r="O404" s="85">
        <v>0</v>
      </c>
      <c r="P404" s="84">
        <v>0.23300000000000001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 s="85">
        <v>0</v>
      </c>
      <c r="X404" s="85">
        <v>0</v>
      </c>
      <c r="Y404" s="85">
        <v>0</v>
      </c>
      <c r="Z404" s="85">
        <v>0</v>
      </c>
      <c r="AA404" s="85">
        <v>0</v>
      </c>
      <c r="AB404" s="64">
        <f t="shared" si="77"/>
        <v>0</v>
      </c>
      <c r="AC404" s="64">
        <f t="shared" si="78"/>
        <v>0</v>
      </c>
      <c r="AD404" s="64">
        <f t="shared" si="79"/>
        <v>0</v>
      </c>
      <c r="AE404" s="64">
        <f t="shared" si="80"/>
        <v>0</v>
      </c>
      <c r="AF404" s="64">
        <f t="shared" si="81"/>
        <v>0</v>
      </c>
      <c r="AG404" s="64">
        <f t="shared" si="82"/>
        <v>0</v>
      </c>
      <c r="AH404" s="64">
        <f t="shared" si="83"/>
        <v>0</v>
      </c>
    </row>
    <row r="405" spans="1:34">
      <c r="A405" t="s">
        <v>35</v>
      </c>
      <c r="B405" t="s">
        <v>40</v>
      </c>
      <c r="C405">
        <v>5</v>
      </c>
      <c r="D405">
        <v>2013</v>
      </c>
      <c r="E405">
        <v>20</v>
      </c>
      <c r="F405">
        <v>1.3174129999999999</v>
      </c>
      <c r="G405">
        <v>1.435981</v>
      </c>
      <c r="H405" s="85">
        <v>74.054299999999998</v>
      </c>
      <c r="I405" s="84">
        <f t="shared" si="72"/>
        <v>0</v>
      </c>
      <c r="J405" s="84">
        <f t="shared" si="73"/>
        <v>0</v>
      </c>
      <c r="K405" s="84">
        <f t="shared" si="74"/>
        <v>0</v>
      </c>
      <c r="L405" s="84">
        <f t="shared" si="75"/>
        <v>0</v>
      </c>
      <c r="M405" s="84">
        <f t="shared" si="76"/>
        <v>0</v>
      </c>
      <c r="N405">
        <v>0</v>
      </c>
      <c r="O405" s="85">
        <v>0</v>
      </c>
      <c r="P405" s="84">
        <v>0.16500000000000001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 s="85">
        <v>0</v>
      </c>
      <c r="X405" s="85">
        <v>0</v>
      </c>
      <c r="Y405" s="85">
        <v>0</v>
      </c>
      <c r="Z405" s="85">
        <v>0</v>
      </c>
      <c r="AA405" s="85">
        <v>0</v>
      </c>
      <c r="AB405" s="64">
        <f t="shared" si="77"/>
        <v>0</v>
      </c>
      <c r="AC405" s="64">
        <f t="shared" si="78"/>
        <v>0</v>
      </c>
      <c r="AD405" s="64">
        <f t="shared" si="79"/>
        <v>0</v>
      </c>
      <c r="AE405" s="64">
        <f t="shared" si="80"/>
        <v>0</v>
      </c>
      <c r="AF405" s="64">
        <f t="shared" si="81"/>
        <v>0</v>
      </c>
      <c r="AG405" s="64">
        <f t="shared" si="82"/>
        <v>0</v>
      </c>
      <c r="AH405" s="64">
        <f t="shared" si="83"/>
        <v>0</v>
      </c>
    </row>
    <row r="406" spans="1:34">
      <c r="A406" t="s">
        <v>35</v>
      </c>
      <c r="B406" t="s">
        <v>40</v>
      </c>
      <c r="C406">
        <v>5</v>
      </c>
      <c r="D406">
        <v>2013</v>
      </c>
      <c r="E406">
        <v>21</v>
      </c>
      <c r="F406">
        <v>0.99536190000000002</v>
      </c>
      <c r="G406">
        <v>1.065037</v>
      </c>
      <c r="H406" s="85">
        <v>69.906999999999996</v>
      </c>
      <c r="I406" s="84">
        <f t="shared" si="72"/>
        <v>0</v>
      </c>
      <c r="J406" s="84">
        <f t="shared" si="73"/>
        <v>0</v>
      </c>
      <c r="K406" s="84">
        <f t="shared" si="74"/>
        <v>0</v>
      </c>
      <c r="L406" s="84">
        <f t="shared" si="75"/>
        <v>0</v>
      </c>
      <c r="M406" s="84">
        <f t="shared" si="76"/>
        <v>0</v>
      </c>
      <c r="N406">
        <v>0</v>
      </c>
      <c r="O406" s="85">
        <v>0</v>
      </c>
      <c r="P406" s="84">
        <v>0.1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 s="85">
        <v>0</v>
      </c>
      <c r="X406" s="85">
        <v>0</v>
      </c>
      <c r="Y406" s="85">
        <v>0</v>
      </c>
      <c r="Z406" s="85">
        <v>0</v>
      </c>
      <c r="AA406" s="85">
        <v>0</v>
      </c>
      <c r="AB406" s="64">
        <f t="shared" si="77"/>
        <v>0</v>
      </c>
      <c r="AC406" s="64">
        <f t="shared" si="78"/>
        <v>0</v>
      </c>
      <c r="AD406" s="64">
        <f t="shared" si="79"/>
        <v>0</v>
      </c>
      <c r="AE406" s="64">
        <f t="shared" si="80"/>
        <v>0</v>
      </c>
      <c r="AF406" s="64">
        <f t="shared" si="81"/>
        <v>0</v>
      </c>
      <c r="AG406" s="64">
        <f t="shared" si="82"/>
        <v>0</v>
      </c>
      <c r="AH406" s="64">
        <f t="shared" si="83"/>
        <v>0</v>
      </c>
    </row>
    <row r="407" spans="1:34">
      <c r="A407" t="s">
        <v>35</v>
      </c>
      <c r="B407" t="s">
        <v>40</v>
      </c>
      <c r="C407">
        <v>5</v>
      </c>
      <c r="D407">
        <v>2013</v>
      </c>
      <c r="E407">
        <v>22</v>
      </c>
      <c r="F407">
        <v>0.78980349999999999</v>
      </c>
      <c r="G407">
        <v>0.78980349999999999</v>
      </c>
      <c r="H407" s="85">
        <v>66.217100000000002</v>
      </c>
      <c r="I407" s="84">
        <f t="shared" si="72"/>
        <v>0</v>
      </c>
      <c r="J407" s="84">
        <f t="shared" si="73"/>
        <v>0</v>
      </c>
      <c r="K407" s="84">
        <f t="shared" si="74"/>
        <v>0</v>
      </c>
      <c r="L407" s="84">
        <f t="shared" si="75"/>
        <v>0</v>
      </c>
      <c r="M407" s="84">
        <f t="shared" si="76"/>
        <v>0</v>
      </c>
      <c r="N407">
        <v>0</v>
      </c>
      <c r="O407" s="85">
        <v>0</v>
      </c>
      <c r="P407" s="84">
        <v>6.8000000000000005E-2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 s="85">
        <v>0</v>
      </c>
      <c r="X407" s="85">
        <v>0</v>
      </c>
      <c r="Y407" s="85">
        <v>0</v>
      </c>
      <c r="Z407" s="85">
        <v>0</v>
      </c>
      <c r="AA407" s="85">
        <v>0</v>
      </c>
      <c r="AB407" s="64">
        <f t="shared" si="77"/>
        <v>0</v>
      </c>
      <c r="AC407" s="64">
        <f t="shared" si="78"/>
        <v>0</v>
      </c>
      <c r="AD407" s="64">
        <f t="shared" si="79"/>
        <v>0</v>
      </c>
      <c r="AE407" s="64">
        <f t="shared" si="80"/>
        <v>0</v>
      </c>
      <c r="AF407" s="64">
        <f t="shared" si="81"/>
        <v>0</v>
      </c>
      <c r="AG407" s="64">
        <f t="shared" si="82"/>
        <v>0</v>
      </c>
      <c r="AH407" s="64">
        <f t="shared" si="83"/>
        <v>0</v>
      </c>
    </row>
    <row r="408" spans="1:34">
      <c r="A408" t="s">
        <v>35</v>
      </c>
      <c r="B408" t="s">
        <v>40</v>
      </c>
      <c r="C408">
        <v>5</v>
      </c>
      <c r="D408">
        <v>2013</v>
      </c>
      <c r="E408">
        <v>23</v>
      </c>
      <c r="F408">
        <v>0.58114750000000004</v>
      </c>
      <c r="G408">
        <v>0.58114750000000004</v>
      </c>
      <c r="H408" s="85">
        <v>64.310100000000006</v>
      </c>
      <c r="I408" s="84">
        <f t="shared" si="72"/>
        <v>0</v>
      </c>
      <c r="J408" s="84">
        <f t="shared" si="73"/>
        <v>0</v>
      </c>
      <c r="K408" s="84">
        <f t="shared" si="74"/>
        <v>0</v>
      </c>
      <c r="L408" s="84">
        <f t="shared" si="75"/>
        <v>0</v>
      </c>
      <c r="M408" s="84">
        <f t="shared" si="76"/>
        <v>0</v>
      </c>
      <c r="N408">
        <v>0</v>
      </c>
      <c r="O408" s="85">
        <v>0</v>
      </c>
      <c r="P408" s="84">
        <v>5.0999999999999997E-2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 s="85">
        <v>0</v>
      </c>
      <c r="X408" s="85">
        <v>0</v>
      </c>
      <c r="Y408" s="85">
        <v>0</v>
      </c>
      <c r="Z408" s="85">
        <v>0</v>
      </c>
      <c r="AA408" s="85">
        <v>0</v>
      </c>
      <c r="AB408" s="64">
        <f t="shared" si="77"/>
        <v>0</v>
      </c>
      <c r="AC408" s="64">
        <f t="shared" si="78"/>
        <v>0</v>
      </c>
      <c r="AD408" s="64">
        <f t="shared" si="79"/>
        <v>0</v>
      </c>
      <c r="AE408" s="64">
        <f t="shared" si="80"/>
        <v>0</v>
      </c>
      <c r="AF408" s="64">
        <f t="shared" si="81"/>
        <v>0</v>
      </c>
      <c r="AG408" s="64">
        <f t="shared" si="82"/>
        <v>0</v>
      </c>
      <c r="AH408" s="64">
        <f t="shared" si="83"/>
        <v>0</v>
      </c>
    </row>
    <row r="409" spans="1:34">
      <c r="A409" t="s">
        <v>35</v>
      </c>
      <c r="B409" t="s">
        <v>40</v>
      </c>
      <c r="C409">
        <v>5</v>
      </c>
      <c r="D409">
        <v>2013</v>
      </c>
      <c r="E409">
        <v>24</v>
      </c>
      <c r="F409">
        <v>0.39143679999999997</v>
      </c>
      <c r="G409">
        <v>0.39143679999999997</v>
      </c>
      <c r="H409" s="85">
        <v>61.806199999999997</v>
      </c>
      <c r="I409" s="84">
        <f t="shared" si="72"/>
        <v>0</v>
      </c>
      <c r="J409" s="84">
        <f t="shared" si="73"/>
        <v>0</v>
      </c>
      <c r="K409" s="84">
        <f t="shared" si="74"/>
        <v>0</v>
      </c>
      <c r="L409" s="84">
        <f t="shared" si="75"/>
        <v>0</v>
      </c>
      <c r="M409" s="84">
        <f t="shared" si="76"/>
        <v>0</v>
      </c>
      <c r="N409">
        <v>0</v>
      </c>
      <c r="O409" s="85">
        <v>0</v>
      </c>
      <c r="P409" s="84">
        <v>0.05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 s="85">
        <v>0</v>
      </c>
      <c r="X409" s="85">
        <v>0</v>
      </c>
      <c r="Y409" s="85">
        <v>0</v>
      </c>
      <c r="Z409" s="85">
        <v>0</v>
      </c>
      <c r="AA409" s="85">
        <v>0</v>
      </c>
      <c r="AB409" s="64">
        <f t="shared" si="77"/>
        <v>0</v>
      </c>
      <c r="AC409" s="64">
        <f t="shared" si="78"/>
        <v>0</v>
      </c>
      <c r="AD409" s="64">
        <f t="shared" si="79"/>
        <v>0</v>
      </c>
      <c r="AE409" s="64">
        <f t="shared" si="80"/>
        <v>0</v>
      </c>
      <c r="AF409" s="64">
        <f t="shared" si="81"/>
        <v>0</v>
      </c>
      <c r="AG409" s="64">
        <f t="shared" si="82"/>
        <v>0</v>
      </c>
      <c r="AH409" s="64">
        <f t="shared" si="83"/>
        <v>0</v>
      </c>
    </row>
    <row r="410" spans="1:34">
      <c r="A410" t="s">
        <v>35</v>
      </c>
      <c r="B410" t="s">
        <v>41</v>
      </c>
      <c r="C410">
        <v>6</v>
      </c>
      <c r="D410">
        <v>2013</v>
      </c>
      <c r="E410">
        <v>1</v>
      </c>
      <c r="F410">
        <v>0.08</v>
      </c>
      <c r="G410">
        <v>0.08</v>
      </c>
      <c r="H410" s="85">
        <v>68.790700000000001</v>
      </c>
      <c r="I410" s="84">
        <f t="shared" si="72"/>
        <v>0</v>
      </c>
      <c r="J410" s="84">
        <f t="shared" si="73"/>
        <v>0</v>
      </c>
      <c r="K410" s="84">
        <f t="shared" si="74"/>
        <v>0</v>
      </c>
      <c r="L410" s="84">
        <f t="shared" si="75"/>
        <v>0</v>
      </c>
      <c r="M410" s="84">
        <f t="shared" si="76"/>
        <v>0</v>
      </c>
      <c r="N410">
        <v>0</v>
      </c>
      <c r="O410" s="85">
        <v>0</v>
      </c>
      <c r="P410" s="84">
        <v>0.05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 s="85">
        <v>0</v>
      </c>
      <c r="X410" s="85">
        <v>0</v>
      </c>
      <c r="Y410" s="85">
        <v>0</v>
      </c>
      <c r="Z410" s="85">
        <v>0</v>
      </c>
      <c r="AA410" s="85">
        <v>0</v>
      </c>
      <c r="AB410" s="64">
        <f t="shared" si="77"/>
        <v>0</v>
      </c>
      <c r="AC410" s="64">
        <f t="shared" si="78"/>
        <v>0</v>
      </c>
      <c r="AD410" s="64">
        <f t="shared" si="79"/>
        <v>0</v>
      </c>
      <c r="AE410" s="64">
        <f t="shared" si="80"/>
        <v>0</v>
      </c>
      <c r="AF410" s="64">
        <f t="shared" si="81"/>
        <v>0</v>
      </c>
      <c r="AG410" s="64">
        <f t="shared" si="82"/>
        <v>0</v>
      </c>
      <c r="AH410" s="64">
        <f t="shared" si="83"/>
        <v>0</v>
      </c>
    </row>
    <row r="411" spans="1:34">
      <c r="A411" t="s">
        <v>35</v>
      </c>
      <c r="B411" t="s">
        <v>41</v>
      </c>
      <c r="C411">
        <v>6</v>
      </c>
      <c r="D411">
        <v>2013</v>
      </c>
      <c r="E411">
        <v>2</v>
      </c>
      <c r="F411">
        <v>0.08</v>
      </c>
      <c r="G411">
        <v>0.08</v>
      </c>
      <c r="H411" s="85">
        <v>67.333299999999994</v>
      </c>
      <c r="I411" s="84">
        <f t="shared" si="72"/>
        <v>0</v>
      </c>
      <c r="J411" s="84">
        <f t="shared" si="73"/>
        <v>0</v>
      </c>
      <c r="K411" s="84">
        <f t="shared" si="74"/>
        <v>0</v>
      </c>
      <c r="L411" s="84">
        <f t="shared" si="75"/>
        <v>0</v>
      </c>
      <c r="M411" s="84">
        <f t="shared" si="76"/>
        <v>0</v>
      </c>
      <c r="N411">
        <v>0</v>
      </c>
      <c r="O411" s="85">
        <v>0</v>
      </c>
      <c r="P411" s="84">
        <v>3.2000000000000001E-2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 s="85">
        <v>0</v>
      </c>
      <c r="X411" s="85">
        <v>0</v>
      </c>
      <c r="Y411" s="85">
        <v>0</v>
      </c>
      <c r="Z411" s="85">
        <v>0</v>
      </c>
      <c r="AA411" s="85">
        <v>0</v>
      </c>
      <c r="AB411" s="64">
        <f t="shared" si="77"/>
        <v>0</v>
      </c>
      <c r="AC411" s="64">
        <f t="shared" si="78"/>
        <v>0</v>
      </c>
      <c r="AD411" s="64">
        <f t="shared" si="79"/>
        <v>0</v>
      </c>
      <c r="AE411" s="64">
        <f t="shared" si="80"/>
        <v>0</v>
      </c>
      <c r="AF411" s="64">
        <f t="shared" si="81"/>
        <v>0</v>
      </c>
      <c r="AG411" s="64">
        <f t="shared" si="82"/>
        <v>0</v>
      </c>
      <c r="AH411" s="64">
        <f t="shared" si="83"/>
        <v>0</v>
      </c>
    </row>
    <row r="412" spans="1:34">
      <c r="A412" t="s">
        <v>35</v>
      </c>
      <c r="B412" t="s">
        <v>41</v>
      </c>
      <c r="C412">
        <v>6</v>
      </c>
      <c r="D412">
        <v>2013</v>
      </c>
      <c r="E412">
        <v>3</v>
      </c>
      <c r="F412">
        <v>0.08</v>
      </c>
      <c r="G412">
        <v>0.08</v>
      </c>
      <c r="H412" s="85">
        <v>67.170500000000004</v>
      </c>
      <c r="I412" s="84">
        <f t="shared" si="72"/>
        <v>0</v>
      </c>
      <c r="J412" s="84">
        <f t="shared" si="73"/>
        <v>0</v>
      </c>
      <c r="K412" s="84">
        <f t="shared" si="74"/>
        <v>0</v>
      </c>
      <c r="L412" s="84">
        <f t="shared" si="75"/>
        <v>0</v>
      </c>
      <c r="M412" s="84">
        <f t="shared" si="76"/>
        <v>0</v>
      </c>
      <c r="N412">
        <v>0</v>
      </c>
      <c r="O412" s="85">
        <v>0</v>
      </c>
      <c r="P412" s="84">
        <v>4.3999999999999997E-2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 s="85">
        <v>0</v>
      </c>
      <c r="X412" s="85">
        <v>0</v>
      </c>
      <c r="Y412" s="85">
        <v>0</v>
      </c>
      <c r="Z412" s="85">
        <v>0</v>
      </c>
      <c r="AA412" s="85">
        <v>0</v>
      </c>
      <c r="AB412" s="64">
        <f t="shared" si="77"/>
        <v>0</v>
      </c>
      <c r="AC412" s="64">
        <f t="shared" si="78"/>
        <v>0</v>
      </c>
      <c r="AD412" s="64">
        <f t="shared" si="79"/>
        <v>0</v>
      </c>
      <c r="AE412" s="64">
        <f t="shared" si="80"/>
        <v>0</v>
      </c>
      <c r="AF412" s="64">
        <f t="shared" si="81"/>
        <v>0</v>
      </c>
      <c r="AG412" s="64">
        <f t="shared" si="82"/>
        <v>0</v>
      </c>
      <c r="AH412" s="64">
        <f t="shared" si="83"/>
        <v>0</v>
      </c>
    </row>
    <row r="413" spans="1:34">
      <c r="A413" t="s">
        <v>35</v>
      </c>
      <c r="B413" t="s">
        <v>41</v>
      </c>
      <c r="C413">
        <v>6</v>
      </c>
      <c r="D413">
        <v>2013</v>
      </c>
      <c r="E413">
        <v>4</v>
      </c>
      <c r="F413">
        <v>0</v>
      </c>
      <c r="G413">
        <v>0</v>
      </c>
      <c r="H413" s="85">
        <v>67.031000000000006</v>
      </c>
      <c r="I413" s="84">
        <f t="shared" si="72"/>
        <v>0</v>
      </c>
      <c r="J413" s="84">
        <f t="shared" si="73"/>
        <v>0</v>
      </c>
      <c r="K413" s="84">
        <f t="shared" si="74"/>
        <v>0</v>
      </c>
      <c r="L413" s="84">
        <f t="shared" si="75"/>
        <v>0</v>
      </c>
      <c r="M413" s="84">
        <f t="shared" si="76"/>
        <v>0</v>
      </c>
      <c r="N413">
        <v>0</v>
      </c>
      <c r="O413" s="85">
        <v>0</v>
      </c>
      <c r="P413" s="84">
        <v>4.3999999999999997E-2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 s="85">
        <v>0</v>
      </c>
      <c r="X413" s="85">
        <v>0</v>
      </c>
      <c r="Y413" s="85">
        <v>0</v>
      </c>
      <c r="Z413" s="85">
        <v>0</v>
      </c>
      <c r="AA413" s="85">
        <v>0</v>
      </c>
      <c r="AB413" s="64">
        <f t="shared" si="77"/>
        <v>0</v>
      </c>
      <c r="AC413" s="64">
        <f t="shared" si="78"/>
        <v>0</v>
      </c>
      <c r="AD413" s="64">
        <f t="shared" si="79"/>
        <v>0</v>
      </c>
      <c r="AE413" s="64">
        <f t="shared" si="80"/>
        <v>0</v>
      </c>
      <c r="AF413" s="64">
        <f t="shared" si="81"/>
        <v>0</v>
      </c>
      <c r="AG413" s="64">
        <f t="shared" si="82"/>
        <v>0</v>
      </c>
      <c r="AH413" s="64">
        <f t="shared" si="83"/>
        <v>0</v>
      </c>
    </row>
    <row r="414" spans="1:34">
      <c r="A414" t="s">
        <v>35</v>
      </c>
      <c r="B414" t="s">
        <v>41</v>
      </c>
      <c r="C414">
        <v>6</v>
      </c>
      <c r="D414">
        <v>2013</v>
      </c>
      <c r="E414">
        <v>5</v>
      </c>
      <c r="F414">
        <v>0</v>
      </c>
      <c r="G414">
        <v>0</v>
      </c>
      <c r="H414" s="85">
        <v>66.325599999999994</v>
      </c>
      <c r="I414" s="84">
        <f t="shared" si="72"/>
        <v>0</v>
      </c>
      <c r="J414" s="84">
        <f t="shared" si="73"/>
        <v>0</v>
      </c>
      <c r="K414" s="84">
        <f t="shared" si="74"/>
        <v>0</v>
      </c>
      <c r="L414" s="84">
        <f t="shared" si="75"/>
        <v>0</v>
      </c>
      <c r="M414" s="84">
        <f t="shared" si="76"/>
        <v>0</v>
      </c>
      <c r="N414">
        <v>0</v>
      </c>
      <c r="O414" s="85">
        <v>0</v>
      </c>
      <c r="P414" s="84">
        <v>5.3999999999999999E-2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 s="85">
        <v>0</v>
      </c>
      <c r="X414" s="85">
        <v>0</v>
      </c>
      <c r="Y414" s="85">
        <v>0</v>
      </c>
      <c r="Z414" s="85">
        <v>0</v>
      </c>
      <c r="AA414" s="85">
        <v>0</v>
      </c>
      <c r="AB414" s="64">
        <f t="shared" si="77"/>
        <v>0</v>
      </c>
      <c r="AC414" s="64">
        <f t="shared" si="78"/>
        <v>0</v>
      </c>
      <c r="AD414" s="64">
        <f t="shared" si="79"/>
        <v>0</v>
      </c>
      <c r="AE414" s="64">
        <f t="shared" si="80"/>
        <v>0</v>
      </c>
      <c r="AF414" s="64">
        <f t="shared" si="81"/>
        <v>0</v>
      </c>
      <c r="AG414" s="64">
        <f t="shared" si="82"/>
        <v>0</v>
      </c>
      <c r="AH414" s="64">
        <f t="shared" si="83"/>
        <v>0</v>
      </c>
    </row>
    <row r="415" spans="1:34">
      <c r="A415" t="s">
        <v>35</v>
      </c>
      <c r="B415" t="s">
        <v>41</v>
      </c>
      <c r="C415">
        <v>6</v>
      </c>
      <c r="D415">
        <v>2013</v>
      </c>
      <c r="E415">
        <v>6</v>
      </c>
      <c r="F415">
        <v>4.4744899999999997E-2</v>
      </c>
      <c r="G415">
        <v>4.4744899999999997E-2</v>
      </c>
      <c r="H415" s="85">
        <v>66.410899999999998</v>
      </c>
      <c r="I415" s="84">
        <f t="shared" si="72"/>
        <v>0</v>
      </c>
      <c r="J415" s="84">
        <f t="shared" si="73"/>
        <v>0</v>
      </c>
      <c r="K415" s="84">
        <f t="shared" si="74"/>
        <v>0</v>
      </c>
      <c r="L415" s="84">
        <f t="shared" si="75"/>
        <v>0</v>
      </c>
      <c r="M415" s="84">
        <f t="shared" si="76"/>
        <v>0</v>
      </c>
      <c r="N415">
        <v>0</v>
      </c>
      <c r="O415" s="85">
        <v>0</v>
      </c>
      <c r="P415" s="84">
        <v>0.10100000000000001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 s="85">
        <v>0</v>
      </c>
      <c r="X415" s="85">
        <v>0</v>
      </c>
      <c r="Y415" s="85">
        <v>0</v>
      </c>
      <c r="Z415" s="85">
        <v>0</v>
      </c>
      <c r="AA415" s="85">
        <v>0</v>
      </c>
      <c r="AB415" s="64">
        <f t="shared" si="77"/>
        <v>0</v>
      </c>
      <c r="AC415" s="64">
        <f t="shared" si="78"/>
        <v>0</v>
      </c>
      <c r="AD415" s="64">
        <f t="shared" si="79"/>
        <v>0</v>
      </c>
      <c r="AE415" s="64">
        <f t="shared" si="80"/>
        <v>0</v>
      </c>
      <c r="AF415" s="64">
        <f t="shared" si="81"/>
        <v>0</v>
      </c>
      <c r="AG415" s="64">
        <f t="shared" si="82"/>
        <v>0</v>
      </c>
      <c r="AH415" s="64">
        <f t="shared" si="83"/>
        <v>0</v>
      </c>
    </row>
    <row r="416" spans="1:34">
      <c r="A416" t="s">
        <v>35</v>
      </c>
      <c r="B416" t="s">
        <v>41</v>
      </c>
      <c r="C416">
        <v>6</v>
      </c>
      <c r="D416">
        <v>2013</v>
      </c>
      <c r="E416">
        <v>7</v>
      </c>
      <c r="F416">
        <v>6.85949E-2</v>
      </c>
      <c r="G416">
        <v>6.85949E-2</v>
      </c>
      <c r="H416" s="85">
        <v>68.790700000000001</v>
      </c>
      <c r="I416" s="84">
        <f t="shared" si="72"/>
        <v>0</v>
      </c>
      <c r="J416" s="84">
        <f t="shared" si="73"/>
        <v>0</v>
      </c>
      <c r="K416" s="84">
        <f t="shared" si="74"/>
        <v>0</v>
      </c>
      <c r="L416" s="84">
        <f t="shared" si="75"/>
        <v>0</v>
      </c>
      <c r="M416" s="84">
        <f t="shared" si="76"/>
        <v>0</v>
      </c>
      <c r="N416">
        <v>0</v>
      </c>
      <c r="O416" s="85">
        <v>0</v>
      </c>
      <c r="P416" s="84">
        <v>0.161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 s="85">
        <v>0</v>
      </c>
      <c r="X416" s="85">
        <v>0</v>
      </c>
      <c r="Y416" s="85">
        <v>0</v>
      </c>
      <c r="Z416" s="85">
        <v>0</v>
      </c>
      <c r="AA416" s="85">
        <v>0</v>
      </c>
      <c r="AB416" s="64">
        <f t="shared" si="77"/>
        <v>0</v>
      </c>
      <c r="AC416" s="64">
        <f t="shared" si="78"/>
        <v>0</v>
      </c>
      <c r="AD416" s="64">
        <f t="shared" si="79"/>
        <v>0</v>
      </c>
      <c r="AE416" s="64">
        <f t="shared" si="80"/>
        <v>0</v>
      </c>
      <c r="AF416" s="64">
        <f t="shared" si="81"/>
        <v>0</v>
      </c>
      <c r="AG416" s="64">
        <f t="shared" si="82"/>
        <v>0</v>
      </c>
      <c r="AH416" s="64">
        <f t="shared" si="83"/>
        <v>0</v>
      </c>
    </row>
    <row r="417" spans="1:34">
      <c r="A417" t="s">
        <v>35</v>
      </c>
      <c r="B417" t="s">
        <v>41</v>
      </c>
      <c r="C417">
        <v>6</v>
      </c>
      <c r="D417">
        <v>2013</v>
      </c>
      <c r="E417">
        <v>8</v>
      </c>
      <c r="F417">
        <v>8.5798200000000005E-2</v>
      </c>
      <c r="G417">
        <v>8.5798200000000005E-2</v>
      </c>
      <c r="H417" s="85">
        <v>74.271299999999997</v>
      </c>
      <c r="I417" s="84">
        <f t="shared" si="72"/>
        <v>0</v>
      </c>
      <c r="J417" s="84">
        <f t="shared" si="73"/>
        <v>0</v>
      </c>
      <c r="K417" s="84">
        <f t="shared" si="74"/>
        <v>0</v>
      </c>
      <c r="L417" s="84">
        <f t="shared" si="75"/>
        <v>0</v>
      </c>
      <c r="M417" s="84">
        <f t="shared" si="76"/>
        <v>0</v>
      </c>
      <c r="N417">
        <v>0</v>
      </c>
      <c r="O417" s="85">
        <v>0</v>
      </c>
      <c r="P417" s="84">
        <v>0.224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 s="85">
        <v>0</v>
      </c>
      <c r="X417" s="85">
        <v>0</v>
      </c>
      <c r="Y417" s="85">
        <v>0</v>
      </c>
      <c r="Z417" s="85">
        <v>0</v>
      </c>
      <c r="AA417" s="85">
        <v>0</v>
      </c>
      <c r="AB417" s="64">
        <f t="shared" si="77"/>
        <v>0</v>
      </c>
      <c r="AC417" s="64">
        <f t="shared" si="78"/>
        <v>0</v>
      </c>
      <c r="AD417" s="64">
        <f t="shared" si="79"/>
        <v>0</v>
      </c>
      <c r="AE417" s="64">
        <f t="shared" si="80"/>
        <v>0</v>
      </c>
      <c r="AF417" s="64">
        <f t="shared" si="81"/>
        <v>0</v>
      </c>
      <c r="AG417" s="64">
        <f t="shared" si="82"/>
        <v>0</v>
      </c>
      <c r="AH417" s="64">
        <f t="shared" si="83"/>
        <v>0</v>
      </c>
    </row>
    <row r="418" spans="1:34">
      <c r="A418" t="s">
        <v>35</v>
      </c>
      <c r="B418" t="s">
        <v>41</v>
      </c>
      <c r="C418">
        <v>6</v>
      </c>
      <c r="D418">
        <v>2013</v>
      </c>
      <c r="E418">
        <v>9</v>
      </c>
      <c r="F418">
        <v>0.1883196</v>
      </c>
      <c r="G418">
        <v>0.1883196</v>
      </c>
      <c r="H418" s="85">
        <v>78.472899999999996</v>
      </c>
      <c r="I418" s="84">
        <f t="shared" si="72"/>
        <v>0</v>
      </c>
      <c r="J418" s="84">
        <f t="shared" si="73"/>
        <v>0</v>
      </c>
      <c r="K418" s="84">
        <f t="shared" si="74"/>
        <v>0</v>
      </c>
      <c r="L418" s="84">
        <f t="shared" si="75"/>
        <v>0</v>
      </c>
      <c r="M418" s="84">
        <f t="shared" si="76"/>
        <v>0</v>
      </c>
      <c r="N418">
        <v>0</v>
      </c>
      <c r="O418" s="85">
        <v>0</v>
      </c>
      <c r="P418" s="84">
        <v>0.33800000000000002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 s="85">
        <v>0</v>
      </c>
      <c r="X418" s="85">
        <v>0</v>
      </c>
      <c r="Y418" s="85">
        <v>0</v>
      </c>
      <c r="Z418" s="85">
        <v>0</v>
      </c>
      <c r="AA418" s="85">
        <v>0</v>
      </c>
      <c r="AB418" s="64">
        <f t="shared" si="77"/>
        <v>0</v>
      </c>
      <c r="AC418" s="64">
        <f t="shared" si="78"/>
        <v>0</v>
      </c>
      <c r="AD418" s="64">
        <f t="shared" si="79"/>
        <v>0</v>
      </c>
      <c r="AE418" s="64">
        <f t="shared" si="80"/>
        <v>0</v>
      </c>
      <c r="AF418" s="64">
        <f t="shared" si="81"/>
        <v>0</v>
      </c>
      <c r="AG418" s="64">
        <f t="shared" si="82"/>
        <v>0</v>
      </c>
      <c r="AH418" s="64">
        <f t="shared" si="83"/>
        <v>0</v>
      </c>
    </row>
    <row r="419" spans="1:34">
      <c r="A419" t="s">
        <v>35</v>
      </c>
      <c r="B419" t="s">
        <v>41</v>
      </c>
      <c r="C419">
        <v>6</v>
      </c>
      <c r="D419">
        <v>2013</v>
      </c>
      <c r="E419">
        <v>10</v>
      </c>
      <c r="F419">
        <v>0.28659279999999998</v>
      </c>
      <c r="G419">
        <v>0.28659279999999998</v>
      </c>
      <c r="H419" s="85">
        <v>80.558099999999996</v>
      </c>
      <c r="I419" s="84">
        <f t="shared" si="72"/>
        <v>0</v>
      </c>
      <c r="J419" s="84">
        <f t="shared" si="73"/>
        <v>0</v>
      </c>
      <c r="K419" s="84">
        <f t="shared" si="74"/>
        <v>0</v>
      </c>
      <c r="L419" s="84">
        <f t="shared" si="75"/>
        <v>0</v>
      </c>
      <c r="M419" s="84">
        <f t="shared" si="76"/>
        <v>0</v>
      </c>
      <c r="N419">
        <v>0</v>
      </c>
      <c r="O419" s="85">
        <v>0</v>
      </c>
      <c r="P419" s="84">
        <v>0.55700000000000005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 s="85">
        <v>0</v>
      </c>
      <c r="X419" s="85">
        <v>0</v>
      </c>
      <c r="Y419" s="85">
        <v>0</v>
      </c>
      <c r="Z419" s="85">
        <v>0</v>
      </c>
      <c r="AA419" s="85">
        <v>0</v>
      </c>
      <c r="AB419" s="64">
        <f t="shared" si="77"/>
        <v>0</v>
      </c>
      <c r="AC419" s="64">
        <f t="shared" si="78"/>
        <v>0</v>
      </c>
      <c r="AD419" s="64">
        <f t="shared" si="79"/>
        <v>0</v>
      </c>
      <c r="AE419" s="64">
        <f t="shared" si="80"/>
        <v>0</v>
      </c>
      <c r="AF419" s="64">
        <f t="shared" si="81"/>
        <v>0</v>
      </c>
      <c r="AG419" s="64">
        <f t="shared" si="82"/>
        <v>0</v>
      </c>
      <c r="AH419" s="64">
        <f t="shared" si="83"/>
        <v>0</v>
      </c>
    </row>
    <row r="420" spans="1:34">
      <c r="A420" t="s">
        <v>35</v>
      </c>
      <c r="B420" t="s">
        <v>41</v>
      </c>
      <c r="C420">
        <v>6</v>
      </c>
      <c r="D420">
        <v>2013</v>
      </c>
      <c r="E420">
        <v>11</v>
      </c>
      <c r="F420">
        <v>0.48899710000000002</v>
      </c>
      <c r="G420">
        <v>0.48899710000000002</v>
      </c>
      <c r="H420" s="85">
        <v>81.852699999999999</v>
      </c>
      <c r="I420" s="84">
        <f t="shared" si="72"/>
        <v>0</v>
      </c>
      <c r="J420" s="84">
        <f t="shared" si="73"/>
        <v>0</v>
      </c>
      <c r="K420" s="84">
        <f t="shared" si="74"/>
        <v>0</v>
      </c>
      <c r="L420" s="84">
        <f t="shared" si="75"/>
        <v>0</v>
      </c>
      <c r="M420" s="84">
        <f t="shared" si="76"/>
        <v>0</v>
      </c>
      <c r="N420">
        <v>0</v>
      </c>
      <c r="O420" s="85">
        <v>0</v>
      </c>
      <c r="P420" s="84">
        <v>0.72599999999999998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 s="85">
        <v>0</v>
      </c>
      <c r="X420" s="85">
        <v>0</v>
      </c>
      <c r="Y420" s="85">
        <v>0</v>
      </c>
      <c r="Z420" s="85">
        <v>0</v>
      </c>
      <c r="AA420" s="85">
        <v>0</v>
      </c>
      <c r="AB420" s="64">
        <f t="shared" si="77"/>
        <v>0</v>
      </c>
      <c r="AC420" s="64">
        <f t="shared" si="78"/>
        <v>0</v>
      </c>
      <c r="AD420" s="64">
        <f t="shared" si="79"/>
        <v>0</v>
      </c>
      <c r="AE420" s="64">
        <f t="shared" si="80"/>
        <v>0</v>
      </c>
      <c r="AF420" s="64">
        <f t="shared" si="81"/>
        <v>0</v>
      </c>
      <c r="AG420" s="64">
        <f t="shared" si="82"/>
        <v>0</v>
      </c>
      <c r="AH420" s="64">
        <f t="shared" si="83"/>
        <v>0</v>
      </c>
    </row>
    <row r="421" spans="1:34">
      <c r="A421" t="s">
        <v>35</v>
      </c>
      <c r="B421" t="s">
        <v>41</v>
      </c>
      <c r="C421">
        <v>6</v>
      </c>
      <c r="D421">
        <v>2013</v>
      </c>
      <c r="E421">
        <v>12</v>
      </c>
      <c r="F421">
        <v>0.72922189999999998</v>
      </c>
      <c r="G421">
        <v>0.72922189999999998</v>
      </c>
      <c r="H421" s="85">
        <v>82.395300000000006</v>
      </c>
      <c r="I421" s="84">
        <f t="shared" si="72"/>
        <v>0</v>
      </c>
      <c r="J421" s="84">
        <f t="shared" si="73"/>
        <v>0</v>
      </c>
      <c r="K421" s="84">
        <f t="shared" si="74"/>
        <v>0</v>
      </c>
      <c r="L421" s="84">
        <f t="shared" si="75"/>
        <v>0</v>
      </c>
      <c r="M421" s="84">
        <f t="shared" si="76"/>
        <v>0</v>
      </c>
      <c r="N421">
        <v>0</v>
      </c>
      <c r="O421" s="85">
        <v>0</v>
      </c>
      <c r="P421" s="84">
        <v>0.85699999999999998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 s="85">
        <v>0</v>
      </c>
      <c r="X421" s="85">
        <v>0</v>
      </c>
      <c r="Y421" s="85">
        <v>0</v>
      </c>
      <c r="Z421" s="85">
        <v>0</v>
      </c>
      <c r="AA421" s="85">
        <v>0</v>
      </c>
      <c r="AB421" s="64">
        <f t="shared" si="77"/>
        <v>0</v>
      </c>
      <c r="AC421" s="64">
        <f t="shared" si="78"/>
        <v>0</v>
      </c>
      <c r="AD421" s="64">
        <f t="shared" si="79"/>
        <v>0</v>
      </c>
      <c r="AE421" s="64">
        <f t="shared" si="80"/>
        <v>0</v>
      </c>
      <c r="AF421" s="64">
        <f t="shared" si="81"/>
        <v>0</v>
      </c>
      <c r="AG421" s="64">
        <f t="shared" si="82"/>
        <v>0</v>
      </c>
      <c r="AH421" s="64">
        <f t="shared" si="83"/>
        <v>0</v>
      </c>
    </row>
    <row r="422" spans="1:34">
      <c r="A422" t="s">
        <v>35</v>
      </c>
      <c r="B422" t="s">
        <v>41</v>
      </c>
      <c r="C422">
        <v>6</v>
      </c>
      <c r="D422">
        <v>2013</v>
      </c>
      <c r="E422">
        <v>13</v>
      </c>
      <c r="F422">
        <v>0.98661129999999997</v>
      </c>
      <c r="G422">
        <v>0.98661129999999997</v>
      </c>
      <c r="H422" s="85">
        <v>82.565899999999999</v>
      </c>
      <c r="I422" s="84">
        <f t="shared" si="72"/>
        <v>0</v>
      </c>
      <c r="J422" s="84">
        <f t="shared" si="73"/>
        <v>0</v>
      </c>
      <c r="K422" s="84">
        <f t="shared" si="74"/>
        <v>0</v>
      </c>
      <c r="L422" s="84">
        <f t="shared" si="75"/>
        <v>0</v>
      </c>
      <c r="M422" s="84">
        <f t="shared" si="76"/>
        <v>0</v>
      </c>
      <c r="N422">
        <v>0</v>
      </c>
      <c r="O422" s="85">
        <v>0</v>
      </c>
      <c r="P422" s="84">
        <v>0.90100000000000002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 s="85">
        <v>0</v>
      </c>
      <c r="X422" s="85">
        <v>0</v>
      </c>
      <c r="Y422" s="85">
        <v>0</v>
      </c>
      <c r="Z422" s="85">
        <v>0</v>
      </c>
      <c r="AA422" s="85">
        <v>0</v>
      </c>
      <c r="AB422" s="64">
        <f t="shared" si="77"/>
        <v>0</v>
      </c>
      <c r="AC422" s="64">
        <f t="shared" si="78"/>
        <v>0</v>
      </c>
      <c r="AD422" s="64">
        <f t="shared" si="79"/>
        <v>0</v>
      </c>
      <c r="AE422" s="64">
        <f t="shared" si="80"/>
        <v>0</v>
      </c>
      <c r="AF422" s="64">
        <f t="shared" si="81"/>
        <v>0</v>
      </c>
      <c r="AG422" s="64">
        <f t="shared" si="82"/>
        <v>0</v>
      </c>
      <c r="AH422" s="64">
        <f t="shared" si="83"/>
        <v>0</v>
      </c>
    </row>
    <row r="423" spans="1:34">
      <c r="A423" t="s">
        <v>35</v>
      </c>
      <c r="B423" t="s">
        <v>41</v>
      </c>
      <c r="C423">
        <v>6</v>
      </c>
      <c r="D423">
        <v>2013</v>
      </c>
      <c r="E423">
        <v>14</v>
      </c>
      <c r="F423">
        <v>1.209041</v>
      </c>
      <c r="G423">
        <v>0.88259969999999999</v>
      </c>
      <c r="H423" s="85">
        <v>82.860500000000002</v>
      </c>
      <c r="I423" s="84">
        <f t="shared" si="72"/>
        <v>-3.1517200000000002E-2</v>
      </c>
      <c r="J423" s="84">
        <f t="shared" si="73"/>
        <v>-1.2896599999999999E-2</v>
      </c>
      <c r="K423" s="84">
        <f t="shared" si="74"/>
        <v>0</v>
      </c>
      <c r="L423" s="84">
        <f t="shared" si="75"/>
        <v>1.2896599999999999E-2</v>
      </c>
      <c r="M423" s="84">
        <f t="shared" si="76"/>
        <v>3.1517200000000002E-2</v>
      </c>
      <c r="N423">
        <v>0</v>
      </c>
      <c r="O423" s="85">
        <v>0</v>
      </c>
      <c r="P423" s="84">
        <v>0.88900000000000001</v>
      </c>
      <c r="Q423">
        <v>0</v>
      </c>
      <c r="R423">
        <v>-3.1517200000000002E-2</v>
      </c>
      <c r="S423">
        <v>-1.2896599999999999E-2</v>
      </c>
      <c r="T423">
        <v>0</v>
      </c>
      <c r="U423">
        <v>1.2896599999999999E-2</v>
      </c>
      <c r="V423">
        <v>3.1517200000000002E-2</v>
      </c>
      <c r="W423" s="85">
        <v>0</v>
      </c>
      <c r="X423" s="85">
        <v>0</v>
      </c>
      <c r="Y423" s="85">
        <v>0</v>
      </c>
      <c r="Z423" s="85">
        <v>0</v>
      </c>
      <c r="AA423" s="85">
        <v>0</v>
      </c>
      <c r="AB423" s="64">
        <f t="shared" si="77"/>
        <v>0</v>
      </c>
      <c r="AC423" s="64">
        <f t="shared" si="78"/>
        <v>0</v>
      </c>
      <c r="AD423" s="64">
        <f t="shared" si="79"/>
        <v>0</v>
      </c>
      <c r="AE423" s="64">
        <f t="shared" si="80"/>
        <v>0</v>
      </c>
      <c r="AF423" s="64">
        <f t="shared" si="81"/>
        <v>0</v>
      </c>
      <c r="AG423" s="64">
        <f t="shared" si="82"/>
        <v>0</v>
      </c>
      <c r="AH423" s="64">
        <f t="shared" si="83"/>
        <v>0</v>
      </c>
    </row>
    <row r="424" spans="1:34">
      <c r="A424" t="s">
        <v>35</v>
      </c>
      <c r="B424" t="s">
        <v>41</v>
      </c>
      <c r="C424">
        <v>6</v>
      </c>
      <c r="D424">
        <v>2013</v>
      </c>
      <c r="E424">
        <v>15</v>
      </c>
      <c r="F424">
        <v>1.3813949999999999</v>
      </c>
      <c r="G424">
        <v>1.008419</v>
      </c>
      <c r="H424" s="85">
        <v>83.666700000000006</v>
      </c>
      <c r="I424" s="84">
        <f t="shared" si="72"/>
        <v>-3.2879400000000003E-2</v>
      </c>
      <c r="J424" s="84">
        <f t="shared" si="73"/>
        <v>-1.3454000000000001E-2</v>
      </c>
      <c r="K424" s="84">
        <f t="shared" si="74"/>
        <v>0</v>
      </c>
      <c r="L424" s="84">
        <f t="shared" si="75"/>
        <v>1.3454000000000001E-2</v>
      </c>
      <c r="M424" s="84">
        <f t="shared" si="76"/>
        <v>3.2879400000000003E-2</v>
      </c>
      <c r="N424">
        <v>0</v>
      </c>
      <c r="O424" s="85">
        <v>0</v>
      </c>
      <c r="P424" s="84">
        <v>0.8</v>
      </c>
      <c r="Q424">
        <v>0</v>
      </c>
      <c r="R424">
        <v>-3.2879400000000003E-2</v>
      </c>
      <c r="S424">
        <v>-1.3454000000000001E-2</v>
      </c>
      <c r="T424">
        <v>0</v>
      </c>
      <c r="U424">
        <v>1.3454000000000001E-2</v>
      </c>
      <c r="V424">
        <v>3.2879400000000003E-2</v>
      </c>
      <c r="W424" s="85">
        <v>0</v>
      </c>
      <c r="X424" s="85">
        <v>0</v>
      </c>
      <c r="Y424" s="85">
        <v>0</v>
      </c>
      <c r="Z424" s="85">
        <v>0</v>
      </c>
      <c r="AA424" s="85">
        <v>0</v>
      </c>
      <c r="AB424" s="64">
        <f t="shared" si="77"/>
        <v>0</v>
      </c>
      <c r="AC424" s="64">
        <f t="shared" si="78"/>
        <v>0</v>
      </c>
      <c r="AD424" s="64">
        <f t="shared" si="79"/>
        <v>0</v>
      </c>
      <c r="AE424" s="64">
        <f t="shared" si="80"/>
        <v>0</v>
      </c>
      <c r="AF424" s="64">
        <f t="shared" si="81"/>
        <v>0</v>
      </c>
      <c r="AG424" s="64">
        <f t="shared" si="82"/>
        <v>0</v>
      </c>
      <c r="AH424" s="64">
        <f t="shared" si="83"/>
        <v>0</v>
      </c>
    </row>
    <row r="425" spans="1:34">
      <c r="A425" t="s">
        <v>35</v>
      </c>
      <c r="B425" t="s">
        <v>41</v>
      </c>
      <c r="C425">
        <v>6</v>
      </c>
      <c r="D425">
        <v>2013</v>
      </c>
      <c r="E425">
        <v>16</v>
      </c>
      <c r="F425">
        <v>1.523217</v>
      </c>
      <c r="G425">
        <v>1.1119490000000001</v>
      </c>
      <c r="H425" s="85">
        <v>83.263599999999997</v>
      </c>
      <c r="I425" s="84">
        <f t="shared" si="72"/>
        <v>-3.3565900000000003E-2</v>
      </c>
      <c r="J425" s="84">
        <f t="shared" si="73"/>
        <v>-1.37349E-2</v>
      </c>
      <c r="K425" s="84">
        <f t="shared" si="74"/>
        <v>0</v>
      </c>
      <c r="L425" s="84">
        <f t="shared" si="75"/>
        <v>1.37349E-2</v>
      </c>
      <c r="M425" s="84">
        <f t="shared" si="76"/>
        <v>3.3565900000000003E-2</v>
      </c>
      <c r="N425">
        <v>0</v>
      </c>
      <c r="O425" s="85">
        <v>0</v>
      </c>
      <c r="P425" s="84">
        <v>0.67400000000000004</v>
      </c>
      <c r="Q425">
        <v>0</v>
      </c>
      <c r="R425">
        <v>-3.3565900000000003E-2</v>
      </c>
      <c r="S425">
        <v>-1.37349E-2</v>
      </c>
      <c r="T425">
        <v>0</v>
      </c>
      <c r="U425">
        <v>1.37349E-2</v>
      </c>
      <c r="V425">
        <v>3.3565900000000003E-2</v>
      </c>
      <c r="W425" s="85">
        <v>0</v>
      </c>
      <c r="X425" s="85">
        <v>0</v>
      </c>
      <c r="Y425" s="85">
        <v>0</v>
      </c>
      <c r="Z425" s="85">
        <v>0</v>
      </c>
      <c r="AA425" s="85">
        <v>0</v>
      </c>
      <c r="AB425" s="64">
        <f t="shared" si="77"/>
        <v>0</v>
      </c>
      <c r="AC425" s="64">
        <f t="shared" si="78"/>
        <v>0</v>
      </c>
      <c r="AD425" s="64">
        <f t="shared" si="79"/>
        <v>0</v>
      </c>
      <c r="AE425" s="64">
        <f t="shared" si="80"/>
        <v>0</v>
      </c>
      <c r="AF425" s="64">
        <f t="shared" si="81"/>
        <v>0</v>
      </c>
      <c r="AG425" s="64">
        <f t="shared" si="82"/>
        <v>0</v>
      </c>
      <c r="AH425" s="64">
        <f t="shared" si="83"/>
        <v>0</v>
      </c>
    </row>
    <row r="426" spans="1:34">
      <c r="A426" t="s">
        <v>35</v>
      </c>
      <c r="B426" t="s">
        <v>41</v>
      </c>
      <c r="C426">
        <v>6</v>
      </c>
      <c r="D426">
        <v>2013</v>
      </c>
      <c r="E426">
        <v>17</v>
      </c>
      <c r="F426">
        <v>1.616592</v>
      </c>
      <c r="G426">
        <v>1.180112</v>
      </c>
      <c r="H426" s="85">
        <v>82.410899999999998</v>
      </c>
      <c r="I426" s="84">
        <f t="shared" si="72"/>
        <v>-3.40185E-2</v>
      </c>
      <c r="J426" s="84">
        <f t="shared" si="73"/>
        <v>-1.3920099999999999E-2</v>
      </c>
      <c r="K426" s="84">
        <f t="shared" si="74"/>
        <v>0</v>
      </c>
      <c r="L426" s="84">
        <f t="shared" si="75"/>
        <v>1.3920099999999999E-2</v>
      </c>
      <c r="M426" s="84">
        <f t="shared" si="76"/>
        <v>3.40185E-2</v>
      </c>
      <c r="N426">
        <v>0</v>
      </c>
      <c r="O426" s="85">
        <v>0</v>
      </c>
      <c r="P426" s="84">
        <v>0.56599999999999995</v>
      </c>
      <c r="Q426">
        <v>0</v>
      </c>
      <c r="R426">
        <v>-3.40185E-2</v>
      </c>
      <c r="S426">
        <v>-1.3920099999999999E-2</v>
      </c>
      <c r="T426">
        <v>0</v>
      </c>
      <c r="U426">
        <v>1.3920099999999999E-2</v>
      </c>
      <c r="V426">
        <v>3.40185E-2</v>
      </c>
      <c r="W426" s="85">
        <v>0</v>
      </c>
      <c r="X426" s="85">
        <v>0</v>
      </c>
      <c r="Y426" s="85">
        <v>0</v>
      </c>
      <c r="Z426" s="85">
        <v>0</v>
      </c>
      <c r="AA426" s="85">
        <v>0</v>
      </c>
      <c r="AB426" s="64">
        <f t="shared" si="77"/>
        <v>0</v>
      </c>
      <c r="AC426" s="64">
        <f t="shared" si="78"/>
        <v>0</v>
      </c>
      <c r="AD426" s="64">
        <f t="shared" si="79"/>
        <v>0</v>
      </c>
      <c r="AE426" s="64">
        <f t="shared" si="80"/>
        <v>0</v>
      </c>
      <c r="AF426" s="64">
        <f t="shared" si="81"/>
        <v>0</v>
      </c>
      <c r="AG426" s="64">
        <f t="shared" si="82"/>
        <v>0</v>
      </c>
      <c r="AH426" s="64">
        <f t="shared" si="83"/>
        <v>0</v>
      </c>
    </row>
    <row r="427" spans="1:34">
      <c r="A427" t="s">
        <v>35</v>
      </c>
      <c r="B427" t="s">
        <v>41</v>
      </c>
      <c r="C427">
        <v>6</v>
      </c>
      <c r="D427">
        <v>2013</v>
      </c>
      <c r="E427">
        <v>18</v>
      </c>
      <c r="F427">
        <v>1.600231</v>
      </c>
      <c r="G427">
        <v>1.1681680000000001</v>
      </c>
      <c r="H427" s="85">
        <v>79.193799999999996</v>
      </c>
      <c r="I427" s="84">
        <f t="shared" si="72"/>
        <v>-3.3687300000000003E-2</v>
      </c>
      <c r="J427" s="84">
        <f t="shared" si="73"/>
        <v>-1.3784599999999999E-2</v>
      </c>
      <c r="K427" s="84">
        <f t="shared" si="74"/>
        <v>0</v>
      </c>
      <c r="L427" s="84">
        <f t="shared" si="75"/>
        <v>1.3784599999999999E-2</v>
      </c>
      <c r="M427" s="84">
        <f t="shared" si="76"/>
        <v>3.3687300000000003E-2</v>
      </c>
      <c r="N427">
        <v>0</v>
      </c>
      <c r="O427" s="85">
        <v>0</v>
      </c>
      <c r="P427" s="84">
        <v>0.374</v>
      </c>
      <c r="Q427">
        <v>0</v>
      </c>
      <c r="R427">
        <v>-3.3687300000000003E-2</v>
      </c>
      <c r="S427">
        <v>-1.3784599999999999E-2</v>
      </c>
      <c r="T427">
        <v>0</v>
      </c>
      <c r="U427">
        <v>1.3784599999999999E-2</v>
      </c>
      <c r="V427">
        <v>3.3687300000000003E-2</v>
      </c>
      <c r="W427" s="85">
        <v>0</v>
      </c>
      <c r="X427" s="85">
        <v>0</v>
      </c>
      <c r="Y427" s="85">
        <v>0</v>
      </c>
      <c r="Z427" s="85">
        <v>0</v>
      </c>
      <c r="AA427" s="85">
        <v>0</v>
      </c>
      <c r="AB427" s="64">
        <f t="shared" si="77"/>
        <v>0</v>
      </c>
      <c r="AC427" s="64">
        <f t="shared" si="78"/>
        <v>0</v>
      </c>
      <c r="AD427" s="64">
        <f t="shared" si="79"/>
        <v>0</v>
      </c>
      <c r="AE427" s="64">
        <f t="shared" si="80"/>
        <v>0</v>
      </c>
      <c r="AF427" s="64">
        <f t="shared" si="81"/>
        <v>0</v>
      </c>
      <c r="AG427" s="64">
        <f t="shared" si="82"/>
        <v>0</v>
      </c>
      <c r="AH427" s="64">
        <f t="shared" si="83"/>
        <v>0</v>
      </c>
    </row>
    <row r="428" spans="1:34">
      <c r="A428" t="s">
        <v>35</v>
      </c>
      <c r="B428" t="s">
        <v>41</v>
      </c>
      <c r="C428">
        <v>6</v>
      </c>
      <c r="D428">
        <v>2013</v>
      </c>
      <c r="E428">
        <v>19</v>
      </c>
      <c r="F428">
        <v>1.3768959999999999</v>
      </c>
      <c r="G428">
        <v>1.528354</v>
      </c>
      <c r="H428" s="85">
        <v>76.465100000000007</v>
      </c>
      <c r="I428" s="84">
        <f t="shared" si="72"/>
        <v>0</v>
      </c>
      <c r="J428" s="84">
        <f t="shared" si="73"/>
        <v>0</v>
      </c>
      <c r="K428" s="84">
        <f t="shared" si="74"/>
        <v>0</v>
      </c>
      <c r="L428" s="84">
        <f t="shared" si="75"/>
        <v>0</v>
      </c>
      <c r="M428" s="84">
        <f t="shared" si="76"/>
        <v>0</v>
      </c>
      <c r="N428">
        <v>0</v>
      </c>
      <c r="O428" s="85">
        <v>0</v>
      </c>
      <c r="P428" s="84">
        <v>0.23300000000000001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 s="85">
        <v>0</v>
      </c>
      <c r="X428" s="85">
        <v>0</v>
      </c>
      <c r="Y428" s="85">
        <v>0</v>
      </c>
      <c r="Z428" s="85">
        <v>0</v>
      </c>
      <c r="AA428" s="85">
        <v>0</v>
      </c>
      <c r="AB428" s="64">
        <f t="shared" si="77"/>
        <v>0</v>
      </c>
      <c r="AC428" s="64">
        <f t="shared" si="78"/>
        <v>0</v>
      </c>
      <c r="AD428" s="64">
        <f t="shared" si="79"/>
        <v>0</v>
      </c>
      <c r="AE428" s="64">
        <f t="shared" si="80"/>
        <v>0</v>
      </c>
      <c r="AF428" s="64">
        <f t="shared" si="81"/>
        <v>0</v>
      </c>
      <c r="AG428" s="64">
        <f t="shared" si="82"/>
        <v>0</v>
      </c>
      <c r="AH428" s="64">
        <f t="shared" si="83"/>
        <v>0</v>
      </c>
    </row>
    <row r="429" spans="1:34">
      <c r="A429" t="s">
        <v>35</v>
      </c>
      <c r="B429" t="s">
        <v>41</v>
      </c>
      <c r="C429">
        <v>6</v>
      </c>
      <c r="D429">
        <v>2013</v>
      </c>
      <c r="E429">
        <v>20</v>
      </c>
      <c r="F429">
        <v>1.035169</v>
      </c>
      <c r="G429">
        <v>1.1283339999999999</v>
      </c>
      <c r="H429" s="85">
        <v>74.139499999999998</v>
      </c>
      <c r="I429" s="84">
        <f t="shared" si="72"/>
        <v>0</v>
      </c>
      <c r="J429" s="84">
        <f t="shared" si="73"/>
        <v>0</v>
      </c>
      <c r="K429" s="84">
        <f t="shared" si="74"/>
        <v>0</v>
      </c>
      <c r="L429" s="84">
        <f t="shared" si="75"/>
        <v>0</v>
      </c>
      <c r="M429" s="84">
        <f t="shared" si="76"/>
        <v>0</v>
      </c>
      <c r="N429">
        <v>0</v>
      </c>
      <c r="O429" s="85">
        <v>0</v>
      </c>
      <c r="P429" s="84">
        <v>0.16500000000000001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 s="85">
        <v>0</v>
      </c>
      <c r="X429" s="85">
        <v>0</v>
      </c>
      <c r="Y429" s="85">
        <v>0</v>
      </c>
      <c r="Z429" s="85">
        <v>0</v>
      </c>
      <c r="AA429" s="85">
        <v>0</v>
      </c>
      <c r="AB429" s="64">
        <f t="shared" si="77"/>
        <v>0</v>
      </c>
      <c r="AC429" s="64">
        <f t="shared" si="78"/>
        <v>0</v>
      </c>
      <c r="AD429" s="64">
        <f t="shared" si="79"/>
        <v>0</v>
      </c>
      <c r="AE429" s="64">
        <f t="shared" si="80"/>
        <v>0</v>
      </c>
      <c r="AF429" s="64">
        <f t="shared" si="81"/>
        <v>0</v>
      </c>
      <c r="AG429" s="64">
        <f t="shared" si="82"/>
        <v>0</v>
      </c>
      <c r="AH429" s="64">
        <f t="shared" si="83"/>
        <v>0</v>
      </c>
    </row>
    <row r="430" spans="1:34">
      <c r="A430" t="s">
        <v>35</v>
      </c>
      <c r="B430" t="s">
        <v>41</v>
      </c>
      <c r="C430">
        <v>6</v>
      </c>
      <c r="D430">
        <v>2013</v>
      </c>
      <c r="E430">
        <v>21</v>
      </c>
      <c r="F430">
        <v>0.80569420000000003</v>
      </c>
      <c r="G430">
        <v>0.86209270000000005</v>
      </c>
      <c r="H430" s="85">
        <v>71.868200000000002</v>
      </c>
      <c r="I430" s="84">
        <f t="shared" si="72"/>
        <v>0</v>
      </c>
      <c r="J430" s="84">
        <f t="shared" si="73"/>
        <v>0</v>
      </c>
      <c r="K430" s="84">
        <f t="shared" si="74"/>
        <v>0</v>
      </c>
      <c r="L430" s="84">
        <f t="shared" si="75"/>
        <v>0</v>
      </c>
      <c r="M430" s="84">
        <f t="shared" si="76"/>
        <v>0</v>
      </c>
      <c r="N430">
        <v>0</v>
      </c>
      <c r="O430" s="85">
        <v>0</v>
      </c>
      <c r="P430" s="84">
        <v>0.1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 s="85">
        <v>0</v>
      </c>
      <c r="X430" s="85">
        <v>0</v>
      </c>
      <c r="Y430" s="85">
        <v>0</v>
      </c>
      <c r="Z430" s="85">
        <v>0</v>
      </c>
      <c r="AA430" s="85">
        <v>0</v>
      </c>
      <c r="AB430" s="64">
        <f t="shared" si="77"/>
        <v>0</v>
      </c>
      <c r="AC430" s="64">
        <f t="shared" si="78"/>
        <v>0</v>
      </c>
      <c r="AD430" s="64">
        <f t="shared" si="79"/>
        <v>0</v>
      </c>
      <c r="AE430" s="64">
        <f t="shared" si="80"/>
        <v>0</v>
      </c>
      <c r="AF430" s="64">
        <f t="shared" si="81"/>
        <v>0</v>
      </c>
      <c r="AG430" s="64">
        <f t="shared" si="82"/>
        <v>0</v>
      </c>
      <c r="AH430" s="64">
        <f t="shared" si="83"/>
        <v>0</v>
      </c>
    </row>
    <row r="431" spans="1:34">
      <c r="A431" t="s">
        <v>35</v>
      </c>
      <c r="B431" t="s">
        <v>41</v>
      </c>
      <c r="C431">
        <v>6</v>
      </c>
      <c r="D431">
        <v>2013</v>
      </c>
      <c r="E431">
        <v>22</v>
      </c>
      <c r="F431">
        <v>0.67154590000000003</v>
      </c>
      <c r="G431">
        <v>0.67154590000000003</v>
      </c>
      <c r="H431" s="85">
        <v>69.829499999999996</v>
      </c>
      <c r="I431" s="84">
        <f t="shared" si="72"/>
        <v>0</v>
      </c>
      <c r="J431" s="84">
        <f t="shared" si="73"/>
        <v>0</v>
      </c>
      <c r="K431" s="84">
        <f t="shared" si="74"/>
        <v>0</v>
      </c>
      <c r="L431" s="84">
        <f t="shared" si="75"/>
        <v>0</v>
      </c>
      <c r="M431" s="84">
        <f t="shared" si="76"/>
        <v>0</v>
      </c>
      <c r="N431">
        <v>0</v>
      </c>
      <c r="O431" s="85">
        <v>0</v>
      </c>
      <c r="P431" s="84">
        <v>6.8000000000000005E-2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 s="85">
        <v>0</v>
      </c>
      <c r="X431" s="85">
        <v>0</v>
      </c>
      <c r="Y431" s="85">
        <v>0</v>
      </c>
      <c r="Z431" s="85">
        <v>0</v>
      </c>
      <c r="AA431" s="85">
        <v>0</v>
      </c>
      <c r="AB431" s="64">
        <f t="shared" si="77"/>
        <v>0</v>
      </c>
      <c r="AC431" s="64">
        <f t="shared" si="78"/>
        <v>0</v>
      </c>
      <c r="AD431" s="64">
        <f t="shared" si="79"/>
        <v>0</v>
      </c>
      <c r="AE431" s="64">
        <f t="shared" si="80"/>
        <v>0</v>
      </c>
      <c r="AF431" s="64">
        <f t="shared" si="81"/>
        <v>0</v>
      </c>
      <c r="AG431" s="64">
        <f t="shared" si="82"/>
        <v>0</v>
      </c>
      <c r="AH431" s="64">
        <f t="shared" si="83"/>
        <v>0</v>
      </c>
    </row>
    <row r="432" spans="1:34">
      <c r="A432" t="s">
        <v>35</v>
      </c>
      <c r="B432" t="s">
        <v>41</v>
      </c>
      <c r="C432">
        <v>6</v>
      </c>
      <c r="D432">
        <v>2013</v>
      </c>
      <c r="E432">
        <v>23</v>
      </c>
      <c r="F432">
        <v>0.49279139999999999</v>
      </c>
      <c r="G432">
        <v>0.49279139999999999</v>
      </c>
      <c r="H432" s="85">
        <v>68.775199999999998</v>
      </c>
      <c r="I432" s="84">
        <f t="shared" si="72"/>
        <v>0</v>
      </c>
      <c r="J432" s="84">
        <f t="shared" si="73"/>
        <v>0</v>
      </c>
      <c r="K432" s="84">
        <f t="shared" si="74"/>
        <v>0</v>
      </c>
      <c r="L432" s="84">
        <f t="shared" si="75"/>
        <v>0</v>
      </c>
      <c r="M432" s="84">
        <f t="shared" si="76"/>
        <v>0</v>
      </c>
      <c r="N432">
        <v>0</v>
      </c>
      <c r="O432" s="85">
        <v>0</v>
      </c>
      <c r="P432" s="84">
        <v>5.0999999999999997E-2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 s="85">
        <v>0</v>
      </c>
      <c r="X432" s="85">
        <v>0</v>
      </c>
      <c r="Y432" s="85">
        <v>0</v>
      </c>
      <c r="Z432" s="85">
        <v>0</v>
      </c>
      <c r="AA432" s="85">
        <v>0</v>
      </c>
      <c r="AB432" s="64">
        <f t="shared" si="77"/>
        <v>0</v>
      </c>
      <c r="AC432" s="64">
        <f t="shared" si="78"/>
        <v>0</v>
      </c>
      <c r="AD432" s="64">
        <f t="shared" si="79"/>
        <v>0</v>
      </c>
      <c r="AE432" s="64">
        <f t="shared" si="80"/>
        <v>0</v>
      </c>
      <c r="AF432" s="64">
        <f t="shared" si="81"/>
        <v>0</v>
      </c>
      <c r="AG432" s="64">
        <f t="shared" si="82"/>
        <v>0</v>
      </c>
      <c r="AH432" s="64">
        <f t="shared" si="83"/>
        <v>0</v>
      </c>
    </row>
    <row r="433" spans="1:34">
      <c r="A433" t="s">
        <v>35</v>
      </c>
      <c r="B433" t="s">
        <v>41</v>
      </c>
      <c r="C433">
        <v>6</v>
      </c>
      <c r="D433">
        <v>2013</v>
      </c>
      <c r="E433">
        <v>24</v>
      </c>
      <c r="F433">
        <v>0.29683710000000002</v>
      </c>
      <c r="G433">
        <v>0.29683710000000002</v>
      </c>
      <c r="H433" s="85">
        <v>67.123999999999995</v>
      </c>
      <c r="I433" s="84">
        <f t="shared" si="72"/>
        <v>0</v>
      </c>
      <c r="J433" s="84">
        <f t="shared" si="73"/>
        <v>0</v>
      </c>
      <c r="K433" s="84">
        <f t="shared" si="74"/>
        <v>0</v>
      </c>
      <c r="L433" s="84">
        <f t="shared" si="75"/>
        <v>0</v>
      </c>
      <c r="M433" s="84">
        <f t="shared" si="76"/>
        <v>0</v>
      </c>
      <c r="N433">
        <v>0</v>
      </c>
      <c r="O433" s="85">
        <v>0</v>
      </c>
      <c r="P433" s="84">
        <v>0.05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 s="85">
        <v>0</v>
      </c>
      <c r="X433" s="85">
        <v>0</v>
      </c>
      <c r="Y433" s="85">
        <v>0</v>
      </c>
      <c r="Z433" s="85">
        <v>0</v>
      </c>
      <c r="AA433" s="85">
        <v>0</v>
      </c>
      <c r="AB433" s="64">
        <f t="shared" si="77"/>
        <v>0</v>
      </c>
      <c r="AC433" s="64">
        <f t="shared" si="78"/>
        <v>0</v>
      </c>
      <c r="AD433" s="64">
        <f t="shared" si="79"/>
        <v>0</v>
      </c>
      <c r="AE433" s="64">
        <f t="shared" si="80"/>
        <v>0</v>
      </c>
      <c r="AF433" s="64">
        <f t="shared" si="81"/>
        <v>0</v>
      </c>
      <c r="AG433" s="64">
        <f t="shared" si="82"/>
        <v>0</v>
      </c>
      <c r="AH433" s="64">
        <f t="shared" si="83"/>
        <v>0</v>
      </c>
    </row>
    <row r="434" spans="1:34">
      <c r="A434" t="s">
        <v>35</v>
      </c>
      <c r="B434" t="s">
        <v>42</v>
      </c>
      <c r="C434">
        <v>7</v>
      </c>
      <c r="D434">
        <v>2013</v>
      </c>
      <c r="E434">
        <v>1</v>
      </c>
      <c r="F434">
        <v>0.08</v>
      </c>
      <c r="G434">
        <v>0.08</v>
      </c>
      <c r="H434" s="85">
        <v>70.007800000000003</v>
      </c>
      <c r="I434" s="84">
        <f t="shared" si="72"/>
        <v>0</v>
      </c>
      <c r="J434" s="84">
        <f t="shared" si="73"/>
        <v>0</v>
      </c>
      <c r="K434" s="84">
        <f t="shared" si="74"/>
        <v>0</v>
      </c>
      <c r="L434" s="84">
        <f t="shared" si="75"/>
        <v>0</v>
      </c>
      <c r="M434" s="84">
        <f t="shared" si="76"/>
        <v>0</v>
      </c>
      <c r="N434">
        <v>211</v>
      </c>
      <c r="O434" s="85">
        <v>0</v>
      </c>
      <c r="P434" s="84">
        <v>0.05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 s="85">
        <v>0</v>
      </c>
      <c r="X434" s="85">
        <v>0</v>
      </c>
      <c r="Y434" s="85">
        <v>0</v>
      </c>
      <c r="Z434" s="85">
        <v>0</v>
      </c>
      <c r="AA434" s="85">
        <v>0</v>
      </c>
      <c r="AB434" s="64">
        <f t="shared" si="77"/>
        <v>16.88</v>
      </c>
      <c r="AC434" s="64">
        <f t="shared" si="78"/>
        <v>16.88</v>
      </c>
      <c r="AD434" s="64">
        <f t="shared" si="79"/>
        <v>0</v>
      </c>
      <c r="AE434" s="64">
        <f t="shared" si="80"/>
        <v>0</v>
      </c>
      <c r="AF434" s="64">
        <f t="shared" si="81"/>
        <v>0</v>
      </c>
      <c r="AG434" s="64">
        <f t="shared" si="82"/>
        <v>0</v>
      </c>
      <c r="AH434" s="64">
        <f t="shared" si="83"/>
        <v>0</v>
      </c>
    </row>
    <row r="435" spans="1:34">
      <c r="A435" t="s">
        <v>35</v>
      </c>
      <c r="B435" t="s">
        <v>42</v>
      </c>
      <c r="C435">
        <v>7</v>
      </c>
      <c r="D435">
        <v>2013</v>
      </c>
      <c r="E435">
        <v>2</v>
      </c>
      <c r="F435">
        <v>0.08</v>
      </c>
      <c r="G435">
        <v>0.08</v>
      </c>
      <c r="H435" s="85">
        <v>69.782899999999998</v>
      </c>
      <c r="I435" s="84">
        <f t="shared" si="72"/>
        <v>0</v>
      </c>
      <c r="J435" s="84">
        <f t="shared" si="73"/>
        <v>0</v>
      </c>
      <c r="K435" s="84">
        <f t="shared" si="74"/>
        <v>0</v>
      </c>
      <c r="L435" s="84">
        <f t="shared" si="75"/>
        <v>0</v>
      </c>
      <c r="M435" s="84">
        <f t="shared" si="76"/>
        <v>0</v>
      </c>
      <c r="N435">
        <v>211</v>
      </c>
      <c r="O435" s="85">
        <v>0</v>
      </c>
      <c r="P435" s="84">
        <v>3.2000000000000001E-2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 s="85">
        <v>0</v>
      </c>
      <c r="X435" s="85">
        <v>0</v>
      </c>
      <c r="Y435" s="85">
        <v>0</v>
      </c>
      <c r="Z435" s="85">
        <v>0</v>
      </c>
      <c r="AA435" s="85">
        <v>0</v>
      </c>
      <c r="AB435" s="64">
        <f t="shared" si="77"/>
        <v>16.88</v>
      </c>
      <c r="AC435" s="64">
        <f t="shared" si="78"/>
        <v>16.88</v>
      </c>
      <c r="AD435" s="64">
        <f t="shared" si="79"/>
        <v>0</v>
      </c>
      <c r="AE435" s="64">
        <f t="shared" si="80"/>
        <v>0</v>
      </c>
      <c r="AF435" s="64">
        <f t="shared" si="81"/>
        <v>0</v>
      </c>
      <c r="AG435" s="64">
        <f t="shared" si="82"/>
        <v>0</v>
      </c>
      <c r="AH435" s="64">
        <f t="shared" si="83"/>
        <v>0</v>
      </c>
    </row>
    <row r="436" spans="1:34">
      <c r="A436" t="s">
        <v>35</v>
      </c>
      <c r="B436" t="s">
        <v>42</v>
      </c>
      <c r="C436">
        <v>7</v>
      </c>
      <c r="D436">
        <v>2013</v>
      </c>
      <c r="E436">
        <v>3</v>
      </c>
      <c r="F436">
        <v>0.08</v>
      </c>
      <c r="G436">
        <v>0.08</v>
      </c>
      <c r="H436" s="85">
        <v>69.061999999999998</v>
      </c>
      <c r="I436" s="84">
        <f t="shared" si="72"/>
        <v>0</v>
      </c>
      <c r="J436" s="84">
        <f t="shared" si="73"/>
        <v>0</v>
      </c>
      <c r="K436" s="84">
        <f t="shared" si="74"/>
        <v>0</v>
      </c>
      <c r="L436" s="84">
        <f t="shared" si="75"/>
        <v>0</v>
      </c>
      <c r="M436" s="84">
        <f t="shared" si="76"/>
        <v>0</v>
      </c>
      <c r="N436">
        <v>211</v>
      </c>
      <c r="O436" s="85">
        <v>0</v>
      </c>
      <c r="P436" s="84">
        <v>4.3999999999999997E-2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 s="85">
        <v>0</v>
      </c>
      <c r="X436" s="85">
        <v>0</v>
      </c>
      <c r="Y436" s="85">
        <v>0</v>
      </c>
      <c r="Z436" s="85">
        <v>0</v>
      </c>
      <c r="AA436" s="85">
        <v>0</v>
      </c>
      <c r="AB436" s="64">
        <f t="shared" si="77"/>
        <v>16.88</v>
      </c>
      <c r="AC436" s="64">
        <f t="shared" si="78"/>
        <v>16.88</v>
      </c>
      <c r="AD436" s="64">
        <f t="shared" si="79"/>
        <v>0</v>
      </c>
      <c r="AE436" s="64">
        <f t="shared" si="80"/>
        <v>0</v>
      </c>
      <c r="AF436" s="64">
        <f t="shared" si="81"/>
        <v>0</v>
      </c>
      <c r="AG436" s="64">
        <f t="shared" si="82"/>
        <v>0</v>
      </c>
      <c r="AH436" s="64">
        <f t="shared" si="83"/>
        <v>0</v>
      </c>
    </row>
    <row r="437" spans="1:34">
      <c r="A437" t="s">
        <v>35</v>
      </c>
      <c r="B437" t="s">
        <v>42</v>
      </c>
      <c r="C437">
        <v>7</v>
      </c>
      <c r="D437">
        <v>2013</v>
      </c>
      <c r="E437">
        <v>4</v>
      </c>
      <c r="F437">
        <v>0</v>
      </c>
      <c r="G437">
        <v>0</v>
      </c>
      <c r="H437" s="85">
        <v>68.209299999999999</v>
      </c>
      <c r="I437" s="84">
        <f t="shared" si="72"/>
        <v>0</v>
      </c>
      <c r="J437" s="84">
        <f t="shared" si="73"/>
        <v>0</v>
      </c>
      <c r="K437" s="84">
        <f t="shared" si="74"/>
        <v>0</v>
      </c>
      <c r="L437" s="84">
        <f t="shared" si="75"/>
        <v>0</v>
      </c>
      <c r="M437" s="84">
        <f t="shared" si="76"/>
        <v>0</v>
      </c>
      <c r="N437">
        <v>211</v>
      </c>
      <c r="O437" s="85">
        <v>0</v>
      </c>
      <c r="P437" s="84">
        <v>4.3999999999999997E-2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 s="85">
        <v>0</v>
      </c>
      <c r="X437" s="85">
        <v>0</v>
      </c>
      <c r="Y437" s="85">
        <v>0</v>
      </c>
      <c r="Z437" s="85">
        <v>0</v>
      </c>
      <c r="AA437" s="85">
        <v>0</v>
      </c>
      <c r="AB437" s="64">
        <f t="shared" si="77"/>
        <v>0</v>
      </c>
      <c r="AC437" s="64">
        <f t="shared" si="78"/>
        <v>0</v>
      </c>
      <c r="AD437" s="64">
        <f t="shared" si="79"/>
        <v>0</v>
      </c>
      <c r="AE437" s="64">
        <f t="shared" si="80"/>
        <v>0</v>
      </c>
      <c r="AF437" s="64">
        <f t="shared" si="81"/>
        <v>0</v>
      </c>
      <c r="AG437" s="64">
        <f t="shared" si="82"/>
        <v>0</v>
      </c>
      <c r="AH437" s="64">
        <f t="shared" si="83"/>
        <v>0</v>
      </c>
    </row>
    <row r="438" spans="1:34">
      <c r="A438" t="s">
        <v>35</v>
      </c>
      <c r="B438" t="s">
        <v>42</v>
      </c>
      <c r="C438">
        <v>7</v>
      </c>
      <c r="D438">
        <v>2013</v>
      </c>
      <c r="E438">
        <v>5</v>
      </c>
      <c r="F438">
        <v>0</v>
      </c>
      <c r="G438">
        <v>0</v>
      </c>
      <c r="H438" s="85">
        <v>68.240300000000005</v>
      </c>
      <c r="I438" s="84">
        <f t="shared" si="72"/>
        <v>0</v>
      </c>
      <c r="J438" s="84">
        <f t="shared" si="73"/>
        <v>0</v>
      </c>
      <c r="K438" s="84">
        <f t="shared" si="74"/>
        <v>0</v>
      </c>
      <c r="L438" s="84">
        <f t="shared" si="75"/>
        <v>0</v>
      </c>
      <c r="M438" s="84">
        <f t="shared" si="76"/>
        <v>0</v>
      </c>
      <c r="N438">
        <v>211</v>
      </c>
      <c r="O438" s="85">
        <v>0</v>
      </c>
      <c r="P438" s="84">
        <v>5.3999999999999999E-2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 s="85">
        <v>0</v>
      </c>
      <c r="X438" s="85">
        <v>0</v>
      </c>
      <c r="Y438" s="85">
        <v>0</v>
      </c>
      <c r="Z438" s="85">
        <v>0</v>
      </c>
      <c r="AA438" s="85">
        <v>0</v>
      </c>
      <c r="AB438" s="64">
        <f t="shared" si="77"/>
        <v>0</v>
      </c>
      <c r="AC438" s="64">
        <f t="shared" si="78"/>
        <v>0</v>
      </c>
      <c r="AD438" s="64">
        <f t="shared" si="79"/>
        <v>0</v>
      </c>
      <c r="AE438" s="64">
        <f t="shared" si="80"/>
        <v>0</v>
      </c>
      <c r="AF438" s="64">
        <f t="shared" si="81"/>
        <v>0</v>
      </c>
      <c r="AG438" s="64">
        <f t="shared" si="82"/>
        <v>0</v>
      </c>
      <c r="AH438" s="64">
        <f t="shared" si="83"/>
        <v>0</v>
      </c>
    </row>
    <row r="439" spans="1:34">
      <c r="A439" t="s">
        <v>35</v>
      </c>
      <c r="B439" t="s">
        <v>42</v>
      </c>
      <c r="C439">
        <v>7</v>
      </c>
      <c r="D439">
        <v>2013</v>
      </c>
      <c r="E439">
        <v>6</v>
      </c>
      <c r="F439">
        <v>0</v>
      </c>
      <c r="G439">
        <v>0</v>
      </c>
      <c r="H439" s="85">
        <v>68.155000000000001</v>
      </c>
      <c r="I439" s="84">
        <f t="shared" si="72"/>
        <v>0</v>
      </c>
      <c r="J439" s="84">
        <f t="shared" si="73"/>
        <v>0</v>
      </c>
      <c r="K439" s="84">
        <f t="shared" si="74"/>
        <v>0</v>
      </c>
      <c r="L439" s="84">
        <f t="shared" si="75"/>
        <v>0</v>
      </c>
      <c r="M439" s="84">
        <f t="shared" si="76"/>
        <v>0</v>
      </c>
      <c r="N439">
        <v>211</v>
      </c>
      <c r="O439" s="85">
        <v>0</v>
      </c>
      <c r="P439" s="84">
        <v>0.10100000000000001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 s="85">
        <v>0</v>
      </c>
      <c r="X439" s="85">
        <v>0</v>
      </c>
      <c r="Y439" s="85">
        <v>0</v>
      </c>
      <c r="Z439" s="85">
        <v>0</v>
      </c>
      <c r="AA439" s="85">
        <v>0</v>
      </c>
      <c r="AB439" s="64">
        <f t="shared" si="77"/>
        <v>0</v>
      </c>
      <c r="AC439" s="64">
        <f t="shared" si="78"/>
        <v>0</v>
      </c>
      <c r="AD439" s="64">
        <f t="shared" si="79"/>
        <v>0</v>
      </c>
      <c r="AE439" s="64">
        <f t="shared" si="80"/>
        <v>0</v>
      </c>
      <c r="AF439" s="64">
        <f t="shared" si="81"/>
        <v>0</v>
      </c>
      <c r="AG439" s="64">
        <f t="shared" si="82"/>
        <v>0</v>
      </c>
      <c r="AH439" s="64">
        <f t="shared" si="83"/>
        <v>0</v>
      </c>
    </row>
    <row r="440" spans="1:34">
      <c r="A440" t="s">
        <v>35</v>
      </c>
      <c r="B440" t="s">
        <v>42</v>
      </c>
      <c r="C440">
        <v>7</v>
      </c>
      <c r="D440">
        <v>2013</v>
      </c>
      <c r="E440">
        <v>7</v>
      </c>
      <c r="F440">
        <v>4.3168699999999997E-2</v>
      </c>
      <c r="G440">
        <v>4.3168699999999997E-2</v>
      </c>
      <c r="H440" s="85">
        <v>69.844999999999999</v>
      </c>
      <c r="I440" s="84">
        <f t="shared" si="72"/>
        <v>0</v>
      </c>
      <c r="J440" s="84">
        <f t="shared" si="73"/>
        <v>0</v>
      </c>
      <c r="K440" s="84">
        <f t="shared" si="74"/>
        <v>0</v>
      </c>
      <c r="L440" s="84">
        <f t="shared" si="75"/>
        <v>0</v>
      </c>
      <c r="M440" s="84">
        <f t="shared" si="76"/>
        <v>0</v>
      </c>
      <c r="N440">
        <v>211</v>
      </c>
      <c r="O440" s="85">
        <v>0</v>
      </c>
      <c r="P440" s="84">
        <v>0.161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 s="85">
        <v>0</v>
      </c>
      <c r="X440" s="85">
        <v>0</v>
      </c>
      <c r="Y440" s="85">
        <v>0</v>
      </c>
      <c r="Z440" s="85">
        <v>0</v>
      </c>
      <c r="AA440" s="85">
        <v>0</v>
      </c>
      <c r="AB440" s="64">
        <f t="shared" si="77"/>
        <v>9.1085956999999986</v>
      </c>
      <c r="AC440" s="64">
        <f t="shared" si="78"/>
        <v>9.1085956999999986</v>
      </c>
      <c r="AD440" s="64">
        <f t="shared" si="79"/>
        <v>0</v>
      </c>
      <c r="AE440" s="64">
        <f t="shared" si="80"/>
        <v>0</v>
      </c>
      <c r="AF440" s="64">
        <f t="shared" si="81"/>
        <v>0</v>
      </c>
      <c r="AG440" s="64">
        <f t="shared" si="82"/>
        <v>0</v>
      </c>
      <c r="AH440" s="64">
        <f t="shared" si="83"/>
        <v>0</v>
      </c>
    </row>
    <row r="441" spans="1:34">
      <c r="A441" t="s">
        <v>35</v>
      </c>
      <c r="B441" t="s">
        <v>42</v>
      </c>
      <c r="C441">
        <v>7</v>
      </c>
      <c r="D441">
        <v>2013</v>
      </c>
      <c r="E441">
        <v>8</v>
      </c>
      <c r="F441">
        <v>0.1313173</v>
      </c>
      <c r="G441">
        <v>0.1313173</v>
      </c>
      <c r="H441" s="85">
        <v>73.992199999999997</v>
      </c>
      <c r="I441" s="84">
        <f t="shared" si="72"/>
        <v>0</v>
      </c>
      <c r="J441" s="84">
        <f t="shared" si="73"/>
        <v>0</v>
      </c>
      <c r="K441" s="84">
        <f t="shared" si="74"/>
        <v>0</v>
      </c>
      <c r="L441" s="84">
        <f t="shared" si="75"/>
        <v>0</v>
      </c>
      <c r="M441" s="84">
        <f t="shared" si="76"/>
        <v>0</v>
      </c>
      <c r="N441">
        <v>211</v>
      </c>
      <c r="O441" s="85">
        <v>0</v>
      </c>
      <c r="P441" s="84">
        <v>0.224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 s="85">
        <v>0</v>
      </c>
      <c r="X441" s="85">
        <v>0</v>
      </c>
      <c r="Y441" s="85">
        <v>0</v>
      </c>
      <c r="Z441" s="85">
        <v>0</v>
      </c>
      <c r="AA441" s="85">
        <v>0</v>
      </c>
      <c r="AB441" s="64">
        <f t="shared" si="77"/>
        <v>27.7079503</v>
      </c>
      <c r="AC441" s="64">
        <f t="shared" si="78"/>
        <v>27.7079503</v>
      </c>
      <c r="AD441" s="64">
        <f t="shared" si="79"/>
        <v>0</v>
      </c>
      <c r="AE441" s="64">
        <f t="shared" si="80"/>
        <v>0</v>
      </c>
      <c r="AF441" s="64">
        <f t="shared" si="81"/>
        <v>0</v>
      </c>
      <c r="AG441" s="64">
        <f t="shared" si="82"/>
        <v>0</v>
      </c>
      <c r="AH441" s="64">
        <f t="shared" si="83"/>
        <v>0</v>
      </c>
    </row>
    <row r="442" spans="1:34">
      <c r="A442" t="s">
        <v>35</v>
      </c>
      <c r="B442" t="s">
        <v>42</v>
      </c>
      <c r="C442">
        <v>7</v>
      </c>
      <c r="D442">
        <v>2013</v>
      </c>
      <c r="E442">
        <v>9</v>
      </c>
      <c r="F442">
        <v>0.20047129999999999</v>
      </c>
      <c r="G442">
        <v>0.20047129999999999</v>
      </c>
      <c r="H442" s="85">
        <v>77.821700000000007</v>
      </c>
      <c r="I442" s="84">
        <f t="shared" si="72"/>
        <v>0</v>
      </c>
      <c r="J442" s="84">
        <f t="shared" si="73"/>
        <v>0</v>
      </c>
      <c r="K442" s="84">
        <f t="shared" si="74"/>
        <v>0</v>
      </c>
      <c r="L442" s="84">
        <f t="shared" si="75"/>
        <v>0</v>
      </c>
      <c r="M442" s="84">
        <f t="shared" si="76"/>
        <v>0</v>
      </c>
      <c r="N442">
        <v>211</v>
      </c>
      <c r="O442" s="85">
        <v>0</v>
      </c>
      <c r="P442" s="84">
        <v>0.33800000000000002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 s="85">
        <v>0</v>
      </c>
      <c r="X442" s="85">
        <v>0</v>
      </c>
      <c r="Y442" s="85">
        <v>0</v>
      </c>
      <c r="Z442" s="85">
        <v>0</v>
      </c>
      <c r="AA442" s="85">
        <v>0</v>
      </c>
      <c r="AB442" s="64">
        <f t="shared" si="77"/>
        <v>42.299444299999998</v>
      </c>
      <c r="AC442" s="64">
        <f t="shared" si="78"/>
        <v>42.299444299999998</v>
      </c>
      <c r="AD442" s="64">
        <f t="shared" si="79"/>
        <v>0</v>
      </c>
      <c r="AE442" s="64">
        <f t="shared" si="80"/>
        <v>0</v>
      </c>
      <c r="AF442" s="64">
        <f t="shared" si="81"/>
        <v>0</v>
      </c>
      <c r="AG442" s="64">
        <f t="shared" si="82"/>
        <v>0</v>
      </c>
      <c r="AH442" s="64">
        <f t="shared" si="83"/>
        <v>0</v>
      </c>
    </row>
    <row r="443" spans="1:34">
      <c r="A443" t="s">
        <v>35</v>
      </c>
      <c r="B443" t="s">
        <v>42</v>
      </c>
      <c r="C443">
        <v>7</v>
      </c>
      <c r="D443">
        <v>2013</v>
      </c>
      <c r="E443">
        <v>10</v>
      </c>
      <c r="F443">
        <v>0.32776450000000001</v>
      </c>
      <c r="G443">
        <v>0.32776450000000001</v>
      </c>
      <c r="H443" s="85">
        <v>81.519400000000005</v>
      </c>
      <c r="I443" s="84">
        <f t="shared" si="72"/>
        <v>0</v>
      </c>
      <c r="J443" s="84">
        <f t="shared" si="73"/>
        <v>0</v>
      </c>
      <c r="K443" s="84">
        <f t="shared" si="74"/>
        <v>0</v>
      </c>
      <c r="L443" s="84">
        <f t="shared" si="75"/>
        <v>0</v>
      </c>
      <c r="M443" s="84">
        <f t="shared" si="76"/>
        <v>0</v>
      </c>
      <c r="N443">
        <v>211</v>
      </c>
      <c r="O443" s="85">
        <v>0</v>
      </c>
      <c r="P443" s="84">
        <v>0.55700000000000005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 s="85">
        <v>0</v>
      </c>
      <c r="X443" s="85">
        <v>0</v>
      </c>
      <c r="Y443" s="85">
        <v>0</v>
      </c>
      <c r="Z443" s="85">
        <v>0</v>
      </c>
      <c r="AA443" s="85">
        <v>0</v>
      </c>
      <c r="AB443" s="64">
        <f t="shared" si="77"/>
        <v>69.158309500000001</v>
      </c>
      <c r="AC443" s="64">
        <f t="shared" si="78"/>
        <v>69.158309500000001</v>
      </c>
      <c r="AD443" s="64">
        <f t="shared" si="79"/>
        <v>0</v>
      </c>
      <c r="AE443" s="64">
        <f t="shared" si="80"/>
        <v>0</v>
      </c>
      <c r="AF443" s="64">
        <f t="shared" si="81"/>
        <v>0</v>
      </c>
      <c r="AG443" s="64">
        <f t="shared" si="82"/>
        <v>0</v>
      </c>
      <c r="AH443" s="64">
        <f t="shared" si="83"/>
        <v>0</v>
      </c>
    </row>
    <row r="444" spans="1:34">
      <c r="A444" t="s">
        <v>35</v>
      </c>
      <c r="B444" t="s">
        <v>42</v>
      </c>
      <c r="C444">
        <v>7</v>
      </c>
      <c r="D444">
        <v>2013</v>
      </c>
      <c r="E444">
        <v>11</v>
      </c>
      <c r="F444">
        <v>0.55708060000000004</v>
      </c>
      <c r="G444">
        <v>0.55708060000000004</v>
      </c>
      <c r="H444" s="85">
        <v>83.449600000000004</v>
      </c>
      <c r="I444" s="84">
        <f t="shared" si="72"/>
        <v>0</v>
      </c>
      <c r="J444" s="84">
        <f t="shared" si="73"/>
        <v>0</v>
      </c>
      <c r="K444" s="84">
        <f t="shared" si="74"/>
        <v>0</v>
      </c>
      <c r="L444" s="84">
        <f t="shared" si="75"/>
        <v>0</v>
      </c>
      <c r="M444" s="84">
        <f t="shared" si="76"/>
        <v>0</v>
      </c>
      <c r="N444">
        <v>211</v>
      </c>
      <c r="O444" s="85">
        <v>0</v>
      </c>
      <c r="P444" s="84">
        <v>0.72599999999999998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 s="85">
        <v>0</v>
      </c>
      <c r="X444" s="85">
        <v>0</v>
      </c>
      <c r="Y444" s="85">
        <v>0</v>
      </c>
      <c r="Z444" s="85">
        <v>0</v>
      </c>
      <c r="AA444" s="85">
        <v>0</v>
      </c>
      <c r="AB444" s="64">
        <f t="shared" si="77"/>
        <v>117.5440066</v>
      </c>
      <c r="AC444" s="64">
        <f t="shared" si="78"/>
        <v>117.5440066</v>
      </c>
      <c r="AD444" s="64">
        <f t="shared" si="79"/>
        <v>0</v>
      </c>
      <c r="AE444" s="64">
        <f t="shared" si="80"/>
        <v>0</v>
      </c>
      <c r="AF444" s="64">
        <f t="shared" si="81"/>
        <v>0</v>
      </c>
      <c r="AG444" s="64">
        <f t="shared" si="82"/>
        <v>0</v>
      </c>
      <c r="AH444" s="64">
        <f t="shared" si="83"/>
        <v>0</v>
      </c>
    </row>
    <row r="445" spans="1:34">
      <c r="A445" t="s">
        <v>35</v>
      </c>
      <c r="B445" t="s">
        <v>42</v>
      </c>
      <c r="C445">
        <v>7</v>
      </c>
      <c r="D445">
        <v>2013</v>
      </c>
      <c r="E445">
        <v>12</v>
      </c>
      <c r="F445">
        <v>0.83480319999999997</v>
      </c>
      <c r="G445">
        <v>0.83480319999999997</v>
      </c>
      <c r="H445" s="85">
        <v>84.906999999999996</v>
      </c>
      <c r="I445" s="84">
        <f t="shared" si="72"/>
        <v>0</v>
      </c>
      <c r="J445" s="84">
        <f t="shared" si="73"/>
        <v>0</v>
      </c>
      <c r="K445" s="84">
        <f t="shared" si="74"/>
        <v>0</v>
      </c>
      <c r="L445" s="84">
        <f t="shared" si="75"/>
        <v>0</v>
      </c>
      <c r="M445" s="84">
        <f t="shared" si="76"/>
        <v>0</v>
      </c>
      <c r="N445">
        <v>211</v>
      </c>
      <c r="O445" s="85">
        <v>0</v>
      </c>
      <c r="P445" s="84">
        <v>0.85699999999999998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 s="85">
        <v>0</v>
      </c>
      <c r="X445" s="85">
        <v>0</v>
      </c>
      <c r="Y445" s="85">
        <v>0</v>
      </c>
      <c r="Z445" s="85">
        <v>0</v>
      </c>
      <c r="AA445" s="85">
        <v>0</v>
      </c>
      <c r="AB445" s="64">
        <f t="shared" si="77"/>
        <v>176.14347519999998</v>
      </c>
      <c r="AC445" s="64">
        <f t="shared" si="78"/>
        <v>176.14347519999998</v>
      </c>
      <c r="AD445" s="64">
        <f t="shared" si="79"/>
        <v>0</v>
      </c>
      <c r="AE445" s="64">
        <f t="shared" si="80"/>
        <v>0</v>
      </c>
      <c r="AF445" s="64">
        <f t="shared" si="81"/>
        <v>0</v>
      </c>
      <c r="AG445" s="64">
        <f t="shared" si="82"/>
        <v>0</v>
      </c>
      <c r="AH445" s="64">
        <f t="shared" si="83"/>
        <v>0</v>
      </c>
    </row>
    <row r="446" spans="1:34">
      <c r="A446" t="s">
        <v>35</v>
      </c>
      <c r="B446" t="s">
        <v>42</v>
      </c>
      <c r="C446">
        <v>7</v>
      </c>
      <c r="D446">
        <v>2013</v>
      </c>
      <c r="E446">
        <v>13</v>
      </c>
      <c r="F446">
        <v>1.143259</v>
      </c>
      <c r="G446">
        <v>1.143259</v>
      </c>
      <c r="H446" s="85">
        <v>85.806200000000004</v>
      </c>
      <c r="I446" s="84">
        <f t="shared" si="72"/>
        <v>0</v>
      </c>
      <c r="J446" s="84">
        <f t="shared" si="73"/>
        <v>0</v>
      </c>
      <c r="K446" s="84">
        <f t="shared" si="74"/>
        <v>0</v>
      </c>
      <c r="L446" s="84">
        <f t="shared" si="75"/>
        <v>0</v>
      </c>
      <c r="M446" s="84">
        <f t="shared" si="76"/>
        <v>0</v>
      </c>
      <c r="N446">
        <v>211</v>
      </c>
      <c r="O446" s="85">
        <v>0</v>
      </c>
      <c r="P446" s="84">
        <v>0.90100000000000002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 s="85">
        <v>0</v>
      </c>
      <c r="X446" s="85">
        <v>0</v>
      </c>
      <c r="Y446" s="85">
        <v>0</v>
      </c>
      <c r="Z446" s="85">
        <v>0</v>
      </c>
      <c r="AA446" s="85">
        <v>0</v>
      </c>
      <c r="AB446" s="64">
        <f t="shared" si="77"/>
        <v>241.22764900000001</v>
      </c>
      <c r="AC446" s="64">
        <f t="shared" si="78"/>
        <v>241.22764900000001</v>
      </c>
      <c r="AD446" s="64">
        <f t="shared" si="79"/>
        <v>0</v>
      </c>
      <c r="AE446" s="64">
        <f t="shared" si="80"/>
        <v>0</v>
      </c>
      <c r="AF446" s="64">
        <f t="shared" si="81"/>
        <v>0</v>
      </c>
      <c r="AG446" s="64">
        <f t="shared" si="82"/>
        <v>0</v>
      </c>
      <c r="AH446" s="64">
        <f t="shared" si="83"/>
        <v>0</v>
      </c>
    </row>
    <row r="447" spans="1:34">
      <c r="A447" t="s">
        <v>35</v>
      </c>
      <c r="B447" t="s">
        <v>42</v>
      </c>
      <c r="C447">
        <v>7</v>
      </c>
      <c r="D447">
        <v>2013</v>
      </c>
      <c r="E447">
        <v>14</v>
      </c>
      <c r="F447">
        <v>1.417983</v>
      </c>
      <c r="G447">
        <v>1.035128</v>
      </c>
      <c r="H447" s="85">
        <v>85.697699999999998</v>
      </c>
      <c r="I447" s="84">
        <f t="shared" si="72"/>
        <v>-3.3202700000000002E-2</v>
      </c>
      <c r="J447" s="84">
        <f t="shared" si="73"/>
        <v>-1.3586300000000001E-2</v>
      </c>
      <c r="K447" s="84">
        <f t="shared" si="74"/>
        <v>0</v>
      </c>
      <c r="L447" s="84">
        <f t="shared" si="75"/>
        <v>1.3586300000000001E-2</v>
      </c>
      <c r="M447" s="84">
        <f t="shared" si="76"/>
        <v>3.3202700000000002E-2</v>
      </c>
      <c r="N447">
        <v>211</v>
      </c>
      <c r="O447" s="85">
        <v>0</v>
      </c>
      <c r="P447" s="84">
        <v>0.88900000000000001</v>
      </c>
      <c r="Q447">
        <v>0</v>
      </c>
      <c r="R447">
        <v>-3.3202700000000002E-2</v>
      </c>
      <c r="S447">
        <v>-1.3586300000000001E-2</v>
      </c>
      <c r="T447">
        <v>0</v>
      </c>
      <c r="U447">
        <v>1.3586300000000001E-2</v>
      </c>
      <c r="V447">
        <v>3.3202700000000002E-2</v>
      </c>
      <c r="W447" s="85">
        <v>0</v>
      </c>
      <c r="X447" s="85">
        <v>0</v>
      </c>
      <c r="Y447" s="85">
        <v>0</v>
      </c>
      <c r="Z447" s="85">
        <v>0</v>
      </c>
      <c r="AA447" s="85">
        <v>0</v>
      </c>
      <c r="AB447" s="64">
        <f t="shared" si="77"/>
        <v>299.194413</v>
      </c>
      <c r="AC447" s="64">
        <f t="shared" si="78"/>
        <v>218.41200800000001</v>
      </c>
      <c r="AD447" s="64">
        <f t="shared" si="79"/>
        <v>-7.0057697000000001</v>
      </c>
      <c r="AE447" s="64">
        <f t="shared" si="80"/>
        <v>-2.8667093000000001</v>
      </c>
      <c r="AF447" s="64">
        <f t="shared" si="81"/>
        <v>0</v>
      </c>
      <c r="AG447" s="64">
        <f t="shared" si="82"/>
        <v>2.8667093000000001</v>
      </c>
      <c r="AH447" s="64">
        <f t="shared" si="83"/>
        <v>7.0057697000000001</v>
      </c>
    </row>
    <row r="448" spans="1:34">
      <c r="A448" t="s">
        <v>35</v>
      </c>
      <c r="B448" t="s">
        <v>42</v>
      </c>
      <c r="C448">
        <v>7</v>
      </c>
      <c r="D448">
        <v>2013</v>
      </c>
      <c r="E448">
        <v>15</v>
      </c>
      <c r="F448">
        <v>1.623326</v>
      </c>
      <c r="G448">
        <v>1.185028</v>
      </c>
      <c r="H448" s="85">
        <v>85.465100000000007</v>
      </c>
      <c r="I448" s="84">
        <f t="shared" si="72"/>
        <v>-3.4696499999999998E-2</v>
      </c>
      <c r="J448" s="84">
        <f t="shared" si="73"/>
        <v>-1.41975E-2</v>
      </c>
      <c r="K448" s="84">
        <f t="shared" si="74"/>
        <v>0</v>
      </c>
      <c r="L448" s="84">
        <f t="shared" si="75"/>
        <v>1.41975E-2</v>
      </c>
      <c r="M448" s="84">
        <f t="shared" si="76"/>
        <v>3.4696499999999998E-2</v>
      </c>
      <c r="N448">
        <v>211</v>
      </c>
      <c r="O448" s="85">
        <v>0</v>
      </c>
      <c r="P448" s="84">
        <v>0.8</v>
      </c>
      <c r="Q448">
        <v>0</v>
      </c>
      <c r="R448">
        <v>-3.4696499999999998E-2</v>
      </c>
      <c r="S448">
        <v>-1.41975E-2</v>
      </c>
      <c r="T448">
        <v>0</v>
      </c>
      <c r="U448">
        <v>1.41975E-2</v>
      </c>
      <c r="V448">
        <v>3.4696499999999998E-2</v>
      </c>
      <c r="W448" s="85">
        <v>0</v>
      </c>
      <c r="X448" s="85">
        <v>0</v>
      </c>
      <c r="Y448" s="85">
        <v>0</v>
      </c>
      <c r="Z448" s="85">
        <v>0</v>
      </c>
      <c r="AA448" s="85">
        <v>0</v>
      </c>
      <c r="AB448" s="64">
        <f t="shared" si="77"/>
        <v>342.52178600000002</v>
      </c>
      <c r="AC448" s="64">
        <f t="shared" si="78"/>
        <v>250.040908</v>
      </c>
      <c r="AD448" s="64">
        <f t="shared" si="79"/>
        <v>-7.3209614999999992</v>
      </c>
      <c r="AE448" s="64">
        <f t="shared" si="80"/>
        <v>-2.9956725</v>
      </c>
      <c r="AF448" s="64">
        <f t="shared" si="81"/>
        <v>0</v>
      </c>
      <c r="AG448" s="64">
        <f t="shared" si="82"/>
        <v>2.9956725</v>
      </c>
      <c r="AH448" s="64">
        <f t="shared" si="83"/>
        <v>7.3209614999999992</v>
      </c>
    </row>
    <row r="449" spans="1:34">
      <c r="A449" t="s">
        <v>35</v>
      </c>
      <c r="B449" t="s">
        <v>42</v>
      </c>
      <c r="C449">
        <v>7</v>
      </c>
      <c r="D449">
        <v>2013</v>
      </c>
      <c r="E449">
        <v>16</v>
      </c>
      <c r="F449">
        <v>1.776664</v>
      </c>
      <c r="G449">
        <v>1.2969649999999999</v>
      </c>
      <c r="H449" s="85">
        <v>83.837199999999996</v>
      </c>
      <c r="I449" s="84">
        <f t="shared" si="72"/>
        <v>-3.5181999999999998E-2</v>
      </c>
      <c r="J449" s="84">
        <f t="shared" si="73"/>
        <v>-1.43962E-2</v>
      </c>
      <c r="K449" s="84">
        <f t="shared" si="74"/>
        <v>0</v>
      </c>
      <c r="L449" s="84">
        <f t="shared" si="75"/>
        <v>1.43962E-2</v>
      </c>
      <c r="M449" s="84">
        <f t="shared" si="76"/>
        <v>3.5181999999999998E-2</v>
      </c>
      <c r="N449">
        <v>211</v>
      </c>
      <c r="O449" s="85">
        <v>0</v>
      </c>
      <c r="P449" s="84">
        <v>0.67400000000000004</v>
      </c>
      <c r="Q449">
        <v>0</v>
      </c>
      <c r="R449">
        <v>-3.5181999999999998E-2</v>
      </c>
      <c r="S449">
        <v>-1.43962E-2</v>
      </c>
      <c r="T449">
        <v>0</v>
      </c>
      <c r="U449">
        <v>1.43962E-2</v>
      </c>
      <c r="V449">
        <v>3.5181999999999998E-2</v>
      </c>
      <c r="W449" s="85">
        <v>0</v>
      </c>
      <c r="X449" s="85">
        <v>0</v>
      </c>
      <c r="Y449" s="85">
        <v>0</v>
      </c>
      <c r="Z449" s="85">
        <v>0</v>
      </c>
      <c r="AA449" s="85">
        <v>0</v>
      </c>
      <c r="AB449" s="64">
        <f t="shared" si="77"/>
        <v>374.876104</v>
      </c>
      <c r="AC449" s="64">
        <f t="shared" si="78"/>
        <v>273.65961499999997</v>
      </c>
      <c r="AD449" s="64">
        <f t="shared" si="79"/>
        <v>-7.4234019999999994</v>
      </c>
      <c r="AE449" s="64">
        <f t="shared" si="80"/>
        <v>-3.0375982000000001</v>
      </c>
      <c r="AF449" s="64">
        <f t="shared" si="81"/>
        <v>0</v>
      </c>
      <c r="AG449" s="64">
        <f t="shared" si="82"/>
        <v>3.0375982000000001</v>
      </c>
      <c r="AH449" s="64">
        <f t="shared" si="83"/>
        <v>7.4234019999999994</v>
      </c>
    </row>
    <row r="450" spans="1:34">
      <c r="A450" t="s">
        <v>35</v>
      </c>
      <c r="B450" t="s">
        <v>42</v>
      </c>
      <c r="C450">
        <v>7</v>
      </c>
      <c r="D450">
        <v>2013</v>
      </c>
      <c r="E450">
        <v>17</v>
      </c>
      <c r="F450">
        <v>1.8556980000000001</v>
      </c>
      <c r="G450">
        <v>1.35466</v>
      </c>
      <c r="H450" s="85">
        <v>82.441900000000004</v>
      </c>
      <c r="I450" s="84">
        <f t="shared" ref="I450:I513" si="84">SUM(R450,W450)</f>
        <v>-3.5238800000000001E-2</v>
      </c>
      <c r="J450" s="84">
        <f t="shared" ref="J450:J513" si="85">SUM(S450,X450)</f>
        <v>-1.4419400000000001E-2</v>
      </c>
      <c r="K450" s="84">
        <f t="shared" ref="K450:K513" si="86">SUM(T450,Y450)</f>
        <v>0</v>
      </c>
      <c r="L450" s="84">
        <f t="shared" ref="L450:L513" si="87">SUM(U450,Z450)</f>
        <v>1.4419400000000001E-2</v>
      </c>
      <c r="M450" s="84">
        <f t="shared" ref="M450:M513" si="88">SUM(V450,AA450)</f>
        <v>3.5238800000000001E-2</v>
      </c>
      <c r="N450">
        <v>211</v>
      </c>
      <c r="O450" s="85">
        <v>0</v>
      </c>
      <c r="P450" s="84">
        <v>0.56599999999999995</v>
      </c>
      <c r="Q450">
        <v>0</v>
      </c>
      <c r="R450">
        <v>-3.5238800000000001E-2</v>
      </c>
      <c r="S450">
        <v>-1.4419400000000001E-2</v>
      </c>
      <c r="T450">
        <v>0</v>
      </c>
      <c r="U450">
        <v>1.4419400000000001E-2</v>
      </c>
      <c r="V450">
        <v>3.5238800000000001E-2</v>
      </c>
      <c r="W450" s="85">
        <v>0</v>
      </c>
      <c r="X450" s="85">
        <v>0</v>
      </c>
      <c r="Y450" s="85">
        <v>0</v>
      </c>
      <c r="Z450" s="85">
        <v>0</v>
      </c>
      <c r="AA450" s="85">
        <v>0</v>
      </c>
      <c r="AB450" s="64">
        <f t="shared" si="77"/>
        <v>391.552278</v>
      </c>
      <c r="AC450" s="64">
        <f t="shared" si="78"/>
        <v>285.83326</v>
      </c>
      <c r="AD450" s="64">
        <f t="shared" si="79"/>
        <v>-7.4353867999999999</v>
      </c>
      <c r="AE450" s="64">
        <f t="shared" si="80"/>
        <v>-3.0424934000000001</v>
      </c>
      <c r="AF450" s="64">
        <f t="shared" si="81"/>
        <v>0</v>
      </c>
      <c r="AG450" s="64">
        <f t="shared" si="82"/>
        <v>3.0424934000000001</v>
      </c>
      <c r="AH450" s="64">
        <f t="shared" si="83"/>
        <v>7.4353867999999999</v>
      </c>
    </row>
    <row r="451" spans="1:34">
      <c r="A451" t="s">
        <v>35</v>
      </c>
      <c r="B451" t="s">
        <v>42</v>
      </c>
      <c r="C451">
        <v>7</v>
      </c>
      <c r="D451">
        <v>2013</v>
      </c>
      <c r="E451">
        <v>18</v>
      </c>
      <c r="F451">
        <v>1.8377749999999999</v>
      </c>
      <c r="G451">
        <v>1.3415760000000001</v>
      </c>
      <c r="H451" s="85">
        <v>80.310100000000006</v>
      </c>
      <c r="I451" s="84">
        <f t="shared" si="84"/>
        <v>-3.4757799999999998E-2</v>
      </c>
      <c r="J451" s="84">
        <f t="shared" si="85"/>
        <v>-1.42226E-2</v>
      </c>
      <c r="K451" s="84">
        <f t="shared" si="86"/>
        <v>0</v>
      </c>
      <c r="L451" s="84">
        <f t="shared" si="87"/>
        <v>1.42226E-2</v>
      </c>
      <c r="M451" s="84">
        <f t="shared" si="88"/>
        <v>3.4757799999999998E-2</v>
      </c>
      <c r="N451">
        <v>211</v>
      </c>
      <c r="O451" s="85">
        <v>0</v>
      </c>
      <c r="P451" s="84">
        <v>0.374</v>
      </c>
      <c r="Q451">
        <v>0</v>
      </c>
      <c r="R451">
        <v>-3.4757799999999998E-2</v>
      </c>
      <c r="S451">
        <v>-1.42226E-2</v>
      </c>
      <c r="T451">
        <v>0</v>
      </c>
      <c r="U451">
        <v>1.42226E-2</v>
      </c>
      <c r="V451">
        <v>3.4757799999999998E-2</v>
      </c>
      <c r="W451" s="85">
        <v>0</v>
      </c>
      <c r="X451" s="85">
        <v>0</v>
      </c>
      <c r="Y451" s="85">
        <v>0</v>
      </c>
      <c r="Z451" s="85">
        <v>0</v>
      </c>
      <c r="AA451" s="85">
        <v>0</v>
      </c>
      <c r="AB451" s="64">
        <f t="shared" ref="AB451:AB514" si="89">F451*N451+P451*O451</f>
        <v>387.77052499999996</v>
      </c>
      <c r="AC451" s="64">
        <f t="shared" ref="AC451:AC514" si="90">G451*N451</f>
        <v>283.07253600000001</v>
      </c>
      <c r="AD451" s="64">
        <f t="shared" ref="AD451:AD514" si="91">R451*$N451</f>
        <v>-7.3338957999999996</v>
      </c>
      <c r="AE451" s="64">
        <f t="shared" ref="AE451:AE514" si="92">S451*$N451</f>
        <v>-3.0009686000000002</v>
      </c>
      <c r="AF451" s="64">
        <f t="shared" ref="AF451:AF514" si="93">T451*$N451</f>
        <v>0</v>
      </c>
      <c r="AG451" s="64">
        <f t="shared" ref="AG451:AG514" si="94">U451*$N451</f>
        <v>3.0009686000000002</v>
      </c>
      <c r="AH451" s="64">
        <f t="shared" ref="AH451:AH514" si="95">V451*$N451</f>
        <v>7.3338957999999996</v>
      </c>
    </row>
    <row r="452" spans="1:34">
      <c r="A452" t="s">
        <v>35</v>
      </c>
      <c r="B452" t="s">
        <v>42</v>
      </c>
      <c r="C452">
        <v>7</v>
      </c>
      <c r="D452">
        <v>2013</v>
      </c>
      <c r="E452">
        <v>19</v>
      </c>
      <c r="F452">
        <v>1.5865480000000001</v>
      </c>
      <c r="G452">
        <v>1.761069</v>
      </c>
      <c r="H452" s="85">
        <v>77.426400000000001</v>
      </c>
      <c r="I452" s="84">
        <f t="shared" si="84"/>
        <v>0</v>
      </c>
      <c r="J452" s="84">
        <f t="shared" si="85"/>
        <v>0</v>
      </c>
      <c r="K452" s="84">
        <f t="shared" si="86"/>
        <v>0</v>
      </c>
      <c r="L452" s="84">
        <f t="shared" si="87"/>
        <v>0</v>
      </c>
      <c r="M452" s="84">
        <f t="shared" si="88"/>
        <v>0</v>
      </c>
      <c r="N452">
        <v>211</v>
      </c>
      <c r="O452" s="85">
        <v>0</v>
      </c>
      <c r="P452" s="84">
        <v>0.23300000000000001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 s="85">
        <v>0</v>
      </c>
      <c r="X452" s="85">
        <v>0</v>
      </c>
      <c r="Y452" s="85">
        <v>0</v>
      </c>
      <c r="Z452" s="85">
        <v>0</v>
      </c>
      <c r="AA452" s="85">
        <v>0</v>
      </c>
      <c r="AB452" s="64">
        <f t="shared" si="89"/>
        <v>334.76162800000003</v>
      </c>
      <c r="AC452" s="64">
        <f t="shared" si="90"/>
        <v>371.58555899999999</v>
      </c>
      <c r="AD452" s="64">
        <f t="shared" si="91"/>
        <v>0</v>
      </c>
      <c r="AE452" s="64">
        <f t="shared" si="92"/>
        <v>0</v>
      </c>
      <c r="AF452" s="64">
        <f t="shared" si="93"/>
        <v>0</v>
      </c>
      <c r="AG452" s="64">
        <f t="shared" si="94"/>
        <v>0</v>
      </c>
      <c r="AH452" s="64">
        <f t="shared" si="95"/>
        <v>0</v>
      </c>
    </row>
    <row r="453" spans="1:34">
      <c r="A453" t="s">
        <v>35</v>
      </c>
      <c r="B453" t="s">
        <v>42</v>
      </c>
      <c r="C453">
        <v>7</v>
      </c>
      <c r="D453">
        <v>2013</v>
      </c>
      <c r="E453">
        <v>20</v>
      </c>
      <c r="F453">
        <v>1.206202</v>
      </c>
      <c r="G453">
        <v>1.3147599999999999</v>
      </c>
      <c r="H453" s="85">
        <v>75.085300000000004</v>
      </c>
      <c r="I453" s="84">
        <f t="shared" si="84"/>
        <v>0</v>
      </c>
      <c r="J453" s="84">
        <f t="shared" si="85"/>
        <v>0</v>
      </c>
      <c r="K453" s="84">
        <f t="shared" si="86"/>
        <v>0</v>
      </c>
      <c r="L453" s="84">
        <f t="shared" si="87"/>
        <v>0</v>
      </c>
      <c r="M453" s="84">
        <f t="shared" si="88"/>
        <v>0</v>
      </c>
      <c r="N453">
        <v>211</v>
      </c>
      <c r="O453" s="85">
        <v>0</v>
      </c>
      <c r="P453" s="84">
        <v>0.16500000000000001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 s="85">
        <v>0</v>
      </c>
      <c r="X453" s="85">
        <v>0</v>
      </c>
      <c r="Y453" s="85">
        <v>0</v>
      </c>
      <c r="Z453" s="85">
        <v>0</v>
      </c>
      <c r="AA453" s="85">
        <v>0</v>
      </c>
      <c r="AB453" s="64">
        <f t="shared" si="89"/>
        <v>254.508622</v>
      </c>
      <c r="AC453" s="64">
        <f t="shared" si="90"/>
        <v>277.41435999999999</v>
      </c>
      <c r="AD453" s="64">
        <f t="shared" si="91"/>
        <v>0</v>
      </c>
      <c r="AE453" s="64">
        <f t="shared" si="92"/>
        <v>0</v>
      </c>
      <c r="AF453" s="64">
        <f t="shared" si="93"/>
        <v>0</v>
      </c>
      <c r="AG453" s="64">
        <f t="shared" si="94"/>
        <v>0</v>
      </c>
      <c r="AH453" s="64">
        <f t="shared" si="95"/>
        <v>0</v>
      </c>
    </row>
    <row r="454" spans="1:34">
      <c r="A454" t="s">
        <v>35</v>
      </c>
      <c r="B454" t="s">
        <v>42</v>
      </c>
      <c r="C454">
        <v>7</v>
      </c>
      <c r="D454">
        <v>2013</v>
      </c>
      <c r="E454">
        <v>21</v>
      </c>
      <c r="F454">
        <v>0.94248560000000003</v>
      </c>
      <c r="G454">
        <v>1.0084599999999999</v>
      </c>
      <c r="H454" s="85">
        <v>73.294600000000003</v>
      </c>
      <c r="I454" s="84">
        <f t="shared" si="84"/>
        <v>0</v>
      </c>
      <c r="J454" s="84">
        <f t="shared" si="85"/>
        <v>0</v>
      </c>
      <c r="K454" s="84">
        <f t="shared" si="86"/>
        <v>0</v>
      </c>
      <c r="L454" s="84">
        <f t="shared" si="87"/>
        <v>0</v>
      </c>
      <c r="M454" s="84">
        <f t="shared" si="88"/>
        <v>0</v>
      </c>
      <c r="N454">
        <v>211</v>
      </c>
      <c r="O454" s="85">
        <v>0</v>
      </c>
      <c r="P454" s="84">
        <v>0.1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 s="85">
        <v>0</v>
      </c>
      <c r="X454" s="85">
        <v>0</v>
      </c>
      <c r="Y454" s="85">
        <v>0</v>
      </c>
      <c r="Z454" s="85">
        <v>0</v>
      </c>
      <c r="AA454" s="85">
        <v>0</v>
      </c>
      <c r="AB454" s="64">
        <f t="shared" si="89"/>
        <v>198.8644616</v>
      </c>
      <c r="AC454" s="64">
        <f t="shared" si="90"/>
        <v>212.78505999999999</v>
      </c>
      <c r="AD454" s="64">
        <f t="shared" si="91"/>
        <v>0</v>
      </c>
      <c r="AE454" s="64">
        <f t="shared" si="92"/>
        <v>0</v>
      </c>
      <c r="AF454" s="64">
        <f t="shared" si="93"/>
        <v>0</v>
      </c>
      <c r="AG454" s="64">
        <f t="shared" si="94"/>
        <v>0</v>
      </c>
      <c r="AH454" s="64">
        <f t="shared" si="95"/>
        <v>0</v>
      </c>
    </row>
    <row r="455" spans="1:34">
      <c r="A455" t="s">
        <v>35</v>
      </c>
      <c r="B455" t="s">
        <v>42</v>
      </c>
      <c r="C455">
        <v>7</v>
      </c>
      <c r="D455">
        <v>2013</v>
      </c>
      <c r="E455">
        <v>22</v>
      </c>
      <c r="F455">
        <v>0.77516479999999999</v>
      </c>
      <c r="G455">
        <v>0.77516479999999999</v>
      </c>
      <c r="H455" s="85">
        <v>71.705399999999997</v>
      </c>
      <c r="I455" s="84">
        <f t="shared" si="84"/>
        <v>0</v>
      </c>
      <c r="J455" s="84">
        <f t="shared" si="85"/>
        <v>0</v>
      </c>
      <c r="K455" s="84">
        <f t="shared" si="86"/>
        <v>0</v>
      </c>
      <c r="L455" s="84">
        <f t="shared" si="87"/>
        <v>0</v>
      </c>
      <c r="M455" s="84">
        <f t="shared" si="88"/>
        <v>0</v>
      </c>
      <c r="N455">
        <v>211</v>
      </c>
      <c r="O455" s="85">
        <v>0</v>
      </c>
      <c r="P455" s="84">
        <v>6.8000000000000005E-2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 s="85">
        <v>0</v>
      </c>
      <c r="X455" s="85">
        <v>0</v>
      </c>
      <c r="Y455" s="85">
        <v>0</v>
      </c>
      <c r="Z455" s="85">
        <v>0</v>
      </c>
      <c r="AA455" s="85">
        <v>0</v>
      </c>
      <c r="AB455" s="64">
        <f t="shared" si="89"/>
        <v>163.55977279999999</v>
      </c>
      <c r="AC455" s="64">
        <f t="shared" si="90"/>
        <v>163.55977279999999</v>
      </c>
      <c r="AD455" s="64">
        <f t="shared" si="91"/>
        <v>0</v>
      </c>
      <c r="AE455" s="64">
        <f t="shared" si="92"/>
        <v>0</v>
      </c>
      <c r="AF455" s="64">
        <f t="shared" si="93"/>
        <v>0</v>
      </c>
      <c r="AG455" s="64">
        <f t="shared" si="94"/>
        <v>0</v>
      </c>
      <c r="AH455" s="64">
        <f t="shared" si="95"/>
        <v>0</v>
      </c>
    </row>
    <row r="456" spans="1:34">
      <c r="A456" t="s">
        <v>35</v>
      </c>
      <c r="B456" t="s">
        <v>42</v>
      </c>
      <c r="C456">
        <v>7</v>
      </c>
      <c r="D456">
        <v>2013</v>
      </c>
      <c r="E456">
        <v>23</v>
      </c>
      <c r="F456">
        <v>0.58025559999999998</v>
      </c>
      <c r="G456">
        <v>0.58025559999999998</v>
      </c>
      <c r="H456" s="85">
        <v>70.775199999999998</v>
      </c>
      <c r="I456" s="84">
        <f t="shared" si="84"/>
        <v>0</v>
      </c>
      <c r="J456" s="84">
        <f t="shared" si="85"/>
        <v>0</v>
      </c>
      <c r="K456" s="84">
        <f t="shared" si="86"/>
        <v>0</v>
      </c>
      <c r="L456" s="84">
        <f t="shared" si="87"/>
        <v>0</v>
      </c>
      <c r="M456" s="84">
        <f t="shared" si="88"/>
        <v>0</v>
      </c>
      <c r="N456">
        <v>211</v>
      </c>
      <c r="O456" s="85">
        <v>0</v>
      </c>
      <c r="P456" s="84">
        <v>5.0999999999999997E-2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 s="85">
        <v>0</v>
      </c>
      <c r="X456" s="85">
        <v>0</v>
      </c>
      <c r="Y456" s="85">
        <v>0</v>
      </c>
      <c r="Z456" s="85">
        <v>0</v>
      </c>
      <c r="AA456" s="85">
        <v>0</v>
      </c>
      <c r="AB456" s="64">
        <f t="shared" si="89"/>
        <v>122.43393159999999</v>
      </c>
      <c r="AC456" s="64">
        <f t="shared" si="90"/>
        <v>122.43393159999999</v>
      </c>
      <c r="AD456" s="64">
        <f t="shared" si="91"/>
        <v>0</v>
      </c>
      <c r="AE456" s="64">
        <f t="shared" si="92"/>
        <v>0</v>
      </c>
      <c r="AF456" s="64">
        <f t="shared" si="93"/>
        <v>0</v>
      </c>
      <c r="AG456" s="64">
        <f t="shared" si="94"/>
        <v>0</v>
      </c>
      <c r="AH456" s="64">
        <f t="shared" si="95"/>
        <v>0</v>
      </c>
    </row>
    <row r="457" spans="1:34">
      <c r="A457" t="s">
        <v>35</v>
      </c>
      <c r="B457" t="s">
        <v>42</v>
      </c>
      <c r="C457">
        <v>7</v>
      </c>
      <c r="D457">
        <v>2013</v>
      </c>
      <c r="E457">
        <v>24</v>
      </c>
      <c r="F457">
        <v>0.38665379999999999</v>
      </c>
      <c r="G457">
        <v>0.38665379999999999</v>
      </c>
      <c r="H457" s="85">
        <v>69.782899999999998</v>
      </c>
      <c r="I457" s="84">
        <f t="shared" si="84"/>
        <v>0</v>
      </c>
      <c r="J457" s="84">
        <f t="shared" si="85"/>
        <v>0</v>
      </c>
      <c r="K457" s="84">
        <f t="shared" si="86"/>
        <v>0</v>
      </c>
      <c r="L457" s="84">
        <f t="shared" si="87"/>
        <v>0</v>
      </c>
      <c r="M457" s="84">
        <f t="shared" si="88"/>
        <v>0</v>
      </c>
      <c r="N457">
        <v>211</v>
      </c>
      <c r="O457" s="85">
        <v>0</v>
      </c>
      <c r="P457" s="84">
        <v>0.05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 s="85">
        <v>0</v>
      </c>
      <c r="X457" s="85">
        <v>0</v>
      </c>
      <c r="Y457" s="85">
        <v>0</v>
      </c>
      <c r="Z457" s="85">
        <v>0</v>
      </c>
      <c r="AA457" s="85">
        <v>0</v>
      </c>
      <c r="AB457" s="64">
        <f t="shared" si="89"/>
        <v>81.583951799999994</v>
      </c>
      <c r="AC457" s="64">
        <f t="shared" si="90"/>
        <v>81.583951799999994</v>
      </c>
      <c r="AD457" s="64">
        <f t="shared" si="91"/>
        <v>0</v>
      </c>
      <c r="AE457" s="64">
        <f t="shared" si="92"/>
        <v>0</v>
      </c>
      <c r="AF457" s="64">
        <f t="shared" si="93"/>
        <v>0</v>
      </c>
      <c r="AG457" s="64">
        <f t="shared" si="94"/>
        <v>0</v>
      </c>
      <c r="AH457" s="64">
        <f t="shared" si="95"/>
        <v>0</v>
      </c>
    </row>
    <row r="458" spans="1:34">
      <c r="A458" t="s">
        <v>35</v>
      </c>
      <c r="B458" t="s">
        <v>43</v>
      </c>
      <c r="C458">
        <v>8</v>
      </c>
      <c r="D458">
        <v>2013</v>
      </c>
      <c r="E458">
        <v>1</v>
      </c>
      <c r="F458">
        <v>0.08</v>
      </c>
      <c r="G458">
        <v>0.08</v>
      </c>
      <c r="H458" s="85">
        <v>71.511600000000001</v>
      </c>
      <c r="I458" s="84">
        <f t="shared" si="84"/>
        <v>0</v>
      </c>
      <c r="J458" s="84">
        <f t="shared" si="85"/>
        <v>0</v>
      </c>
      <c r="K458" s="84">
        <f t="shared" si="86"/>
        <v>0</v>
      </c>
      <c r="L458" s="84">
        <f t="shared" si="87"/>
        <v>0</v>
      </c>
      <c r="M458" s="84">
        <f t="shared" si="88"/>
        <v>0</v>
      </c>
      <c r="N458">
        <v>422</v>
      </c>
      <c r="O458" s="85">
        <v>0</v>
      </c>
      <c r="P458" s="84">
        <v>0.05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 s="85">
        <v>0</v>
      </c>
      <c r="X458" s="85">
        <v>0</v>
      </c>
      <c r="Y458" s="85">
        <v>0</v>
      </c>
      <c r="Z458" s="85">
        <v>0</v>
      </c>
      <c r="AA458" s="85">
        <v>0</v>
      </c>
      <c r="AB458" s="64">
        <f t="shared" si="89"/>
        <v>33.76</v>
      </c>
      <c r="AC458" s="64">
        <f t="shared" si="90"/>
        <v>33.76</v>
      </c>
      <c r="AD458" s="64">
        <f t="shared" si="91"/>
        <v>0</v>
      </c>
      <c r="AE458" s="64">
        <f t="shared" si="92"/>
        <v>0</v>
      </c>
      <c r="AF458" s="64">
        <f t="shared" si="93"/>
        <v>0</v>
      </c>
      <c r="AG458" s="64">
        <f t="shared" si="94"/>
        <v>0</v>
      </c>
      <c r="AH458" s="64">
        <f t="shared" si="95"/>
        <v>0</v>
      </c>
    </row>
    <row r="459" spans="1:34">
      <c r="A459" t="s">
        <v>35</v>
      </c>
      <c r="B459" t="s">
        <v>43</v>
      </c>
      <c r="C459">
        <v>8</v>
      </c>
      <c r="D459">
        <v>2013</v>
      </c>
      <c r="E459">
        <v>2</v>
      </c>
      <c r="F459">
        <v>0.08</v>
      </c>
      <c r="G459">
        <v>0.08</v>
      </c>
      <c r="H459" s="85">
        <v>71.061999999999998</v>
      </c>
      <c r="I459" s="84">
        <f t="shared" si="84"/>
        <v>0</v>
      </c>
      <c r="J459" s="84">
        <f t="shared" si="85"/>
        <v>0</v>
      </c>
      <c r="K459" s="84">
        <f t="shared" si="86"/>
        <v>0</v>
      </c>
      <c r="L459" s="84">
        <f t="shared" si="87"/>
        <v>0</v>
      </c>
      <c r="M459" s="84">
        <f t="shared" si="88"/>
        <v>0</v>
      </c>
      <c r="N459">
        <v>422</v>
      </c>
      <c r="O459" s="85">
        <v>0</v>
      </c>
      <c r="P459" s="84">
        <v>3.2000000000000001E-2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 s="85">
        <v>0</v>
      </c>
      <c r="X459" s="85">
        <v>0</v>
      </c>
      <c r="Y459" s="85">
        <v>0</v>
      </c>
      <c r="Z459" s="85">
        <v>0</v>
      </c>
      <c r="AA459" s="85">
        <v>0</v>
      </c>
      <c r="AB459" s="64">
        <f t="shared" si="89"/>
        <v>33.76</v>
      </c>
      <c r="AC459" s="64">
        <f t="shared" si="90"/>
        <v>33.76</v>
      </c>
      <c r="AD459" s="64">
        <f t="shared" si="91"/>
        <v>0</v>
      </c>
      <c r="AE459" s="64">
        <f t="shared" si="92"/>
        <v>0</v>
      </c>
      <c r="AF459" s="64">
        <f t="shared" si="93"/>
        <v>0</v>
      </c>
      <c r="AG459" s="64">
        <f t="shared" si="94"/>
        <v>0</v>
      </c>
      <c r="AH459" s="64">
        <f t="shared" si="95"/>
        <v>0</v>
      </c>
    </row>
    <row r="460" spans="1:34">
      <c r="A460" t="s">
        <v>35</v>
      </c>
      <c r="B460" t="s">
        <v>43</v>
      </c>
      <c r="C460">
        <v>8</v>
      </c>
      <c r="D460">
        <v>2013</v>
      </c>
      <c r="E460">
        <v>3</v>
      </c>
      <c r="F460">
        <v>0.08</v>
      </c>
      <c r="G460">
        <v>0.08</v>
      </c>
      <c r="H460" s="85">
        <v>70.6434</v>
      </c>
      <c r="I460" s="84">
        <f t="shared" si="84"/>
        <v>0</v>
      </c>
      <c r="J460" s="84">
        <f t="shared" si="85"/>
        <v>0</v>
      </c>
      <c r="K460" s="84">
        <f t="shared" si="86"/>
        <v>0</v>
      </c>
      <c r="L460" s="84">
        <f t="shared" si="87"/>
        <v>0</v>
      </c>
      <c r="M460" s="84">
        <f t="shared" si="88"/>
        <v>0</v>
      </c>
      <c r="N460">
        <v>422</v>
      </c>
      <c r="O460" s="85">
        <v>0</v>
      </c>
      <c r="P460" s="84">
        <v>4.3999999999999997E-2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 s="85">
        <v>0</v>
      </c>
      <c r="X460" s="85">
        <v>0</v>
      </c>
      <c r="Y460" s="85">
        <v>0</v>
      </c>
      <c r="Z460" s="85">
        <v>0</v>
      </c>
      <c r="AA460" s="85">
        <v>0</v>
      </c>
      <c r="AB460" s="64">
        <f t="shared" si="89"/>
        <v>33.76</v>
      </c>
      <c r="AC460" s="64">
        <f t="shared" si="90"/>
        <v>33.76</v>
      </c>
      <c r="AD460" s="64">
        <f t="shared" si="91"/>
        <v>0</v>
      </c>
      <c r="AE460" s="64">
        <f t="shared" si="92"/>
        <v>0</v>
      </c>
      <c r="AF460" s="64">
        <f t="shared" si="93"/>
        <v>0</v>
      </c>
      <c r="AG460" s="64">
        <f t="shared" si="94"/>
        <v>0</v>
      </c>
      <c r="AH460" s="64">
        <f t="shared" si="95"/>
        <v>0</v>
      </c>
    </row>
    <row r="461" spans="1:34">
      <c r="A461" t="s">
        <v>35</v>
      </c>
      <c r="B461" t="s">
        <v>43</v>
      </c>
      <c r="C461">
        <v>8</v>
      </c>
      <c r="D461">
        <v>2013</v>
      </c>
      <c r="E461">
        <v>4</v>
      </c>
      <c r="F461">
        <v>0</v>
      </c>
      <c r="G461">
        <v>0</v>
      </c>
      <c r="H461" s="85">
        <v>69.689899999999994</v>
      </c>
      <c r="I461" s="84">
        <f t="shared" si="84"/>
        <v>0</v>
      </c>
      <c r="J461" s="84">
        <f t="shared" si="85"/>
        <v>0</v>
      </c>
      <c r="K461" s="84">
        <f t="shared" si="86"/>
        <v>0</v>
      </c>
      <c r="L461" s="84">
        <f t="shared" si="87"/>
        <v>0</v>
      </c>
      <c r="M461" s="84">
        <f t="shared" si="88"/>
        <v>0</v>
      </c>
      <c r="N461">
        <v>422</v>
      </c>
      <c r="O461" s="85">
        <v>0</v>
      </c>
      <c r="P461" s="84">
        <v>4.3999999999999997E-2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 s="85">
        <v>0</v>
      </c>
      <c r="X461" s="85">
        <v>0</v>
      </c>
      <c r="Y461" s="85">
        <v>0</v>
      </c>
      <c r="Z461" s="85">
        <v>0</v>
      </c>
      <c r="AA461" s="85">
        <v>0</v>
      </c>
      <c r="AB461" s="64">
        <f t="shared" si="89"/>
        <v>0</v>
      </c>
      <c r="AC461" s="64">
        <f t="shared" si="90"/>
        <v>0</v>
      </c>
      <c r="AD461" s="64">
        <f t="shared" si="91"/>
        <v>0</v>
      </c>
      <c r="AE461" s="64">
        <f t="shared" si="92"/>
        <v>0</v>
      </c>
      <c r="AF461" s="64">
        <f t="shared" si="93"/>
        <v>0</v>
      </c>
      <c r="AG461" s="64">
        <f t="shared" si="94"/>
        <v>0</v>
      </c>
      <c r="AH461" s="64">
        <f t="shared" si="95"/>
        <v>0</v>
      </c>
    </row>
    <row r="462" spans="1:34">
      <c r="A462" t="s">
        <v>35</v>
      </c>
      <c r="B462" t="s">
        <v>43</v>
      </c>
      <c r="C462">
        <v>8</v>
      </c>
      <c r="D462">
        <v>2013</v>
      </c>
      <c r="E462">
        <v>5</v>
      </c>
      <c r="F462">
        <v>0</v>
      </c>
      <c r="G462">
        <v>0</v>
      </c>
      <c r="H462" s="85">
        <v>69.6434</v>
      </c>
      <c r="I462" s="84">
        <f t="shared" si="84"/>
        <v>0</v>
      </c>
      <c r="J462" s="84">
        <f t="shared" si="85"/>
        <v>0</v>
      </c>
      <c r="K462" s="84">
        <f t="shared" si="86"/>
        <v>0</v>
      </c>
      <c r="L462" s="84">
        <f t="shared" si="87"/>
        <v>0</v>
      </c>
      <c r="M462" s="84">
        <f t="shared" si="88"/>
        <v>0</v>
      </c>
      <c r="N462">
        <v>422</v>
      </c>
      <c r="O462" s="85">
        <v>0</v>
      </c>
      <c r="P462" s="84">
        <v>5.3999999999999999E-2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 s="85">
        <v>0</v>
      </c>
      <c r="X462" s="85">
        <v>0</v>
      </c>
      <c r="Y462" s="85">
        <v>0</v>
      </c>
      <c r="Z462" s="85">
        <v>0</v>
      </c>
      <c r="AA462" s="85">
        <v>0</v>
      </c>
      <c r="AB462" s="64">
        <f t="shared" si="89"/>
        <v>0</v>
      </c>
      <c r="AC462" s="64">
        <f t="shared" si="90"/>
        <v>0</v>
      </c>
      <c r="AD462" s="64">
        <f t="shared" si="91"/>
        <v>0</v>
      </c>
      <c r="AE462" s="64">
        <f t="shared" si="92"/>
        <v>0</v>
      </c>
      <c r="AF462" s="64">
        <f t="shared" si="93"/>
        <v>0</v>
      </c>
      <c r="AG462" s="64">
        <f t="shared" si="94"/>
        <v>0</v>
      </c>
      <c r="AH462" s="64">
        <f t="shared" si="95"/>
        <v>0</v>
      </c>
    </row>
    <row r="463" spans="1:34">
      <c r="A463" t="s">
        <v>35</v>
      </c>
      <c r="B463" t="s">
        <v>43</v>
      </c>
      <c r="C463">
        <v>8</v>
      </c>
      <c r="D463">
        <v>2013</v>
      </c>
      <c r="E463">
        <v>6</v>
      </c>
      <c r="F463">
        <v>0</v>
      </c>
      <c r="G463">
        <v>0</v>
      </c>
      <c r="H463" s="85">
        <v>70.3643</v>
      </c>
      <c r="I463" s="84">
        <f t="shared" si="84"/>
        <v>0</v>
      </c>
      <c r="J463" s="84">
        <f t="shared" si="85"/>
        <v>0</v>
      </c>
      <c r="K463" s="84">
        <f t="shared" si="86"/>
        <v>0</v>
      </c>
      <c r="L463" s="84">
        <f t="shared" si="87"/>
        <v>0</v>
      </c>
      <c r="M463" s="84">
        <f t="shared" si="88"/>
        <v>0</v>
      </c>
      <c r="N463">
        <v>422</v>
      </c>
      <c r="O463" s="85">
        <v>0</v>
      </c>
      <c r="P463" s="84">
        <v>0.10100000000000001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 s="85">
        <v>0</v>
      </c>
      <c r="X463" s="85">
        <v>0</v>
      </c>
      <c r="Y463" s="85">
        <v>0</v>
      </c>
      <c r="Z463" s="85">
        <v>0</v>
      </c>
      <c r="AA463" s="85">
        <v>0</v>
      </c>
      <c r="AB463" s="64">
        <f t="shared" si="89"/>
        <v>0</v>
      </c>
      <c r="AC463" s="64">
        <f t="shared" si="90"/>
        <v>0</v>
      </c>
      <c r="AD463" s="64">
        <f t="shared" si="91"/>
        <v>0</v>
      </c>
      <c r="AE463" s="64">
        <f t="shared" si="92"/>
        <v>0</v>
      </c>
      <c r="AF463" s="64">
        <f t="shared" si="93"/>
        <v>0</v>
      </c>
      <c r="AG463" s="64">
        <f t="shared" si="94"/>
        <v>0</v>
      </c>
      <c r="AH463" s="64">
        <f t="shared" si="95"/>
        <v>0</v>
      </c>
    </row>
    <row r="464" spans="1:34">
      <c r="A464" t="s">
        <v>35</v>
      </c>
      <c r="B464" t="s">
        <v>43</v>
      </c>
      <c r="C464">
        <v>8</v>
      </c>
      <c r="D464">
        <v>2013</v>
      </c>
      <c r="E464">
        <v>7</v>
      </c>
      <c r="F464">
        <v>2.3161299999999999E-2</v>
      </c>
      <c r="G464">
        <v>2.3161299999999999E-2</v>
      </c>
      <c r="H464" s="85">
        <v>70.651200000000003</v>
      </c>
      <c r="I464" s="84">
        <f t="shared" si="84"/>
        <v>0</v>
      </c>
      <c r="J464" s="84">
        <f t="shared" si="85"/>
        <v>0</v>
      </c>
      <c r="K464" s="84">
        <f t="shared" si="86"/>
        <v>0</v>
      </c>
      <c r="L464" s="84">
        <f t="shared" si="87"/>
        <v>0</v>
      </c>
      <c r="M464" s="84">
        <f t="shared" si="88"/>
        <v>0</v>
      </c>
      <c r="N464">
        <v>422</v>
      </c>
      <c r="O464" s="85">
        <v>0</v>
      </c>
      <c r="P464" s="84">
        <v>0.161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 s="85">
        <v>0</v>
      </c>
      <c r="X464" s="85">
        <v>0</v>
      </c>
      <c r="Y464" s="85">
        <v>0</v>
      </c>
      <c r="Z464" s="85">
        <v>0</v>
      </c>
      <c r="AA464" s="85">
        <v>0</v>
      </c>
      <c r="AB464" s="64">
        <f t="shared" si="89"/>
        <v>9.7740685999999997</v>
      </c>
      <c r="AC464" s="64">
        <f t="shared" si="90"/>
        <v>9.7740685999999997</v>
      </c>
      <c r="AD464" s="64">
        <f t="shared" si="91"/>
        <v>0</v>
      </c>
      <c r="AE464" s="64">
        <f t="shared" si="92"/>
        <v>0</v>
      </c>
      <c r="AF464" s="64">
        <f t="shared" si="93"/>
        <v>0</v>
      </c>
      <c r="AG464" s="64">
        <f t="shared" si="94"/>
        <v>0</v>
      </c>
      <c r="AH464" s="64">
        <f t="shared" si="95"/>
        <v>0</v>
      </c>
    </row>
    <row r="465" spans="1:34">
      <c r="A465" t="s">
        <v>35</v>
      </c>
      <c r="B465" t="s">
        <v>43</v>
      </c>
      <c r="C465">
        <v>8</v>
      </c>
      <c r="D465">
        <v>2013</v>
      </c>
      <c r="E465">
        <v>8</v>
      </c>
      <c r="F465">
        <v>0.1095834</v>
      </c>
      <c r="G465">
        <v>0.1095834</v>
      </c>
      <c r="H465" s="85">
        <v>73.860500000000002</v>
      </c>
      <c r="I465" s="84">
        <f t="shared" si="84"/>
        <v>0</v>
      </c>
      <c r="J465" s="84">
        <f t="shared" si="85"/>
        <v>0</v>
      </c>
      <c r="K465" s="84">
        <f t="shared" si="86"/>
        <v>0</v>
      </c>
      <c r="L465" s="84">
        <f t="shared" si="87"/>
        <v>0</v>
      </c>
      <c r="M465" s="84">
        <f t="shared" si="88"/>
        <v>0</v>
      </c>
      <c r="N465">
        <v>422</v>
      </c>
      <c r="O465" s="85">
        <v>0</v>
      </c>
      <c r="P465" s="84">
        <v>0.224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 s="85">
        <v>0</v>
      </c>
      <c r="X465" s="85">
        <v>0</v>
      </c>
      <c r="Y465" s="85">
        <v>0</v>
      </c>
      <c r="Z465" s="85">
        <v>0</v>
      </c>
      <c r="AA465" s="85">
        <v>0</v>
      </c>
      <c r="AB465" s="64">
        <f t="shared" si="89"/>
        <v>46.244194800000002</v>
      </c>
      <c r="AC465" s="64">
        <f t="shared" si="90"/>
        <v>46.244194800000002</v>
      </c>
      <c r="AD465" s="64">
        <f t="shared" si="91"/>
        <v>0</v>
      </c>
      <c r="AE465" s="64">
        <f t="shared" si="92"/>
        <v>0</v>
      </c>
      <c r="AF465" s="64">
        <f t="shared" si="93"/>
        <v>0</v>
      </c>
      <c r="AG465" s="64">
        <f t="shared" si="94"/>
        <v>0</v>
      </c>
      <c r="AH465" s="64">
        <f t="shared" si="95"/>
        <v>0</v>
      </c>
    </row>
    <row r="466" spans="1:34">
      <c r="A466" t="s">
        <v>35</v>
      </c>
      <c r="B466" t="s">
        <v>43</v>
      </c>
      <c r="C466">
        <v>8</v>
      </c>
      <c r="D466">
        <v>2013</v>
      </c>
      <c r="E466">
        <v>9</v>
      </c>
      <c r="F466">
        <v>0.2117696</v>
      </c>
      <c r="G466">
        <v>0.2117696</v>
      </c>
      <c r="H466" s="85">
        <v>78.844999999999999</v>
      </c>
      <c r="I466" s="84">
        <f t="shared" si="84"/>
        <v>0</v>
      </c>
      <c r="J466" s="84">
        <f t="shared" si="85"/>
        <v>0</v>
      </c>
      <c r="K466" s="84">
        <f t="shared" si="86"/>
        <v>0</v>
      </c>
      <c r="L466" s="84">
        <f t="shared" si="87"/>
        <v>0</v>
      </c>
      <c r="M466" s="84">
        <f t="shared" si="88"/>
        <v>0</v>
      </c>
      <c r="N466">
        <v>422</v>
      </c>
      <c r="O466" s="85">
        <v>0</v>
      </c>
      <c r="P466" s="84">
        <v>0.33800000000000002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 s="85">
        <v>0</v>
      </c>
      <c r="X466" s="85">
        <v>0</v>
      </c>
      <c r="Y466" s="85">
        <v>0</v>
      </c>
      <c r="Z466" s="85">
        <v>0</v>
      </c>
      <c r="AA466" s="85">
        <v>0</v>
      </c>
      <c r="AB466" s="64">
        <f t="shared" si="89"/>
        <v>89.366771200000002</v>
      </c>
      <c r="AC466" s="64">
        <f t="shared" si="90"/>
        <v>89.366771200000002</v>
      </c>
      <c r="AD466" s="64">
        <f t="shared" si="91"/>
        <v>0</v>
      </c>
      <c r="AE466" s="64">
        <f t="shared" si="92"/>
        <v>0</v>
      </c>
      <c r="AF466" s="64">
        <f t="shared" si="93"/>
        <v>0</v>
      </c>
      <c r="AG466" s="64">
        <f t="shared" si="94"/>
        <v>0</v>
      </c>
      <c r="AH466" s="64">
        <f t="shared" si="95"/>
        <v>0</v>
      </c>
    </row>
    <row r="467" spans="1:34">
      <c r="A467" t="s">
        <v>35</v>
      </c>
      <c r="B467" t="s">
        <v>43</v>
      </c>
      <c r="C467">
        <v>8</v>
      </c>
      <c r="D467">
        <v>2013</v>
      </c>
      <c r="E467">
        <v>10</v>
      </c>
      <c r="F467">
        <v>0.36237599999999998</v>
      </c>
      <c r="G467">
        <v>0.36237599999999998</v>
      </c>
      <c r="H467" s="85">
        <v>83.317800000000005</v>
      </c>
      <c r="I467" s="84">
        <f t="shared" si="84"/>
        <v>0</v>
      </c>
      <c r="J467" s="84">
        <f t="shared" si="85"/>
        <v>0</v>
      </c>
      <c r="K467" s="84">
        <f t="shared" si="86"/>
        <v>0</v>
      </c>
      <c r="L467" s="84">
        <f t="shared" si="87"/>
        <v>0</v>
      </c>
      <c r="M467" s="84">
        <f t="shared" si="88"/>
        <v>0</v>
      </c>
      <c r="N467">
        <v>422</v>
      </c>
      <c r="O467" s="85">
        <v>0</v>
      </c>
      <c r="P467" s="84">
        <v>0.55700000000000005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 s="85">
        <v>0</v>
      </c>
      <c r="X467" s="85">
        <v>0</v>
      </c>
      <c r="Y467" s="85">
        <v>0</v>
      </c>
      <c r="Z467" s="85">
        <v>0</v>
      </c>
      <c r="AA467" s="85">
        <v>0</v>
      </c>
      <c r="AB467" s="64">
        <f t="shared" si="89"/>
        <v>152.92267199999998</v>
      </c>
      <c r="AC467" s="64">
        <f t="shared" si="90"/>
        <v>152.92267199999998</v>
      </c>
      <c r="AD467" s="64">
        <f t="shared" si="91"/>
        <v>0</v>
      </c>
      <c r="AE467" s="64">
        <f t="shared" si="92"/>
        <v>0</v>
      </c>
      <c r="AF467" s="64">
        <f t="shared" si="93"/>
        <v>0</v>
      </c>
      <c r="AG467" s="64">
        <f t="shared" si="94"/>
        <v>0</v>
      </c>
      <c r="AH467" s="64">
        <f t="shared" si="95"/>
        <v>0</v>
      </c>
    </row>
    <row r="468" spans="1:34">
      <c r="A468" t="s">
        <v>35</v>
      </c>
      <c r="B468" t="s">
        <v>43</v>
      </c>
      <c r="C468">
        <v>8</v>
      </c>
      <c r="D468">
        <v>2013</v>
      </c>
      <c r="E468">
        <v>11</v>
      </c>
      <c r="F468">
        <v>0.63331789999999999</v>
      </c>
      <c r="G468">
        <v>0.63331789999999999</v>
      </c>
      <c r="H468" s="85">
        <v>86.131799999999998</v>
      </c>
      <c r="I468" s="84">
        <f t="shared" si="84"/>
        <v>0</v>
      </c>
      <c r="J468" s="84">
        <f t="shared" si="85"/>
        <v>0</v>
      </c>
      <c r="K468" s="84">
        <f t="shared" si="86"/>
        <v>0</v>
      </c>
      <c r="L468" s="84">
        <f t="shared" si="87"/>
        <v>0</v>
      </c>
      <c r="M468" s="84">
        <f t="shared" si="88"/>
        <v>0</v>
      </c>
      <c r="N468">
        <v>422</v>
      </c>
      <c r="O468" s="85">
        <v>0</v>
      </c>
      <c r="P468" s="84">
        <v>0.72599999999999998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 s="85">
        <v>0</v>
      </c>
      <c r="X468" s="85">
        <v>0</v>
      </c>
      <c r="Y468" s="85">
        <v>0</v>
      </c>
      <c r="Z468" s="85">
        <v>0</v>
      </c>
      <c r="AA468" s="85">
        <v>0</v>
      </c>
      <c r="AB468" s="64">
        <f t="shared" si="89"/>
        <v>267.26015380000001</v>
      </c>
      <c r="AC468" s="64">
        <f t="shared" si="90"/>
        <v>267.26015380000001</v>
      </c>
      <c r="AD468" s="64">
        <f t="shared" si="91"/>
        <v>0</v>
      </c>
      <c r="AE468" s="64">
        <f t="shared" si="92"/>
        <v>0</v>
      </c>
      <c r="AF468" s="64">
        <f t="shared" si="93"/>
        <v>0</v>
      </c>
      <c r="AG468" s="64">
        <f t="shared" si="94"/>
        <v>0</v>
      </c>
      <c r="AH468" s="64">
        <f t="shared" si="95"/>
        <v>0</v>
      </c>
    </row>
    <row r="469" spans="1:34">
      <c r="A469" t="s">
        <v>35</v>
      </c>
      <c r="B469" t="s">
        <v>43</v>
      </c>
      <c r="C469">
        <v>8</v>
      </c>
      <c r="D469">
        <v>2013</v>
      </c>
      <c r="E469">
        <v>12</v>
      </c>
      <c r="F469">
        <v>0.9639915</v>
      </c>
      <c r="G469">
        <v>0.9639915</v>
      </c>
      <c r="H469" s="85">
        <v>88.829499999999996</v>
      </c>
      <c r="I469" s="84">
        <f t="shared" si="84"/>
        <v>0</v>
      </c>
      <c r="J469" s="84">
        <f t="shared" si="85"/>
        <v>0</v>
      </c>
      <c r="K469" s="84">
        <f t="shared" si="86"/>
        <v>0</v>
      </c>
      <c r="L469" s="84">
        <f t="shared" si="87"/>
        <v>0</v>
      </c>
      <c r="M469" s="84">
        <f t="shared" si="88"/>
        <v>0</v>
      </c>
      <c r="N469">
        <v>422</v>
      </c>
      <c r="O469" s="85">
        <v>0</v>
      </c>
      <c r="P469" s="84">
        <v>0.85699999999999998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 s="85">
        <v>0</v>
      </c>
      <c r="X469" s="85">
        <v>0</v>
      </c>
      <c r="Y469" s="85">
        <v>0</v>
      </c>
      <c r="Z469" s="85">
        <v>0</v>
      </c>
      <c r="AA469" s="85">
        <v>0</v>
      </c>
      <c r="AB469" s="64">
        <f t="shared" si="89"/>
        <v>406.80441300000001</v>
      </c>
      <c r="AC469" s="64">
        <f t="shared" si="90"/>
        <v>406.80441300000001</v>
      </c>
      <c r="AD469" s="64">
        <f t="shared" si="91"/>
        <v>0</v>
      </c>
      <c r="AE469" s="64">
        <f t="shared" si="92"/>
        <v>0</v>
      </c>
      <c r="AF469" s="64">
        <f t="shared" si="93"/>
        <v>0</v>
      </c>
      <c r="AG469" s="64">
        <f t="shared" si="94"/>
        <v>0</v>
      </c>
      <c r="AH469" s="64">
        <f t="shared" si="95"/>
        <v>0</v>
      </c>
    </row>
    <row r="470" spans="1:34">
      <c r="A470" t="s">
        <v>35</v>
      </c>
      <c r="B470" t="s">
        <v>43</v>
      </c>
      <c r="C470">
        <v>8</v>
      </c>
      <c r="D470">
        <v>2013</v>
      </c>
      <c r="E470">
        <v>13</v>
      </c>
      <c r="F470">
        <v>1.3097890000000001</v>
      </c>
      <c r="G470">
        <v>1.3097890000000001</v>
      </c>
      <c r="H470" s="85">
        <v>87.534899999999993</v>
      </c>
      <c r="I470" s="84">
        <f t="shared" si="84"/>
        <v>0</v>
      </c>
      <c r="J470" s="84">
        <f t="shared" si="85"/>
        <v>0</v>
      </c>
      <c r="K470" s="84">
        <f t="shared" si="86"/>
        <v>0</v>
      </c>
      <c r="L470" s="84">
        <f t="shared" si="87"/>
        <v>0</v>
      </c>
      <c r="M470" s="84">
        <f t="shared" si="88"/>
        <v>0</v>
      </c>
      <c r="N470">
        <v>422</v>
      </c>
      <c r="O470" s="85">
        <v>0</v>
      </c>
      <c r="P470" s="84">
        <v>0.90100000000000002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 s="85">
        <v>0</v>
      </c>
      <c r="X470" s="85">
        <v>0</v>
      </c>
      <c r="Y470" s="85">
        <v>0</v>
      </c>
      <c r="Z470" s="85">
        <v>0</v>
      </c>
      <c r="AA470" s="85">
        <v>0</v>
      </c>
      <c r="AB470" s="64">
        <f t="shared" si="89"/>
        <v>552.73095799999999</v>
      </c>
      <c r="AC470" s="64">
        <f t="shared" si="90"/>
        <v>552.73095799999999</v>
      </c>
      <c r="AD470" s="64">
        <f t="shared" si="91"/>
        <v>0</v>
      </c>
      <c r="AE470" s="64">
        <f t="shared" si="92"/>
        <v>0</v>
      </c>
      <c r="AF470" s="64">
        <f t="shared" si="93"/>
        <v>0</v>
      </c>
      <c r="AG470" s="64">
        <f t="shared" si="94"/>
        <v>0</v>
      </c>
      <c r="AH470" s="64">
        <f t="shared" si="95"/>
        <v>0</v>
      </c>
    </row>
    <row r="471" spans="1:34">
      <c r="A471" t="s">
        <v>35</v>
      </c>
      <c r="B471" t="s">
        <v>43</v>
      </c>
      <c r="C471">
        <v>8</v>
      </c>
      <c r="D471">
        <v>2013</v>
      </c>
      <c r="E471">
        <v>14</v>
      </c>
      <c r="F471">
        <v>1.5861430000000001</v>
      </c>
      <c r="G471">
        <v>1.1578839999999999</v>
      </c>
      <c r="H471" s="85">
        <v>85.821700000000007</v>
      </c>
      <c r="I471" s="84">
        <f t="shared" si="84"/>
        <v>-3.59412E-2</v>
      </c>
      <c r="J471" s="84">
        <f t="shared" si="85"/>
        <v>-1.4706800000000001E-2</v>
      </c>
      <c r="K471" s="84">
        <f t="shared" si="86"/>
        <v>0</v>
      </c>
      <c r="L471" s="84">
        <f t="shared" si="87"/>
        <v>1.4706800000000001E-2</v>
      </c>
      <c r="M471" s="84">
        <f t="shared" si="88"/>
        <v>3.59412E-2</v>
      </c>
      <c r="N471">
        <v>422</v>
      </c>
      <c r="O471" s="85">
        <v>0</v>
      </c>
      <c r="P471" s="84">
        <v>0.88900000000000001</v>
      </c>
      <c r="Q471">
        <v>0</v>
      </c>
      <c r="R471">
        <v>-3.59412E-2</v>
      </c>
      <c r="S471">
        <v>-1.4706800000000001E-2</v>
      </c>
      <c r="T471">
        <v>0</v>
      </c>
      <c r="U471">
        <v>1.4706800000000001E-2</v>
      </c>
      <c r="V471">
        <v>3.59412E-2</v>
      </c>
      <c r="W471" s="85">
        <v>0</v>
      </c>
      <c r="X471" s="85">
        <v>0</v>
      </c>
      <c r="Y471" s="85">
        <v>0</v>
      </c>
      <c r="Z471" s="85">
        <v>0</v>
      </c>
      <c r="AA471" s="85">
        <v>0</v>
      </c>
      <c r="AB471" s="64">
        <f t="shared" si="89"/>
        <v>669.35234600000001</v>
      </c>
      <c r="AC471" s="64">
        <f t="shared" si="90"/>
        <v>488.62704799999995</v>
      </c>
      <c r="AD471" s="64">
        <f t="shared" si="91"/>
        <v>-15.1671864</v>
      </c>
      <c r="AE471" s="64">
        <f t="shared" si="92"/>
        <v>-6.2062696000000006</v>
      </c>
      <c r="AF471" s="64">
        <f t="shared" si="93"/>
        <v>0</v>
      </c>
      <c r="AG471" s="64">
        <f t="shared" si="94"/>
        <v>6.2062696000000006</v>
      </c>
      <c r="AH471" s="64">
        <f t="shared" si="95"/>
        <v>15.1671864</v>
      </c>
    </row>
    <row r="472" spans="1:34">
      <c r="A472" t="s">
        <v>35</v>
      </c>
      <c r="B472" t="s">
        <v>43</v>
      </c>
      <c r="C472">
        <v>8</v>
      </c>
      <c r="D472">
        <v>2013</v>
      </c>
      <c r="E472">
        <v>15</v>
      </c>
      <c r="F472">
        <v>1.7624850000000001</v>
      </c>
      <c r="G472">
        <v>1.2866139999999999</v>
      </c>
      <c r="H472" s="85">
        <v>84.782899999999998</v>
      </c>
      <c r="I472" s="84">
        <f t="shared" si="84"/>
        <v>-3.6731600000000003E-2</v>
      </c>
      <c r="J472" s="84">
        <f t="shared" si="85"/>
        <v>-1.50303E-2</v>
      </c>
      <c r="K472" s="84">
        <f t="shared" si="86"/>
        <v>0</v>
      </c>
      <c r="L472" s="84">
        <f t="shared" si="87"/>
        <v>1.50303E-2</v>
      </c>
      <c r="M472" s="84">
        <f t="shared" si="88"/>
        <v>3.6731600000000003E-2</v>
      </c>
      <c r="N472">
        <v>422</v>
      </c>
      <c r="O472" s="85">
        <v>0</v>
      </c>
      <c r="P472" s="84">
        <v>0.8</v>
      </c>
      <c r="Q472">
        <v>0</v>
      </c>
      <c r="R472">
        <v>-3.6731600000000003E-2</v>
      </c>
      <c r="S472">
        <v>-1.50303E-2</v>
      </c>
      <c r="T472">
        <v>0</v>
      </c>
      <c r="U472">
        <v>1.50303E-2</v>
      </c>
      <c r="V472">
        <v>3.6731600000000003E-2</v>
      </c>
      <c r="W472" s="85">
        <v>0</v>
      </c>
      <c r="X472" s="85">
        <v>0</v>
      </c>
      <c r="Y472" s="85">
        <v>0</v>
      </c>
      <c r="Z472" s="85">
        <v>0</v>
      </c>
      <c r="AA472" s="85">
        <v>0</v>
      </c>
      <c r="AB472" s="64">
        <f t="shared" si="89"/>
        <v>743.76867000000004</v>
      </c>
      <c r="AC472" s="64">
        <f t="shared" si="90"/>
        <v>542.95110799999998</v>
      </c>
      <c r="AD472" s="64">
        <f t="shared" si="91"/>
        <v>-15.500735200000001</v>
      </c>
      <c r="AE472" s="64">
        <f t="shared" si="92"/>
        <v>-6.3427866000000002</v>
      </c>
      <c r="AF472" s="64">
        <f t="shared" si="93"/>
        <v>0</v>
      </c>
      <c r="AG472" s="64">
        <f t="shared" si="94"/>
        <v>6.3427866000000002</v>
      </c>
      <c r="AH472" s="64">
        <f t="shared" si="95"/>
        <v>15.500735200000001</v>
      </c>
    </row>
    <row r="473" spans="1:34">
      <c r="A473" t="s">
        <v>35</v>
      </c>
      <c r="B473" t="s">
        <v>43</v>
      </c>
      <c r="C473">
        <v>8</v>
      </c>
      <c r="D473">
        <v>2013</v>
      </c>
      <c r="E473">
        <v>16</v>
      </c>
      <c r="F473">
        <v>1.907095</v>
      </c>
      <c r="G473">
        <v>1.39218</v>
      </c>
      <c r="H473" s="85">
        <v>84.310100000000006</v>
      </c>
      <c r="I473" s="84">
        <f t="shared" si="84"/>
        <v>-3.69986E-2</v>
      </c>
      <c r="J473" s="84">
        <f t="shared" si="85"/>
        <v>-1.51395E-2</v>
      </c>
      <c r="K473" s="84">
        <f t="shared" si="86"/>
        <v>0</v>
      </c>
      <c r="L473" s="84">
        <f t="shared" si="87"/>
        <v>1.51395E-2</v>
      </c>
      <c r="M473" s="84">
        <f t="shared" si="88"/>
        <v>3.69986E-2</v>
      </c>
      <c r="N473">
        <v>422</v>
      </c>
      <c r="O473" s="85">
        <v>0</v>
      </c>
      <c r="P473" s="84">
        <v>0.67400000000000004</v>
      </c>
      <c r="Q473">
        <v>0</v>
      </c>
      <c r="R473">
        <v>-3.69986E-2</v>
      </c>
      <c r="S473">
        <v>-1.51395E-2</v>
      </c>
      <c r="T473">
        <v>0</v>
      </c>
      <c r="U473">
        <v>1.51395E-2</v>
      </c>
      <c r="V473">
        <v>3.69986E-2</v>
      </c>
      <c r="W473" s="85">
        <v>0</v>
      </c>
      <c r="X473" s="85">
        <v>0</v>
      </c>
      <c r="Y473" s="85">
        <v>0</v>
      </c>
      <c r="Z473" s="85">
        <v>0</v>
      </c>
      <c r="AA473" s="85">
        <v>0</v>
      </c>
      <c r="AB473" s="64">
        <f t="shared" si="89"/>
        <v>804.79408999999998</v>
      </c>
      <c r="AC473" s="64">
        <f t="shared" si="90"/>
        <v>587.49995999999999</v>
      </c>
      <c r="AD473" s="64">
        <f t="shared" si="91"/>
        <v>-15.6134092</v>
      </c>
      <c r="AE473" s="64">
        <f t="shared" si="92"/>
        <v>-6.3888689999999997</v>
      </c>
      <c r="AF473" s="64">
        <f t="shared" si="93"/>
        <v>0</v>
      </c>
      <c r="AG473" s="64">
        <f t="shared" si="94"/>
        <v>6.3888689999999997</v>
      </c>
      <c r="AH473" s="64">
        <f t="shared" si="95"/>
        <v>15.6134092</v>
      </c>
    </row>
    <row r="474" spans="1:34">
      <c r="A474" t="s">
        <v>35</v>
      </c>
      <c r="B474" t="s">
        <v>43</v>
      </c>
      <c r="C474">
        <v>8</v>
      </c>
      <c r="D474">
        <v>2013</v>
      </c>
      <c r="E474">
        <v>17</v>
      </c>
      <c r="F474">
        <v>1.952904</v>
      </c>
      <c r="G474">
        <v>1.4256200000000001</v>
      </c>
      <c r="H474" s="85">
        <v>82.317800000000005</v>
      </c>
      <c r="I474" s="84">
        <f t="shared" si="84"/>
        <v>-3.6554299999999998E-2</v>
      </c>
      <c r="J474" s="84">
        <f t="shared" si="85"/>
        <v>-1.4957700000000001E-2</v>
      </c>
      <c r="K474" s="84">
        <f t="shared" si="86"/>
        <v>0</v>
      </c>
      <c r="L474" s="84">
        <f t="shared" si="87"/>
        <v>1.4957700000000001E-2</v>
      </c>
      <c r="M474" s="84">
        <f t="shared" si="88"/>
        <v>3.6554299999999998E-2</v>
      </c>
      <c r="N474">
        <v>422</v>
      </c>
      <c r="O474" s="85">
        <v>0</v>
      </c>
      <c r="P474" s="84">
        <v>0.56599999999999995</v>
      </c>
      <c r="Q474">
        <v>0</v>
      </c>
      <c r="R474">
        <v>-3.6554299999999998E-2</v>
      </c>
      <c r="S474">
        <v>-1.4957700000000001E-2</v>
      </c>
      <c r="T474">
        <v>0</v>
      </c>
      <c r="U474">
        <v>1.4957700000000001E-2</v>
      </c>
      <c r="V474">
        <v>3.6554299999999998E-2</v>
      </c>
      <c r="W474" s="85">
        <v>0</v>
      </c>
      <c r="X474" s="85">
        <v>0</v>
      </c>
      <c r="Y474" s="85">
        <v>0</v>
      </c>
      <c r="Z474" s="85">
        <v>0</v>
      </c>
      <c r="AA474" s="85">
        <v>0</v>
      </c>
      <c r="AB474" s="64">
        <f t="shared" si="89"/>
        <v>824.12548800000002</v>
      </c>
      <c r="AC474" s="64">
        <f t="shared" si="90"/>
        <v>601.61164000000008</v>
      </c>
      <c r="AD474" s="64">
        <f t="shared" si="91"/>
        <v>-15.425914599999999</v>
      </c>
      <c r="AE474" s="64">
        <f t="shared" si="92"/>
        <v>-6.3121494</v>
      </c>
      <c r="AF474" s="64">
        <f t="shared" si="93"/>
        <v>0</v>
      </c>
      <c r="AG474" s="64">
        <f t="shared" si="94"/>
        <v>6.3121494</v>
      </c>
      <c r="AH474" s="64">
        <f t="shared" si="95"/>
        <v>15.425914599999999</v>
      </c>
    </row>
    <row r="475" spans="1:34">
      <c r="A475" t="s">
        <v>35</v>
      </c>
      <c r="B475" t="s">
        <v>43</v>
      </c>
      <c r="C475">
        <v>8</v>
      </c>
      <c r="D475">
        <v>2013</v>
      </c>
      <c r="E475">
        <v>18</v>
      </c>
      <c r="F475">
        <v>1.8875960000000001</v>
      </c>
      <c r="G475">
        <v>1.377945</v>
      </c>
      <c r="H475" s="85">
        <v>79.930199999999999</v>
      </c>
      <c r="I475" s="84">
        <f t="shared" si="84"/>
        <v>-3.5441599999999997E-2</v>
      </c>
      <c r="J475" s="84">
        <f t="shared" si="85"/>
        <v>-1.45024E-2</v>
      </c>
      <c r="K475" s="84">
        <f t="shared" si="86"/>
        <v>0</v>
      </c>
      <c r="L475" s="84">
        <f t="shared" si="87"/>
        <v>1.45024E-2</v>
      </c>
      <c r="M475" s="84">
        <f t="shared" si="88"/>
        <v>3.5441599999999997E-2</v>
      </c>
      <c r="N475">
        <v>422</v>
      </c>
      <c r="O475" s="85">
        <v>0</v>
      </c>
      <c r="P475" s="84">
        <v>0.374</v>
      </c>
      <c r="Q475">
        <v>0</v>
      </c>
      <c r="R475">
        <v>-3.5441599999999997E-2</v>
      </c>
      <c r="S475">
        <v>-1.45024E-2</v>
      </c>
      <c r="T475">
        <v>0</v>
      </c>
      <c r="U475">
        <v>1.45024E-2</v>
      </c>
      <c r="V475">
        <v>3.5441599999999997E-2</v>
      </c>
      <c r="W475" s="85">
        <v>0</v>
      </c>
      <c r="X475" s="85">
        <v>0</v>
      </c>
      <c r="Y475" s="85">
        <v>0</v>
      </c>
      <c r="Z475" s="85">
        <v>0</v>
      </c>
      <c r="AA475" s="85">
        <v>0</v>
      </c>
      <c r="AB475" s="64">
        <f t="shared" si="89"/>
        <v>796.56551200000001</v>
      </c>
      <c r="AC475" s="64">
        <f t="shared" si="90"/>
        <v>581.49279000000001</v>
      </c>
      <c r="AD475" s="64">
        <f t="shared" si="91"/>
        <v>-14.956355199999999</v>
      </c>
      <c r="AE475" s="64">
        <f t="shared" si="92"/>
        <v>-6.1200128000000005</v>
      </c>
      <c r="AF475" s="64">
        <f t="shared" si="93"/>
        <v>0</v>
      </c>
      <c r="AG475" s="64">
        <f t="shared" si="94"/>
        <v>6.1200128000000005</v>
      </c>
      <c r="AH475" s="64">
        <f t="shared" si="95"/>
        <v>14.956355199999999</v>
      </c>
    </row>
    <row r="476" spans="1:34">
      <c r="A476" t="s">
        <v>35</v>
      </c>
      <c r="B476" t="s">
        <v>43</v>
      </c>
      <c r="C476">
        <v>8</v>
      </c>
      <c r="D476">
        <v>2013</v>
      </c>
      <c r="E476">
        <v>19</v>
      </c>
      <c r="F476">
        <v>1.6146510000000001</v>
      </c>
      <c r="G476">
        <v>1.7922629999999999</v>
      </c>
      <c r="H476" s="85">
        <v>78.666700000000006</v>
      </c>
      <c r="I476" s="84">
        <f t="shared" si="84"/>
        <v>0</v>
      </c>
      <c r="J476" s="84">
        <f t="shared" si="85"/>
        <v>0</v>
      </c>
      <c r="K476" s="84">
        <f t="shared" si="86"/>
        <v>0</v>
      </c>
      <c r="L476" s="84">
        <f t="shared" si="87"/>
        <v>0</v>
      </c>
      <c r="M476" s="84">
        <f t="shared" si="88"/>
        <v>0</v>
      </c>
      <c r="N476">
        <v>422</v>
      </c>
      <c r="O476" s="85">
        <v>0</v>
      </c>
      <c r="P476" s="84">
        <v>0.23300000000000001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 s="85">
        <v>0</v>
      </c>
      <c r="X476" s="85">
        <v>0</v>
      </c>
      <c r="Y476" s="85">
        <v>0</v>
      </c>
      <c r="Z476" s="85">
        <v>0</v>
      </c>
      <c r="AA476" s="85">
        <v>0</v>
      </c>
      <c r="AB476" s="64">
        <f t="shared" si="89"/>
        <v>681.38272200000006</v>
      </c>
      <c r="AC476" s="64">
        <f t="shared" si="90"/>
        <v>756.33498599999996</v>
      </c>
      <c r="AD476" s="64">
        <f t="shared" si="91"/>
        <v>0</v>
      </c>
      <c r="AE476" s="64">
        <f t="shared" si="92"/>
        <v>0</v>
      </c>
      <c r="AF476" s="64">
        <f t="shared" si="93"/>
        <v>0</v>
      </c>
      <c r="AG476" s="64">
        <f t="shared" si="94"/>
        <v>0</v>
      </c>
      <c r="AH476" s="64">
        <f t="shared" si="95"/>
        <v>0</v>
      </c>
    </row>
    <row r="477" spans="1:34">
      <c r="A477" t="s">
        <v>35</v>
      </c>
      <c r="B477" t="s">
        <v>43</v>
      </c>
      <c r="C477">
        <v>8</v>
      </c>
      <c r="D477">
        <v>2013</v>
      </c>
      <c r="E477">
        <v>20</v>
      </c>
      <c r="F477">
        <v>1.2424770000000001</v>
      </c>
      <c r="G477">
        <v>1.3543000000000001</v>
      </c>
      <c r="H477" s="85">
        <v>76.961200000000005</v>
      </c>
      <c r="I477" s="84">
        <f t="shared" si="84"/>
        <v>0</v>
      </c>
      <c r="J477" s="84">
        <f t="shared" si="85"/>
        <v>0</v>
      </c>
      <c r="K477" s="84">
        <f t="shared" si="86"/>
        <v>0</v>
      </c>
      <c r="L477" s="84">
        <f t="shared" si="87"/>
        <v>0</v>
      </c>
      <c r="M477" s="84">
        <f t="shared" si="88"/>
        <v>0</v>
      </c>
      <c r="N477">
        <v>422</v>
      </c>
      <c r="O477" s="85">
        <v>0</v>
      </c>
      <c r="P477" s="84">
        <v>0.16500000000000001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 s="85">
        <v>0</v>
      </c>
      <c r="X477" s="85">
        <v>0</v>
      </c>
      <c r="Y477" s="85">
        <v>0</v>
      </c>
      <c r="Z477" s="85">
        <v>0</v>
      </c>
      <c r="AA477" s="85">
        <v>0</v>
      </c>
      <c r="AB477" s="64">
        <f t="shared" si="89"/>
        <v>524.32529399999999</v>
      </c>
      <c r="AC477" s="64">
        <f t="shared" si="90"/>
        <v>571.51459999999997</v>
      </c>
      <c r="AD477" s="64">
        <f t="shared" si="91"/>
        <v>0</v>
      </c>
      <c r="AE477" s="64">
        <f t="shared" si="92"/>
        <v>0</v>
      </c>
      <c r="AF477" s="64">
        <f t="shared" si="93"/>
        <v>0</v>
      </c>
      <c r="AG477" s="64">
        <f t="shared" si="94"/>
        <v>0</v>
      </c>
      <c r="AH477" s="64">
        <f t="shared" si="95"/>
        <v>0</v>
      </c>
    </row>
    <row r="478" spans="1:34">
      <c r="A478" t="s">
        <v>35</v>
      </c>
      <c r="B478" t="s">
        <v>43</v>
      </c>
      <c r="C478">
        <v>8</v>
      </c>
      <c r="D478">
        <v>2013</v>
      </c>
      <c r="E478">
        <v>21</v>
      </c>
      <c r="F478">
        <v>1.002365</v>
      </c>
      <c r="G478">
        <v>1.07253</v>
      </c>
      <c r="H478" s="85">
        <v>75.891499999999994</v>
      </c>
      <c r="I478" s="84">
        <f t="shared" si="84"/>
        <v>0</v>
      </c>
      <c r="J478" s="84">
        <f t="shared" si="85"/>
        <v>0</v>
      </c>
      <c r="K478" s="84">
        <f t="shared" si="86"/>
        <v>0</v>
      </c>
      <c r="L478" s="84">
        <f t="shared" si="87"/>
        <v>0</v>
      </c>
      <c r="M478" s="84">
        <f t="shared" si="88"/>
        <v>0</v>
      </c>
      <c r="N478">
        <v>422</v>
      </c>
      <c r="O478" s="85">
        <v>0</v>
      </c>
      <c r="P478" s="84">
        <v>0.1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 s="85">
        <v>0</v>
      </c>
      <c r="X478" s="85">
        <v>0</v>
      </c>
      <c r="Y478" s="85">
        <v>0</v>
      </c>
      <c r="Z478" s="85">
        <v>0</v>
      </c>
      <c r="AA478" s="85">
        <v>0</v>
      </c>
      <c r="AB478" s="64">
        <f t="shared" si="89"/>
        <v>422.99802999999997</v>
      </c>
      <c r="AC478" s="64">
        <f t="shared" si="90"/>
        <v>452.60766000000001</v>
      </c>
      <c r="AD478" s="64">
        <f t="shared" si="91"/>
        <v>0</v>
      </c>
      <c r="AE478" s="64">
        <f t="shared" si="92"/>
        <v>0</v>
      </c>
      <c r="AF478" s="64">
        <f t="shared" si="93"/>
        <v>0</v>
      </c>
      <c r="AG478" s="64">
        <f t="shared" si="94"/>
        <v>0</v>
      </c>
      <c r="AH478" s="64">
        <f t="shared" si="95"/>
        <v>0</v>
      </c>
    </row>
    <row r="479" spans="1:34">
      <c r="A479" t="s">
        <v>35</v>
      </c>
      <c r="B479" t="s">
        <v>43</v>
      </c>
      <c r="C479">
        <v>8</v>
      </c>
      <c r="D479">
        <v>2013</v>
      </c>
      <c r="E479">
        <v>22</v>
      </c>
      <c r="F479">
        <v>0.8620276</v>
      </c>
      <c r="G479">
        <v>0.8620276</v>
      </c>
      <c r="H479" s="85">
        <v>74.527100000000004</v>
      </c>
      <c r="I479" s="84">
        <f t="shared" si="84"/>
        <v>0</v>
      </c>
      <c r="J479" s="84">
        <f t="shared" si="85"/>
        <v>0</v>
      </c>
      <c r="K479" s="84">
        <f t="shared" si="86"/>
        <v>0</v>
      </c>
      <c r="L479" s="84">
        <f t="shared" si="87"/>
        <v>0</v>
      </c>
      <c r="M479" s="84">
        <f t="shared" si="88"/>
        <v>0</v>
      </c>
      <c r="N479">
        <v>422</v>
      </c>
      <c r="O479" s="85">
        <v>0</v>
      </c>
      <c r="P479" s="84">
        <v>6.8000000000000005E-2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 s="85">
        <v>0</v>
      </c>
      <c r="X479" s="85">
        <v>0</v>
      </c>
      <c r="Y479" s="85">
        <v>0</v>
      </c>
      <c r="Z479" s="85">
        <v>0</v>
      </c>
      <c r="AA479" s="85">
        <v>0</v>
      </c>
      <c r="AB479" s="64">
        <f t="shared" si="89"/>
        <v>363.77564719999998</v>
      </c>
      <c r="AC479" s="64">
        <f t="shared" si="90"/>
        <v>363.77564719999998</v>
      </c>
      <c r="AD479" s="64">
        <f t="shared" si="91"/>
        <v>0</v>
      </c>
      <c r="AE479" s="64">
        <f t="shared" si="92"/>
        <v>0</v>
      </c>
      <c r="AF479" s="64">
        <f t="shared" si="93"/>
        <v>0</v>
      </c>
      <c r="AG479" s="64">
        <f t="shared" si="94"/>
        <v>0</v>
      </c>
      <c r="AH479" s="64">
        <f t="shared" si="95"/>
        <v>0</v>
      </c>
    </row>
    <row r="480" spans="1:34">
      <c r="A480" t="s">
        <v>35</v>
      </c>
      <c r="B480" t="s">
        <v>43</v>
      </c>
      <c r="C480">
        <v>8</v>
      </c>
      <c r="D480">
        <v>2013</v>
      </c>
      <c r="E480">
        <v>23</v>
      </c>
      <c r="F480">
        <v>0.67544389999999999</v>
      </c>
      <c r="G480">
        <v>0.67544389999999999</v>
      </c>
      <c r="H480" s="85">
        <v>73.201599999999999</v>
      </c>
      <c r="I480" s="84">
        <f t="shared" si="84"/>
        <v>0</v>
      </c>
      <c r="J480" s="84">
        <f t="shared" si="85"/>
        <v>0</v>
      </c>
      <c r="K480" s="84">
        <f t="shared" si="86"/>
        <v>0</v>
      </c>
      <c r="L480" s="84">
        <f t="shared" si="87"/>
        <v>0</v>
      </c>
      <c r="M480" s="84">
        <f t="shared" si="88"/>
        <v>0</v>
      </c>
      <c r="N480">
        <v>422</v>
      </c>
      <c r="O480" s="85">
        <v>0</v>
      </c>
      <c r="P480" s="84">
        <v>5.0999999999999997E-2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 s="85">
        <v>0</v>
      </c>
      <c r="X480" s="85">
        <v>0</v>
      </c>
      <c r="Y480" s="85">
        <v>0</v>
      </c>
      <c r="Z480" s="85">
        <v>0</v>
      </c>
      <c r="AA480" s="85">
        <v>0</v>
      </c>
      <c r="AB480" s="64">
        <f t="shared" si="89"/>
        <v>285.03732580000002</v>
      </c>
      <c r="AC480" s="64">
        <f t="shared" si="90"/>
        <v>285.03732580000002</v>
      </c>
      <c r="AD480" s="64">
        <f t="shared" si="91"/>
        <v>0</v>
      </c>
      <c r="AE480" s="64">
        <f t="shared" si="92"/>
        <v>0</v>
      </c>
      <c r="AF480" s="64">
        <f t="shared" si="93"/>
        <v>0</v>
      </c>
      <c r="AG480" s="64">
        <f t="shared" si="94"/>
        <v>0</v>
      </c>
      <c r="AH480" s="64">
        <f t="shared" si="95"/>
        <v>0</v>
      </c>
    </row>
    <row r="481" spans="1:34">
      <c r="A481" t="s">
        <v>35</v>
      </c>
      <c r="B481" t="s">
        <v>43</v>
      </c>
      <c r="C481">
        <v>8</v>
      </c>
      <c r="D481">
        <v>2013</v>
      </c>
      <c r="E481">
        <v>24</v>
      </c>
      <c r="F481">
        <v>0.4745645</v>
      </c>
      <c r="G481">
        <v>0.4745645</v>
      </c>
      <c r="H481" s="85">
        <v>72.317800000000005</v>
      </c>
      <c r="I481" s="84">
        <f t="shared" si="84"/>
        <v>0</v>
      </c>
      <c r="J481" s="84">
        <f t="shared" si="85"/>
        <v>0</v>
      </c>
      <c r="K481" s="84">
        <f t="shared" si="86"/>
        <v>0</v>
      </c>
      <c r="L481" s="84">
        <f t="shared" si="87"/>
        <v>0</v>
      </c>
      <c r="M481" s="84">
        <f t="shared" si="88"/>
        <v>0</v>
      </c>
      <c r="N481">
        <v>422</v>
      </c>
      <c r="O481" s="85">
        <v>0</v>
      </c>
      <c r="P481" s="84">
        <v>0.05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 s="85">
        <v>0</v>
      </c>
      <c r="X481" s="85">
        <v>0</v>
      </c>
      <c r="Y481" s="85">
        <v>0</v>
      </c>
      <c r="Z481" s="85">
        <v>0</v>
      </c>
      <c r="AA481" s="85">
        <v>0</v>
      </c>
      <c r="AB481" s="64">
        <f t="shared" si="89"/>
        <v>200.26621900000001</v>
      </c>
      <c r="AC481" s="64">
        <f t="shared" si="90"/>
        <v>200.26621900000001</v>
      </c>
      <c r="AD481" s="64">
        <f t="shared" si="91"/>
        <v>0</v>
      </c>
      <c r="AE481" s="64">
        <f t="shared" si="92"/>
        <v>0</v>
      </c>
      <c r="AF481" s="64">
        <f t="shared" si="93"/>
        <v>0</v>
      </c>
      <c r="AG481" s="64">
        <f t="shared" si="94"/>
        <v>0</v>
      </c>
      <c r="AH481" s="64">
        <f t="shared" si="95"/>
        <v>0</v>
      </c>
    </row>
    <row r="482" spans="1:34">
      <c r="A482" t="s">
        <v>35</v>
      </c>
      <c r="B482" t="s">
        <v>44</v>
      </c>
      <c r="C482">
        <v>9</v>
      </c>
      <c r="D482">
        <v>2013</v>
      </c>
      <c r="E482">
        <v>1</v>
      </c>
      <c r="F482">
        <v>0.08</v>
      </c>
      <c r="G482">
        <v>0.08</v>
      </c>
      <c r="H482" s="85">
        <v>71.565899999999999</v>
      </c>
      <c r="I482" s="84">
        <f t="shared" si="84"/>
        <v>0</v>
      </c>
      <c r="J482" s="84">
        <f t="shared" si="85"/>
        <v>0</v>
      </c>
      <c r="K482" s="84">
        <f t="shared" si="86"/>
        <v>0</v>
      </c>
      <c r="L482" s="84">
        <f t="shared" si="87"/>
        <v>0</v>
      </c>
      <c r="M482" s="84">
        <f t="shared" si="88"/>
        <v>0</v>
      </c>
      <c r="N482">
        <v>633</v>
      </c>
      <c r="O482" s="85">
        <v>0</v>
      </c>
      <c r="P482" s="84">
        <v>0.05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 s="85">
        <v>0</v>
      </c>
      <c r="X482" s="85">
        <v>0</v>
      </c>
      <c r="Y482" s="85">
        <v>0</v>
      </c>
      <c r="Z482" s="85">
        <v>0</v>
      </c>
      <c r="AA482" s="85">
        <v>0</v>
      </c>
      <c r="AB482" s="64">
        <f t="shared" si="89"/>
        <v>50.64</v>
      </c>
      <c r="AC482" s="64">
        <f t="shared" si="90"/>
        <v>50.64</v>
      </c>
      <c r="AD482" s="64">
        <f t="shared" si="91"/>
        <v>0</v>
      </c>
      <c r="AE482" s="64">
        <f t="shared" si="92"/>
        <v>0</v>
      </c>
      <c r="AF482" s="64">
        <f t="shared" si="93"/>
        <v>0</v>
      </c>
      <c r="AG482" s="64">
        <f t="shared" si="94"/>
        <v>0</v>
      </c>
      <c r="AH482" s="64">
        <f t="shared" si="95"/>
        <v>0</v>
      </c>
    </row>
    <row r="483" spans="1:34">
      <c r="A483" t="s">
        <v>35</v>
      </c>
      <c r="B483" t="s">
        <v>44</v>
      </c>
      <c r="C483">
        <v>9</v>
      </c>
      <c r="D483">
        <v>2013</v>
      </c>
      <c r="E483">
        <v>2</v>
      </c>
      <c r="F483">
        <v>0.08</v>
      </c>
      <c r="G483">
        <v>0.08</v>
      </c>
      <c r="H483" s="85">
        <v>70.224800000000002</v>
      </c>
      <c r="I483" s="84">
        <f t="shared" si="84"/>
        <v>0</v>
      </c>
      <c r="J483" s="84">
        <f t="shared" si="85"/>
        <v>0</v>
      </c>
      <c r="K483" s="84">
        <f t="shared" si="86"/>
        <v>0</v>
      </c>
      <c r="L483" s="84">
        <f t="shared" si="87"/>
        <v>0</v>
      </c>
      <c r="M483" s="84">
        <f t="shared" si="88"/>
        <v>0</v>
      </c>
      <c r="N483">
        <v>633</v>
      </c>
      <c r="O483" s="85">
        <v>0</v>
      </c>
      <c r="P483" s="84">
        <v>3.2000000000000001E-2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 s="85">
        <v>0</v>
      </c>
      <c r="X483" s="85">
        <v>0</v>
      </c>
      <c r="Y483" s="85">
        <v>0</v>
      </c>
      <c r="Z483" s="85">
        <v>0</v>
      </c>
      <c r="AA483" s="85">
        <v>0</v>
      </c>
      <c r="AB483" s="64">
        <f t="shared" si="89"/>
        <v>50.64</v>
      </c>
      <c r="AC483" s="64">
        <f t="shared" si="90"/>
        <v>50.64</v>
      </c>
      <c r="AD483" s="64">
        <f t="shared" si="91"/>
        <v>0</v>
      </c>
      <c r="AE483" s="64">
        <f t="shared" si="92"/>
        <v>0</v>
      </c>
      <c r="AF483" s="64">
        <f t="shared" si="93"/>
        <v>0</v>
      </c>
      <c r="AG483" s="64">
        <f t="shared" si="94"/>
        <v>0</v>
      </c>
      <c r="AH483" s="64">
        <f t="shared" si="95"/>
        <v>0</v>
      </c>
    </row>
    <row r="484" spans="1:34">
      <c r="A484" t="s">
        <v>35</v>
      </c>
      <c r="B484" t="s">
        <v>44</v>
      </c>
      <c r="C484">
        <v>9</v>
      </c>
      <c r="D484">
        <v>2013</v>
      </c>
      <c r="E484">
        <v>3</v>
      </c>
      <c r="F484">
        <v>0.08</v>
      </c>
      <c r="G484">
        <v>0.08</v>
      </c>
      <c r="H484" s="85">
        <v>69.953500000000005</v>
      </c>
      <c r="I484" s="84">
        <f t="shared" si="84"/>
        <v>0</v>
      </c>
      <c r="J484" s="84">
        <f t="shared" si="85"/>
        <v>0</v>
      </c>
      <c r="K484" s="84">
        <f t="shared" si="86"/>
        <v>0</v>
      </c>
      <c r="L484" s="84">
        <f t="shared" si="87"/>
        <v>0</v>
      </c>
      <c r="M484" s="84">
        <f t="shared" si="88"/>
        <v>0</v>
      </c>
      <c r="N484">
        <v>633</v>
      </c>
      <c r="O484" s="85">
        <v>0</v>
      </c>
      <c r="P484" s="84">
        <v>4.3999999999999997E-2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 s="85">
        <v>0</v>
      </c>
      <c r="X484" s="85">
        <v>0</v>
      </c>
      <c r="Y484" s="85">
        <v>0</v>
      </c>
      <c r="Z484" s="85">
        <v>0</v>
      </c>
      <c r="AA484" s="85">
        <v>0</v>
      </c>
      <c r="AB484" s="64">
        <f t="shared" si="89"/>
        <v>50.64</v>
      </c>
      <c r="AC484" s="64">
        <f t="shared" si="90"/>
        <v>50.64</v>
      </c>
      <c r="AD484" s="64">
        <f t="shared" si="91"/>
        <v>0</v>
      </c>
      <c r="AE484" s="64">
        <f t="shared" si="92"/>
        <v>0</v>
      </c>
      <c r="AF484" s="64">
        <f t="shared" si="93"/>
        <v>0</v>
      </c>
      <c r="AG484" s="64">
        <f t="shared" si="94"/>
        <v>0</v>
      </c>
      <c r="AH484" s="64">
        <f t="shared" si="95"/>
        <v>0</v>
      </c>
    </row>
    <row r="485" spans="1:34">
      <c r="A485" t="s">
        <v>35</v>
      </c>
      <c r="B485" t="s">
        <v>44</v>
      </c>
      <c r="C485">
        <v>9</v>
      </c>
      <c r="D485">
        <v>2013</v>
      </c>
      <c r="E485">
        <v>4</v>
      </c>
      <c r="F485">
        <v>0.08</v>
      </c>
      <c r="G485">
        <v>0.08</v>
      </c>
      <c r="H485" s="85">
        <v>69.876000000000005</v>
      </c>
      <c r="I485" s="84">
        <f t="shared" si="84"/>
        <v>0</v>
      </c>
      <c r="J485" s="84">
        <f t="shared" si="85"/>
        <v>0</v>
      </c>
      <c r="K485" s="84">
        <f t="shared" si="86"/>
        <v>0</v>
      </c>
      <c r="L485" s="84">
        <f t="shared" si="87"/>
        <v>0</v>
      </c>
      <c r="M485" s="84">
        <f t="shared" si="88"/>
        <v>0</v>
      </c>
      <c r="N485">
        <v>633</v>
      </c>
      <c r="O485" s="85">
        <v>0</v>
      </c>
      <c r="P485" s="84">
        <v>4.3999999999999997E-2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 s="85">
        <v>0</v>
      </c>
      <c r="X485" s="85">
        <v>0</v>
      </c>
      <c r="Y485" s="85">
        <v>0</v>
      </c>
      <c r="Z485" s="85">
        <v>0</v>
      </c>
      <c r="AA485" s="85">
        <v>0</v>
      </c>
      <c r="AB485" s="64">
        <f t="shared" si="89"/>
        <v>50.64</v>
      </c>
      <c r="AC485" s="64">
        <f t="shared" si="90"/>
        <v>50.64</v>
      </c>
      <c r="AD485" s="64">
        <f t="shared" si="91"/>
        <v>0</v>
      </c>
      <c r="AE485" s="64">
        <f t="shared" si="92"/>
        <v>0</v>
      </c>
      <c r="AF485" s="64">
        <f t="shared" si="93"/>
        <v>0</v>
      </c>
      <c r="AG485" s="64">
        <f t="shared" si="94"/>
        <v>0</v>
      </c>
      <c r="AH485" s="64">
        <f t="shared" si="95"/>
        <v>0</v>
      </c>
    </row>
    <row r="486" spans="1:34">
      <c r="A486" t="s">
        <v>35</v>
      </c>
      <c r="B486" t="s">
        <v>44</v>
      </c>
      <c r="C486">
        <v>9</v>
      </c>
      <c r="D486">
        <v>2013</v>
      </c>
      <c r="E486">
        <v>5</v>
      </c>
      <c r="F486">
        <v>7.7378100000000005E-2</v>
      </c>
      <c r="G486">
        <v>7.7378100000000005E-2</v>
      </c>
      <c r="H486" s="85">
        <v>69.379800000000003</v>
      </c>
      <c r="I486" s="84">
        <f t="shared" si="84"/>
        <v>0</v>
      </c>
      <c r="J486" s="84">
        <f t="shared" si="85"/>
        <v>0</v>
      </c>
      <c r="K486" s="84">
        <f t="shared" si="86"/>
        <v>0</v>
      </c>
      <c r="L486" s="84">
        <f t="shared" si="87"/>
        <v>0</v>
      </c>
      <c r="M486" s="84">
        <f t="shared" si="88"/>
        <v>0</v>
      </c>
      <c r="N486">
        <v>633</v>
      </c>
      <c r="O486" s="85">
        <v>0</v>
      </c>
      <c r="P486" s="84">
        <v>5.3999999999999999E-2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 s="85">
        <v>0</v>
      </c>
      <c r="X486" s="85">
        <v>0</v>
      </c>
      <c r="Y486" s="85">
        <v>0</v>
      </c>
      <c r="Z486" s="85">
        <v>0</v>
      </c>
      <c r="AA486" s="85">
        <v>0</v>
      </c>
      <c r="AB486" s="64">
        <f t="shared" si="89"/>
        <v>48.980337300000002</v>
      </c>
      <c r="AC486" s="64">
        <f t="shared" si="90"/>
        <v>48.980337300000002</v>
      </c>
      <c r="AD486" s="64">
        <f t="shared" si="91"/>
        <v>0</v>
      </c>
      <c r="AE486" s="64">
        <f t="shared" si="92"/>
        <v>0</v>
      </c>
      <c r="AF486" s="64">
        <f t="shared" si="93"/>
        <v>0</v>
      </c>
      <c r="AG486" s="64">
        <f t="shared" si="94"/>
        <v>0</v>
      </c>
      <c r="AH486" s="64">
        <f t="shared" si="95"/>
        <v>0</v>
      </c>
    </row>
    <row r="487" spans="1:34">
      <c r="A487" t="s">
        <v>35</v>
      </c>
      <c r="B487" t="s">
        <v>44</v>
      </c>
      <c r="C487">
        <v>9</v>
      </c>
      <c r="D487">
        <v>2013</v>
      </c>
      <c r="E487">
        <v>6</v>
      </c>
      <c r="F487">
        <v>7.1754999999999999E-2</v>
      </c>
      <c r="G487">
        <v>7.1754999999999999E-2</v>
      </c>
      <c r="H487" s="85">
        <v>69.131799999999998</v>
      </c>
      <c r="I487" s="84">
        <f t="shared" si="84"/>
        <v>0</v>
      </c>
      <c r="J487" s="84">
        <f t="shared" si="85"/>
        <v>0</v>
      </c>
      <c r="K487" s="84">
        <f t="shared" si="86"/>
        <v>0</v>
      </c>
      <c r="L487" s="84">
        <f t="shared" si="87"/>
        <v>0</v>
      </c>
      <c r="M487" s="84">
        <f t="shared" si="88"/>
        <v>0</v>
      </c>
      <c r="N487">
        <v>633</v>
      </c>
      <c r="O487" s="85">
        <v>0</v>
      </c>
      <c r="P487" s="84">
        <v>0.10100000000000001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 s="85">
        <v>0</v>
      </c>
      <c r="X487" s="85">
        <v>0</v>
      </c>
      <c r="Y487" s="85">
        <v>0</v>
      </c>
      <c r="Z487" s="85">
        <v>0</v>
      </c>
      <c r="AA487" s="85">
        <v>0</v>
      </c>
      <c r="AB487" s="64">
        <f t="shared" si="89"/>
        <v>45.420915000000001</v>
      </c>
      <c r="AC487" s="64">
        <f t="shared" si="90"/>
        <v>45.420915000000001</v>
      </c>
      <c r="AD487" s="64">
        <f t="shared" si="91"/>
        <v>0</v>
      </c>
      <c r="AE487" s="64">
        <f t="shared" si="92"/>
        <v>0</v>
      </c>
      <c r="AF487" s="64">
        <f t="shared" si="93"/>
        <v>0</v>
      </c>
      <c r="AG487" s="64">
        <f t="shared" si="94"/>
        <v>0</v>
      </c>
      <c r="AH487" s="64">
        <f t="shared" si="95"/>
        <v>0</v>
      </c>
    </row>
    <row r="488" spans="1:34">
      <c r="A488" t="s">
        <v>35</v>
      </c>
      <c r="B488" t="s">
        <v>44</v>
      </c>
      <c r="C488">
        <v>9</v>
      </c>
      <c r="D488">
        <v>2013</v>
      </c>
      <c r="E488">
        <v>7</v>
      </c>
      <c r="F488">
        <v>8.5177699999999995E-2</v>
      </c>
      <c r="G488">
        <v>8.5177699999999995E-2</v>
      </c>
      <c r="H488" s="85">
        <v>69.108500000000006</v>
      </c>
      <c r="I488" s="84">
        <f t="shared" si="84"/>
        <v>0</v>
      </c>
      <c r="J488" s="84">
        <f t="shared" si="85"/>
        <v>0</v>
      </c>
      <c r="K488" s="84">
        <f t="shared" si="86"/>
        <v>0</v>
      </c>
      <c r="L488" s="84">
        <f t="shared" si="87"/>
        <v>0</v>
      </c>
      <c r="M488" s="84">
        <f t="shared" si="88"/>
        <v>0</v>
      </c>
      <c r="N488">
        <v>633</v>
      </c>
      <c r="O488" s="85">
        <v>0</v>
      </c>
      <c r="P488" s="84">
        <v>0.161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 s="85">
        <v>0</v>
      </c>
      <c r="X488" s="85">
        <v>0</v>
      </c>
      <c r="Y488" s="85">
        <v>0</v>
      </c>
      <c r="Z488" s="85">
        <v>0</v>
      </c>
      <c r="AA488" s="85">
        <v>0</v>
      </c>
      <c r="AB488" s="64">
        <f t="shared" si="89"/>
        <v>53.917484099999996</v>
      </c>
      <c r="AC488" s="64">
        <f t="shared" si="90"/>
        <v>53.917484099999996</v>
      </c>
      <c r="AD488" s="64">
        <f t="shared" si="91"/>
        <v>0</v>
      </c>
      <c r="AE488" s="64">
        <f t="shared" si="92"/>
        <v>0</v>
      </c>
      <c r="AF488" s="64">
        <f t="shared" si="93"/>
        <v>0</v>
      </c>
      <c r="AG488" s="64">
        <f t="shared" si="94"/>
        <v>0</v>
      </c>
      <c r="AH488" s="64">
        <f t="shared" si="95"/>
        <v>0</v>
      </c>
    </row>
    <row r="489" spans="1:34">
      <c r="A489" t="s">
        <v>35</v>
      </c>
      <c r="B489" t="s">
        <v>44</v>
      </c>
      <c r="C489">
        <v>9</v>
      </c>
      <c r="D489">
        <v>2013</v>
      </c>
      <c r="E489">
        <v>8</v>
      </c>
      <c r="F489">
        <v>0.13178790000000001</v>
      </c>
      <c r="G489">
        <v>0.13178790000000001</v>
      </c>
      <c r="H489" s="85">
        <v>74.620199999999997</v>
      </c>
      <c r="I489" s="84">
        <f t="shared" si="84"/>
        <v>0</v>
      </c>
      <c r="J489" s="84">
        <f t="shared" si="85"/>
        <v>0</v>
      </c>
      <c r="K489" s="84">
        <f t="shared" si="86"/>
        <v>0</v>
      </c>
      <c r="L489" s="84">
        <f t="shared" si="87"/>
        <v>0</v>
      </c>
      <c r="M489" s="84">
        <f t="shared" si="88"/>
        <v>0</v>
      </c>
      <c r="N489">
        <v>633</v>
      </c>
      <c r="O489" s="85">
        <v>0</v>
      </c>
      <c r="P489" s="84">
        <v>0.224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 s="85">
        <v>0</v>
      </c>
      <c r="X489" s="85">
        <v>0</v>
      </c>
      <c r="Y489" s="85">
        <v>0</v>
      </c>
      <c r="Z489" s="85">
        <v>0</v>
      </c>
      <c r="AA489" s="85">
        <v>0</v>
      </c>
      <c r="AB489" s="64">
        <f t="shared" si="89"/>
        <v>83.421740700000015</v>
      </c>
      <c r="AC489" s="64">
        <f t="shared" si="90"/>
        <v>83.421740700000015</v>
      </c>
      <c r="AD489" s="64">
        <f t="shared" si="91"/>
        <v>0</v>
      </c>
      <c r="AE489" s="64">
        <f t="shared" si="92"/>
        <v>0</v>
      </c>
      <c r="AF489" s="64">
        <f t="shared" si="93"/>
        <v>0</v>
      </c>
      <c r="AG489" s="64">
        <f t="shared" si="94"/>
        <v>0</v>
      </c>
      <c r="AH489" s="64">
        <f t="shared" si="95"/>
        <v>0</v>
      </c>
    </row>
    <row r="490" spans="1:34">
      <c r="A490" t="s">
        <v>35</v>
      </c>
      <c r="B490" t="s">
        <v>44</v>
      </c>
      <c r="C490">
        <v>9</v>
      </c>
      <c r="D490">
        <v>2013</v>
      </c>
      <c r="E490">
        <v>9</v>
      </c>
      <c r="F490">
        <v>0.25493070000000001</v>
      </c>
      <c r="G490">
        <v>0.25493070000000001</v>
      </c>
      <c r="H490" s="85">
        <v>80.410899999999998</v>
      </c>
      <c r="I490" s="84">
        <f t="shared" si="84"/>
        <v>0</v>
      </c>
      <c r="J490" s="84">
        <f t="shared" si="85"/>
        <v>0</v>
      </c>
      <c r="K490" s="84">
        <f t="shared" si="86"/>
        <v>0</v>
      </c>
      <c r="L490" s="84">
        <f t="shared" si="87"/>
        <v>0</v>
      </c>
      <c r="M490" s="84">
        <f t="shared" si="88"/>
        <v>0</v>
      </c>
      <c r="N490">
        <v>633</v>
      </c>
      <c r="O490" s="85">
        <v>0</v>
      </c>
      <c r="P490" s="84">
        <v>0.33800000000000002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 s="85">
        <v>0</v>
      </c>
      <c r="X490" s="85">
        <v>0</v>
      </c>
      <c r="Y490" s="85">
        <v>0</v>
      </c>
      <c r="Z490" s="85">
        <v>0</v>
      </c>
      <c r="AA490" s="85">
        <v>0</v>
      </c>
      <c r="AB490" s="64">
        <f t="shared" si="89"/>
        <v>161.37113310000001</v>
      </c>
      <c r="AC490" s="64">
        <f t="shared" si="90"/>
        <v>161.37113310000001</v>
      </c>
      <c r="AD490" s="64">
        <f t="shared" si="91"/>
        <v>0</v>
      </c>
      <c r="AE490" s="64">
        <f t="shared" si="92"/>
        <v>0</v>
      </c>
      <c r="AF490" s="64">
        <f t="shared" si="93"/>
        <v>0</v>
      </c>
      <c r="AG490" s="64">
        <f t="shared" si="94"/>
        <v>0</v>
      </c>
      <c r="AH490" s="64">
        <f t="shared" si="95"/>
        <v>0</v>
      </c>
    </row>
    <row r="491" spans="1:34">
      <c r="A491" t="s">
        <v>35</v>
      </c>
      <c r="B491" t="s">
        <v>44</v>
      </c>
      <c r="C491">
        <v>9</v>
      </c>
      <c r="D491">
        <v>2013</v>
      </c>
      <c r="E491">
        <v>10</v>
      </c>
      <c r="F491">
        <v>0.43349359999999998</v>
      </c>
      <c r="G491">
        <v>0.43349359999999998</v>
      </c>
      <c r="H491" s="85">
        <v>86.015500000000003</v>
      </c>
      <c r="I491" s="84">
        <f t="shared" si="84"/>
        <v>0</v>
      </c>
      <c r="J491" s="84">
        <f t="shared" si="85"/>
        <v>0</v>
      </c>
      <c r="K491" s="84">
        <f t="shared" si="86"/>
        <v>0</v>
      </c>
      <c r="L491" s="84">
        <f t="shared" si="87"/>
        <v>0</v>
      </c>
      <c r="M491" s="84">
        <f t="shared" si="88"/>
        <v>0</v>
      </c>
      <c r="N491">
        <v>633</v>
      </c>
      <c r="O491" s="85">
        <v>0</v>
      </c>
      <c r="P491" s="84">
        <v>0.55700000000000005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 s="85">
        <v>0</v>
      </c>
      <c r="X491" s="85">
        <v>0</v>
      </c>
      <c r="Y491" s="85">
        <v>0</v>
      </c>
      <c r="Z491" s="85">
        <v>0</v>
      </c>
      <c r="AA491" s="85">
        <v>0</v>
      </c>
      <c r="AB491" s="64">
        <f t="shared" si="89"/>
        <v>274.40144879999997</v>
      </c>
      <c r="AC491" s="64">
        <f t="shared" si="90"/>
        <v>274.40144879999997</v>
      </c>
      <c r="AD491" s="64">
        <f t="shared" si="91"/>
        <v>0</v>
      </c>
      <c r="AE491" s="64">
        <f t="shared" si="92"/>
        <v>0</v>
      </c>
      <c r="AF491" s="64">
        <f t="shared" si="93"/>
        <v>0</v>
      </c>
      <c r="AG491" s="64">
        <f t="shared" si="94"/>
        <v>0</v>
      </c>
      <c r="AH491" s="64">
        <f t="shared" si="95"/>
        <v>0</v>
      </c>
    </row>
    <row r="492" spans="1:34">
      <c r="A492" t="s">
        <v>35</v>
      </c>
      <c r="B492" t="s">
        <v>44</v>
      </c>
      <c r="C492">
        <v>9</v>
      </c>
      <c r="D492">
        <v>2013</v>
      </c>
      <c r="E492">
        <v>11</v>
      </c>
      <c r="F492">
        <v>0.68976749999999998</v>
      </c>
      <c r="G492">
        <v>0.68976749999999998</v>
      </c>
      <c r="H492" s="85">
        <v>88.015500000000003</v>
      </c>
      <c r="I492" s="84">
        <f t="shared" si="84"/>
        <v>0</v>
      </c>
      <c r="J492" s="84">
        <f t="shared" si="85"/>
        <v>0</v>
      </c>
      <c r="K492" s="84">
        <f t="shared" si="86"/>
        <v>0</v>
      </c>
      <c r="L492" s="84">
        <f t="shared" si="87"/>
        <v>0</v>
      </c>
      <c r="M492" s="84">
        <f t="shared" si="88"/>
        <v>0</v>
      </c>
      <c r="N492">
        <v>633</v>
      </c>
      <c r="O492" s="85">
        <v>0</v>
      </c>
      <c r="P492" s="84">
        <v>0.72599999999999998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 s="85">
        <v>0</v>
      </c>
      <c r="X492" s="85">
        <v>0</v>
      </c>
      <c r="Y492" s="85">
        <v>0</v>
      </c>
      <c r="Z492" s="85">
        <v>0</v>
      </c>
      <c r="AA492" s="85">
        <v>0</v>
      </c>
      <c r="AB492" s="64">
        <f t="shared" si="89"/>
        <v>436.62282749999997</v>
      </c>
      <c r="AC492" s="64">
        <f t="shared" si="90"/>
        <v>436.62282749999997</v>
      </c>
      <c r="AD492" s="64">
        <f t="shared" si="91"/>
        <v>0</v>
      </c>
      <c r="AE492" s="64">
        <f t="shared" si="92"/>
        <v>0</v>
      </c>
      <c r="AF492" s="64">
        <f t="shared" si="93"/>
        <v>0</v>
      </c>
      <c r="AG492" s="64">
        <f t="shared" si="94"/>
        <v>0</v>
      </c>
      <c r="AH492" s="64">
        <f t="shared" si="95"/>
        <v>0</v>
      </c>
    </row>
    <row r="493" spans="1:34">
      <c r="A493" t="s">
        <v>35</v>
      </c>
      <c r="B493" t="s">
        <v>44</v>
      </c>
      <c r="C493">
        <v>9</v>
      </c>
      <c r="D493">
        <v>2013</v>
      </c>
      <c r="E493">
        <v>12</v>
      </c>
      <c r="F493">
        <v>1.0320309999999999</v>
      </c>
      <c r="G493">
        <v>1.0320309999999999</v>
      </c>
      <c r="H493" s="85">
        <v>88.891499999999994</v>
      </c>
      <c r="I493" s="84">
        <f t="shared" si="84"/>
        <v>0</v>
      </c>
      <c r="J493" s="84">
        <f t="shared" si="85"/>
        <v>0</v>
      </c>
      <c r="K493" s="84">
        <f t="shared" si="86"/>
        <v>0</v>
      </c>
      <c r="L493" s="84">
        <f t="shared" si="87"/>
        <v>0</v>
      </c>
      <c r="M493" s="84">
        <f t="shared" si="88"/>
        <v>0</v>
      </c>
      <c r="N493">
        <v>633</v>
      </c>
      <c r="O493" s="85">
        <v>0</v>
      </c>
      <c r="P493" s="84">
        <v>0.85699999999999998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 s="85">
        <v>0</v>
      </c>
      <c r="X493" s="85">
        <v>0</v>
      </c>
      <c r="Y493" s="85">
        <v>0</v>
      </c>
      <c r="Z493" s="85">
        <v>0</v>
      </c>
      <c r="AA493" s="85">
        <v>0</v>
      </c>
      <c r="AB493" s="64">
        <f t="shared" si="89"/>
        <v>653.275623</v>
      </c>
      <c r="AC493" s="64">
        <f t="shared" si="90"/>
        <v>653.275623</v>
      </c>
      <c r="AD493" s="64">
        <f t="shared" si="91"/>
        <v>0</v>
      </c>
      <c r="AE493" s="64">
        <f t="shared" si="92"/>
        <v>0</v>
      </c>
      <c r="AF493" s="64">
        <f t="shared" si="93"/>
        <v>0</v>
      </c>
      <c r="AG493" s="64">
        <f t="shared" si="94"/>
        <v>0</v>
      </c>
      <c r="AH493" s="64">
        <f t="shared" si="95"/>
        <v>0</v>
      </c>
    </row>
    <row r="494" spans="1:34">
      <c r="A494" t="s">
        <v>35</v>
      </c>
      <c r="B494" t="s">
        <v>44</v>
      </c>
      <c r="C494">
        <v>9</v>
      </c>
      <c r="D494">
        <v>2013</v>
      </c>
      <c r="E494">
        <v>13</v>
      </c>
      <c r="F494">
        <v>1.391</v>
      </c>
      <c r="G494">
        <v>1.391</v>
      </c>
      <c r="H494" s="85">
        <v>88.612399999999994</v>
      </c>
      <c r="I494" s="84">
        <f t="shared" si="84"/>
        <v>0</v>
      </c>
      <c r="J494" s="84">
        <f t="shared" si="85"/>
        <v>0</v>
      </c>
      <c r="K494" s="84">
        <f t="shared" si="86"/>
        <v>0</v>
      </c>
      <c r="L494" s="84">
        <f t="shared" si="87"/>
        <v>0</v>
      </c>
      <c r="M494" s="84">
        <f t="shared" si="88"/>
        <v>0</v>
      </c>
      <c r="N494">
        <v>633</v>
      </c>
      <c r="O494" s="85">
        <v>0</v>
      </c>
      <c r="P494" s="84">
        <v>0.90100000000000002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 s="85">
        <v>0</v>
      </c>
      <c r="X494" s="85">
        <v>0</v>
      </c>
      <c r="Y494" s="85">
        <v>0</v>
      </c>
      <c r="Z494" s="85">
        <v>0</v>
      </c>
      <c r="AA494" s="85">
        <v>0</v>
      </c>
      <c r="AB494" s="64">
        <f t="shared" si="89"/>
        <v>880.50300000000004</v>
      </c>
      <c r="AC494" s="64">
        <f t="shared" si="90"/>
        <v>880.50300000000004</v>
      </c>
      <c r="AD494" s="64">
        <f t="shared" si="91"/>
        <v>0</v>
      </c>
      <c r="AE494" s="64">
        <f t="shared" si="92"/>
        <v>0</v>
      </c>
      <c r="AF494" s="64">
        <f t="shared" si="93"/>
        <v>0</v>
      </c>
      <c r="AG494" s="64">
        <f t="shared" si="94"/>
        <v>0</v>
      </c>
      <c r="AH494" s="64">
        <f t="shared" si="95"/>
        <v>0</v>
      </c>
    </row>
    <row r="495" spans="1:34">
      <c r="A495" t="s">
        <v>35</v>
      </c>
      <c r="B495" t="s">
        <v>44</v>
      </c>
      <c r="C495">
        <v>9</v>
      </c>
      <c r="D495">
        <v>2013</v>
      </c>
      <c r="E495">
        <v>14</v>
      </c>
      <c r="F495">
        <v>1.7024090000000001</v>
      </c>
      <c r="G495">
        <v>1.2427589999999999</v>
      </c>
      <c r="H495" s="85">
        <v>87.899199999999993</v>
      </c>
      <c r="I495" s="84">
        <f t="shared" si="84"/>
        <v>-3.8248299999999999E-2</v>
      </c>
      <c r="J495" s="84">
        <f t="shared" si="85"/>
        <v>-1.5650899999999999E-2</v>
      </c>
      <c r="K495" s="84">
        <f t="shared" si="86"/>
        <v>0</v>
      </c>
      <c r="L495" s="84">
        <f t="shared" si="87"/>
        <v>1.5650899999999999E-2</v>
      </c>
      <c r="M495" s="84">
        <f t="shared" si="88"/>
        <v>3.8248299999999999E-2</v>
      </c>
      <c r="N495">
        <v>633</v>
      </c>
      <c r="O495" s="85">
        <v>0</v>
      </c>
      <c r="P495" s="84">
        <v>0.88900000000000001</v>
      </c>
      <c r="Q495">
        <v>0</v>
      </c>
      <c r="R495">
        <v>-3.8248299999999999E-2</v>
      </c>
      <c r="S495">
        <v>-1.5650899999999999E-2</v>
      </c>
      <c r="T495">
        <v>0</v>
      </c>
      <c r="U495">
        <v>1.5650899999999999E-2</v>
      </c>
      <c r="V495">
        <v>3.8248299999999999E-2</v>
      </c>
      <c r="W495" s="85">
        <v>0</v>
      </c>
      <c r="X495" s="85">
        <v>0</v>
      </c>
      <c r="Y495" s="85">
        <v>0</v>
      </c>
      <c r="Z495" s="85">
        <v>0</v>
      </c>
      <c r="AA495" s="85">
        <v>0</v>
      </c>
      <c r="AB495" s="64">
        <f t="shared" si="89"/>
        <v>1077.6248970000001</v>
      </c>
      <c r="AC495" s="64">
        <f t="shared" si="90"/>
        <v>786.66644699999995</v>
      </c>
      <c r="AD495" s="64">
        <f t="shared" si="91"/>
        <v>-24.211173899999999</v>
      </c>
      <c r="AE495" s="64">
        <f t="shared" si="92"/>
        <v>-9.9070196999999993</v>
      </c>
      <c r="AF495" s="64">
        <f t="shared" si="93"/>
        <v>0</v>
      </c>
      <c r="AG495" s="64">
        <f t="shared" si="94"/>
        <v>9.9070196999999993</v>
      </c>
      <c r="AH495" s="64">
        <f t="shared" si="95"/>
        <v>24.211173899999999</v>
      </c>
    </row>
    <row r="496" spans="1:34">
      <c r="A496" t="s">
        <v>35</v>
      </c>
      <c r="B496" t="s">
        <v>44</v>
      </c>
      <c r="C496">
        <v>9</v>
      </c>
      <c r="D496">
        <v>2013</v>
      </c>
      <c r="E496">
        <v>15</v>
      </c>
      <c r="F496">
        <v>1.929635</v>
      </c>
      <c r="G496">
        <v>1.4086339999999999</v>
      </c>
      <c r="H496" s="85">
        <v>87.751900000000006</v>
      </c>
      <c r="I496" s="84">
        <f t="shared" si="84"/>
        <v>-4.0184299999999999E-2</v>
      </c>
      <c r="J496" s="84">
        <f t="shared" si="85"/>
        <v>-1.6443099999999999E-2</v>
      </c>
      <c r="K496" s="84">
        <f t="shared" si="86"/>
        <v>0</v>
      </c>
      <c r="L496" s="84">
        <f t="shared" si="87"/>
        <v>1.6443099999999999E-2</v>
      </c>
      <c r="M496" s="84">
        <f t="shared" si="88"/>
        <v>4.0184299999999999E-2</v>
      </c>
      <c r="N496">
        <v>633</v>
      </c>
      <c r="O496" s="85">
        <v>0</v>
      </c>
      <c r="P496" s="84">
        <v>0.8</v>
      </c>
      <c r="Q496">
        <v>0</v>
      </c>
      <c r="R496">
        <v>-4.0184299999999999E-2</v>
      </c>
      <c r="S496">
        <v>-1.6443099999999999E-2</v>
      </c>
      <c r="T496">
        <v>0</v>
      </c>
      <c r="U496">
        <v>1.6443099999999999E-2</v>
      </c>
      <c r="V496">
        <v>4.0184299999999999E-2</v>
      </c>
      <c r="W496" s="85">
        <v>0</v>
      </c>
      <c r="X496" s="85">
        <v>0</v>
      </c>
      <c r="Y496" s="85">
        <v>0</v>
      </c>
      <c r="Z496" s="85">
        <v>0</v>
      </c>
      <c r="AA496" s="85">
        <v>0</v>
      </c>
      <c r="AB496" s="64">
        <f t="shared" si="89"/>
        <v>1221.4589550000001</v>
      </c>
      <c r="AC496" s="64">
        <f t="shared" si="90"/>
        <v>891.66532199999995</v>
      </c>
      <c r="AD496" s="64">
        <f t="shared" si="91"/>
        <v>-25.436661900000001</v>
      </c>
      <c r="AE496" s="64">
        <f t="shared" si="92"/>
        <v>-10.408482299999999</v>
      </c>
      <c r="AF496" s="64">
        <f t="shared" si="93"/>
        <v>0</v>
      </c>
      <c r="AG496" s="64">
        <f t="shared" si="94"/>
        <v>10.408482299999999</v>
      </c>
      <c r="AH496" s="64">
        <f t="shared" si="95"/>
        <v>25.436661900000001</v>
      </c>
    </row>
    <row r="497" spans="1:34">
      <c r="A497" t="s">
        <v>35</v>
      </c>
      <c r="B497" t="s">
        <v>44</v>
      </c>
      <c r="C497">
        <v>9</v>
      </c>
      <c r="D497">
        <v>2013</v>
      </c>
      <c r="E497">
        <v>16</v>
      </c>
      <c r="F497">
        <v>2.082014</v>
      </c>
      <c r="G497">
        <v>1.5198700000000001</v>
      </c>
      <c r="H497" s="85">
        <v>86.123999999999995</v>
      </c>
      <c r="I497" s="84">
        <f t="shared" si="84"/>
        <v>-4.0337100000000001E-2</v>
      </c>
      <c r="J497" s="84">
        <f t="shared" si="85"/>
        <v>-1.6505599999999999E-2</v>
      </c>
      <c r="K497" s="84">
        <f t="shared" si="86"/>
        <v>0</v>
      </c>
      <c r="L497" s="84">
        <f t="shared" si="87"/>
        <v>1.6505599999999999E-2</v>
      </c>
      <c r="M497" s="84">
        <f t="shared" si="88"/>
        <v>4.0337100000000001E-2</v>
      </c>
      <c r="N497">
        <v>633</v>
      </c>
      <c r="O497" s="85">
        <v>0</v>
      </c>
      <c r="P497" s="84">
        <v>0.67400000000000004</v>
      </c>
      <c r="Q497">
        <v>0</v>
      </c>
      <c r="R497">
        <v>-4.0337100000000001E-2</v>
      </c>
      <c r="S497">
        <v>-1.6505599999999999E-2</v>
      </c>
      <c r="T497">
        <v>0</v>
      </c>
      <c r="U497">
        <v>1.6505599999999999E-2</v>
      </c>
      <c r="V497">
        <v>4.0337100000000001E-2</v>
      </c>
      <c r="W497" s="85">
        <v>0</v>
      </c>
      <c r="X497" s="85">
        <v>0</v>
      </c>
      <c r="Y497" s="85">
        <v>0</v>
      </c>
      <c r="Z497" s="85">
        <v>0</v>
      </c>
      <c r="AA497" s="85">
        <v>0</v>
      </c>
      <c r="AB497" s="64">
        <f t="shared" si="89"/>
        <v>1317.9148620000001</v>
      </c>
      <c r="AC497" s="64">
        <f t="shared" si="90"/>
        <v>962.07771000000002</v>
      </c>
      <c r="AD497" s="64">
        <f t="shared" si="91"/>
        <v>-25.533384300000002</v>
      </c>
      <c r="AE497" s="64">
        <f t="shared" si="92"/>
        <v>-10.4480448</v>
      </c>
      <c r="AF497" s="64">
        <f t="shared" si="93"/>
        <v>0</v>
      </c>
      <c r="AG497" s="64">
        <f t="shared" si="94"/>
        <v>10.4480448</v>
      </c>
      <c r="AH497" s="64">
        <f t="shared" si="95"/>
        <v>25.533384300000002</v>
      </c>
    </row>
    <row r="498" spans="1:34">
      <c r="A498" t="s">
        <v>35</v>
      </c>
      <c r="B498" t="s">
        <v>44</v>
      </c>
      <c r="C498">
        <v>9</v>
      </c>
      <c r="D498">
        <v>2013</v>
      </c>
      <c r="E498">
        <v>17</v>
      </c>
      <c r="F498">
        <v>2.12738</v>
      </c>
      <c r="G498">
        <v>1.552988</v>
      </c>
      <c r="H498" s="85">
        <v>85.240300000000005</v>
      </c>
      <c r="I498" s="84">
        <f t="shared" si="84"/>
        <v>-3.9959700000000001E-2</v>
      </c>
      <c r="J498" s="84">
        <f t="shared" si="85"/>
        <v>-1.63512E-2</v>
      </c>
      <c r="K498" s="84">
        <f t="shared" si="86"/>
        <v>0</v>
      </c>
      <c r="L498" s="84">
        <f t="shared" si="87"/>
        <v>1.63512E-2</v>
      </c>
      <c r="M498" s="84">
        <f t="shared" si="88"/>
        <v>3.9959700000000001E-2</v>
      </c>
      <c r="N498">
        <v>633</v>
      </c>
      <c r="O498" s="85">
        <v>0</v>
      </c>
      <c r="P498" s="84">
        <v>0.56599999999999995</v>
      </c>
      <c r="Q498">
        <v>0</v>
      </c>
      <c r="R498">
        <v>-3.9959700000000001E-2</v>
      </c>
      <c r="S498">
        <v>-1.63512E-2</v>
      </c>
      <c r="T498">
        <v>0</v>
      </c>
      <c r="U498">
        <v>1.63512E-2</v>
      </c>
      <c r="V498">
        <v>3.9959700000000001E-2</v>
      </c>
      <c r="W498" s="85">
        <v>0</v>
      </c>
      <c r="X498" s="85">
        <v>0</v>
      </c>
      <c r="Y498" s="85">
        <v>0</v>
      </c>
      <c r="Z498" s="85">
        <v>0</v>
      </c>
      <c r="AA498" s="85">
        <v>0</v>
      </c>
      <c r="AB498" s="64">
        <f t="shared" si="89"/>
        <v>1346.6315400000001</v>
      </c>
      <c r="AC498" s="64">
        <f t="shared" si="90"/>
        <v>983.04140400000006</v>
      </c>
      <c r="AD498" s="64">
        <f t="shared" si="91"/>
        <v>-25.294490100000001</v>
      </c>
      <c r="AE498" s="64">
        <f t="shared" si="92"/>
        <v>-10.350309599999999</v>
      </c>
      <c r="AF498" s="64">
        <f t="shared" si="93"/>
        <v>0</v>
      </c>
      <c r="AG498" s="64">
        <f t="shared" si="94"/>
        <v>10.350309599999999</v>
      </c>
      <c r="AH498" s="64">
        <f t="shared" si="95"/>
        <v>25.294490100000001</v>
      </c>
    </row>
    <row r="499" spans="1:34">
      <c r="A499" t="s">
        <v>35</v>
      </c>
      <c r="B499" t="s">
        <v>44</v>
      </c>
      <c r="C499">
        <v>9</v>
      </c>
      <c r="D499">
        <v>2013</v>
      </c>
      <c r="E499">
        <v>18</v>
      </c>
      <c r="F499">
        <v>2.0988910000000001</v>
      </c>
      <c r="G499">
        <v>1.5321899999999999</v>
      </c>
      <c r="H499" s="85">
        <v>82.844999999999999</v>
      </c>
      <c r="I499" s="84">
        <f t="shared" si="84"/>
        <v>-3.9311699999999998E-2</v>
      </c>
      <c r="J499" s="84">
        <f t="shared" si="85"/>
        <v>-1.6086E-2</v>
      </c>
      <c r="K499" s="84">
        <f t="shared" si="86"/>
        <v>0</v>
      </c>
      <c r="L499" s="84">
        <f t="shared" si="87"/>
        <v>1.6086E-2</v>
      </c>
      <c r="M499" s="84">
        <f t="shared" si="88"/>
        <v>3.9311699999999998E-2</v>
      </c>
      <c r="N499">
        <v>633</v>
      </c>
      <c r="O499" s="85">
        <v>0</v>
      </c>
      <c r="P499" s="84">
        <v>0.374</v>
      </c>
      <c r="Q499">
        <v>0</v>
      </c>
      <c r="R499">
        <v>-3.9311699999999998E-2</v>
      </c>
      <c r="S499">
        <v>-1.6086E-2</v>
      </c>
      <c r="T499">
        <v>0</v>
      </c>
      <c r="U499">
        <v>1.6086E-2</v>
      </c>
      <c r="V499">
        <v>3.9311699999999998E-2</v>
      </c>
      <c r="W499" s="85">
        <v>0</v>
      </c>
      <c r="X499" s="85">
        <v>0</v>
      </c>
      <c r="Y499" s="85">
        <v>0</v>
      </c>
      <c r="Z499" s="85">
        <v>0</v>
      </c>
      <c r="AA499" s="85">
        <v>0</v>
      </c>
      <c r="AB499" s="64">
        <f t="shared" si="89"/>
        <v>1328.5980030000001</v>
      </c>
      <c r="AC499" s="64">
        <f t="shared" si="90"/>
        <v>969.87626999999998</v>
      </c>
      <c r="AD499" s="64">
        <f t="shared" si="91"/>
        <v>-24.8843061</v>
      </c>
      <c r="AE499" s="64">
        <f t="shared" si="92"/>
        <v>-10.182437999999999</v>
      </c>
      <c r="AF499" s="64">
        <f t="shared" si="93"/>
        <v>0</v>
      </c>
      <c r="AG499" s="64">
        <f t="shared" si="94"/>
        <v>10.182437999999999</v>
      </c>
      <c r="AH499" s="64">
        <f t="shared" si="95"/>
        <v>24.8843061</v>
      </c>
    </row>
    <row r="500" spans="1:34">
      <c r="A500" t="s">
        <v>35</v>
      </c>
      <c r="B500" t="s">
        <v>44</v>
      </c>
      <c r="C500">
        <v>9</v>
      </c>
      <c r="D500">
        <v>2013</v>
      </c>
      <c r="E500">
        <v>19</v>
      </c>
      <c r="F500">
        <v>1.815593</v>
      </c>
      <c r="G500">
        <v>2.0153080000000001</v>
      </c>
      <c r="H500" s="85">
        <v>79.682199999999995</v>
      </c>
      <c r="I500" s="84">
        <f t="shared" si="84"/>
        <v>0</v>
      </c>
      <c r="J500" s="84">
        <f t="shared" si="85"/>
        <v>0</v>
      </c>
      <c r="K500" s="84">
        <f t="shared" si="86"/>
        <v>0</v>
      </c>
      <c r="L500" s="84">
        <f t="shared" si="87"/>
        <v>0</v>
      </c>
      <c r="M500" s="84">
        <f t="shared" si="88"/>
        <v>0</v>
      </c>
      <c r="N500">
        <v>633</v>
      </c>
      <c r="O500" s="85">
        <v>0</v>
      </c>
      <c r="P500" s="84">
        <v>0.23300000000000001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 s="85">
        <v>0</v>
      </c>
      <c r="X500" s="85">
        <v>0</v>
      </c>
      <c r="Y500" s="85">
        <v>0</v>
      </c>
      <c r="Z500" s="85">
        <v>0</v>
      </c>
      <c r="AA500" s="85">
        <v>0</v>
      </c>
      <c r="AB500" s="64">
        <f t="shared" si="89"/>
        <v>1149.2703690000001</v>
      </c>
      <c r="AC500" s="64">
        <f t="shared" si="90"/>
        <v>1275.6899640000001</v>
      </c>
      <c r="AD500" s="64">
        <f t="shared" si="91"/>
        <v>0</v>
      </c>
      <c r="AE500" s="64">
        <f t="shared" si="92"/>
        <v>0</v>
      </c>
      <c r="AF500" s="64">
        <f t="shared" si="93"/>
        <v>0</v>
      </c>
      <c r="AG500" s="64">
        <f t="shared" si="94"/>
        <v>0</v>
      </c>
      <c r="AH500" s="64">
        <f t="shared" si="95"/>
        <v>0</v>
      </c>
    </row>
    <row r="501" spans="1:34">
      <c r="A501" t="s">
        <v>35</v>
      </c>
      <c r="B501" t="s">
        <v>44</v>
      </c>
      <c r="C501">
        <v>9</v>
      </c>
      <c r="D501">
        <v>2013</v>
      </c>
      <c r="E501">
        <v>20</v>
      </c>
      <c r="F501">
        <v>1.39323</v>
      </c>
      <c r="G501">
        <v>1.518621</v>
      </c>
      <c r="H501" s="85">
        <v>76.938000000000002</v>
      </c>
      <c r="I501" s="84">
        <f t="shared" si="84"/>
        <v>0</v>
      </c>
      <c r="J501" s="84">
        <f t="shared" si="85"/>
        <v>0</v>
      </c>
      <c r="K501" s="84">
        <f t="shared" si="86"/>
        <v>0</v>
      </c>
      <c r="L501" s="84">
        <f t="shared" si="87"/>
        <v>0</v>
      </c>
      <c r="M501" s="84">
        <f t="shared" si="88"/>
        <v>0</v>
      </c>
      <c r="N501">
        <v>633</v>
      </c>
      <c r="O501" s="85">
        <v>0</v>
      </c>
      <c r="P501" s="84">
        <v>0.16500000000000001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 s="85">
        <v>0</v>
      </c>
      <c r="X501" s="85">
        <v>0</v>
      </c>
      <c r="Y501" s="85">
        <v>0</v>
      </c>
      <c r="Z501" s="85">
        <v>0</v>
      </c>
      <c r="AA501" s="85">
        <v>0</v>
      </c>
      <c r="AB501" s="64">
        <f t="shared" si="89"/>
        <v>881.91458999999998</v>
      </c>
      <c r="AC501" s="64">
        <f t="shared" si="90"/>
        <v>961.28709300000003</v>
      </c>
      <c r="AD501" s="64">
        <f t="shared" si="91"/>
        <v>0</v>
      </c>
      <c r="AE501" s="64">
        <f t="shared" si="92"/>
        <v>0</v>
      </c>
      <c r="AF501" s="64">
        <f t="shared" si="93"/>
        <v>0</v>
      </c>
      <c r="AG501" s="64">
        <f t="shared" si="94"/>
        <v>0</v>
      </c>
      <c r="AH501" s="64">
        <f t="shared" si="95"/>
        <v>0</v>
      </c>
    </row>
    <row r="502" spans="1:34">
      <c r="A502" t="s">
        <v>35</v>
      </c>
      <c r="B502" t="s">
        <v>44</v>
      </c>
      <c r="C502">
        <v>9</v>
      </c>
      <c r="D502">
        <v>2013</v>
      </c>
      <c r="E502">
        <v>21</v>
      </c>
      <c r="F502">
        <v>1.091545</v>
      </c>
      <c r="G502">
        <v>1.167953</v>
      </c>
      <c r="H502" s="85">
        <v>75.496099999999998</v>
      </c>
      <c r="I502" s="84">
        <f t="shared" si="84"/>
        <v>0</v>
      </c>
      <c r="J502" s="84">
        <f t="shared" si="85"/>
        <v>0</v>
      </c>
      <c r="K502" s="84">
        <f t="shared" si="86"/>
        <v>0</v>
      </c>
      <c r="L502" s="84">
        <f t="shared" si="87"/>
        <v>0</v>
      </c>
      <c r="M502" s="84">
        <f t="shared" si="88"/>
        <v>0</v>
      </c>
      <c r="N502">
        <v>633</v>
      </c>
      <c r="O502" s="85">
        <v>0</v>
      </c>
      <c r="P502" s="84">
        <v>0.1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 s="85">
        <v>0</v>
      </c>
      <c r="X502" s="85">
        <v>0</v>
      </c>
      <c r="Y502" s="85">
        <v>0</v>
      </c>
      <c r="Z502" s="85">
        <v>0</v>
      </c>
      <c r="AA502" s="85">
        <v>0</v>
      </c>
      <c r="AB502" s="64">
        <f t="shared" si="89"/>
        <v>690.94798500000002</v>
      </c>
      <c r="AC502" s="64">
        <f t="shared" si="90"/>
        <v>739.31424900000002</v>
      </c>
      <c r="AD502" s="64">
        <f t="shared" si="91"/>
        <v>0</v>
      </c>
      <c r="AE502" s="64">
        <f t="shared" si="92"/>
        <v>0</v>
      </c>
      <c r="AF502" s="64">
        <f t="shared" si="93"/>
        <v>0</v>
      </c>
      <c r="AG502" s="64">
        <f t="shared" si="94"/>
        <v>0</v>
      </c>
      <c r="AH502" s="64">
        <f t="shared" si="95"/>
        <v>0</v>
      </c>
    </row>
    <row r="503" spans="1:34">
      <c r="A503" t="s">
        <v>35</v>
      </c>
      <c r="B503" t="s">
        <v>44</v>
      </c>
      <c r="C503">
        <v>9</v>
      </c>
      <c r="D503">
        <v>2013</v>
      </c>
      <c r="E503">
        <v>22</v>
      </c>
      <c r="F503">
        <v>0.87881929999999997</v>
      </c>
      <c r="G503">
        <v>0.87881929999999997</v>
      </c>
      <c r="H503" s="85">
        <v>73.767399999999995</v>
      </c>
      <c r="I503" s="84">
        <f t="shared" si="84"/>
        <v>0</v>
      </c>
      <c r="J503" s="84">
        <f t="shared" si="85"/>
        <v>0</v>
      </c>
      <c r="K503" s="84">
        <f t="shared" si="86"/>
        <v>0</v>
      </c>
      <c r="L503" s="84">
        <f t="shared" si="87"/>
        <v>0</v>
      </c>
      <c r="M503" s="84">
        <f t="shared" si="88"/>
        <v>0</v>
      </c>
      <c r="N503">
        <v>633</v>
      </c>
      <c r="O503" s="85">
        <v>0</v>
      </c>
      <c r="P503" s="84">
        <v>6.8000000000000005E-2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 s="85">
        <v>0</v>
      </c>
      <c r="X503" s="85">
        <v>0</v>
      </c>
      <c r="Y503" s="85">
        <v>0</v>
      </c>
      <c r="Z503" s="85">
        <v>0</v>
      </c>
      <c r="AA503" s="85">
        <v>0</v>
      </c>
      <c r="AB503" s="64">
        <f t="shared" si="89"/>
        <v>556.29261689999998</v>
      </c>
      <c r="AC503" s="64">
        <f t="shared" si="90"/>
        <v>556.29261689999998</v>
      </c>
      <c r="AD503" s="64">
        <f t="shared" si="91"/>
        <v>0</v>
      </c>
      <c r="AE503" s="64">
        <f t="shared" si="92"/>
        <v>0</v>
      </c>
      <c r="AF503" s="64">
        <f t="shared" si="93"/>
        <v>0</v>
      </c>
      <c r="AG503" s="64">
        <f t="shared" si="94"/>
        <v>0</v>
      </c>
      <c r="AH503" s="64">
        <f t="shared" si="95"/>
        <v>0</v>
      </c>
    </row>
    <row r="504" spans="1:34">
      <c r="A504" t="s">
        <v>35</v>
      </c>
      <c r="B504" t="s">
        <v>44</v>
      </c>
      <c r="C504">
        <v>9</v>
      </c>
      <c r="D504">
        <v>2013</v>
      </c>
      <c r="E504">
        <v>23</v>
      </c>
      <c r="F504">
        <v>0.6716647</v>
      </c>
      <c r="G504">
        <v>0.6716647</v>
      </c>
      <c r="H504" s="85">
        <v>71.728700000000003</v>
      </c>
      <c r="I504" s="84">
        <f t="shared" si="84"/>
        <v>0</v>
      </c>
      <c r="J504" s="84">
        <f t="shared" si="85"/>
        <v>0</v>
      </c>
      <c r="K504" s="84">
        <f t="shared" si="86"/>
        <v>0</v>
      </c>
      <c r="L504" s="84">
        <f t="shared" si="87"/>
        <v>0</v>
      </c>
      <c r="M504" s="84">
        <f t="shared" si="88"/>
        <v>0</v>
      </c>
      <c r="N504">
        <v>633</v>
      </c>
      <c r="O504" s="85">
        <v>0</v>
      </c>
      <c r="P504" s="84">
        <v>5.0999999999999997E-2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 s="85">
        <v>0</v>
      </c>
      <c r="X504" s="85">
        <v>0</v>
      </c>
      <c r="Y504" s="85">
        <v>0</v>
      </c>
      <c r="Z504" s="85">
        <v>0</v>
      </c>
      <c r="AA504" s="85">
        <v>0</v>
      </c>
      <c r="AB504" s="64">
        <f t="shared" si="89"/>
        <v>425.1637551</v>
      </c>
      <c r="AC504" s="64">
        <f t="shared" si="90"/>
        <v>425.1637551</v>
      </c>
      <c r="AD504" s="64">
        <f t="shared" si="91"/>
        <v>0</v>
      </c>
      <c r="AE504" s="64">
        <f t="shared" si="92"/>
        <v>0</v>
      </c>
      <c r="AF504" s="64">
        <f t="shared" si="93"/>
        <v>0</v>
      </c>
      <c r="AG504" s="64">
        <f t="shared" si="94"/>
        <v>0</v>
      </c>
      <c r="AH504" s="64">
        <f t="shared" si="95"/>
        <v>0</v>
      </c>
    </row>
    <row r="505" spans="1:34">
      <c r="A505" t="s">
        <v>35</v>
      </c>
      <c r="B505" t="s">
        <v>44</v>
      </c>
      <c r="C505">
        <v>9</v>
      </c>
      <c r="D505">
        <v>2013</v>
      </c>
      <c r="E505">
        <v>24</v>
      </c>
      <c r="F505">
        <v>0.4869579</v>
      </c>
      <c r="G505">
        <v>0.4869579</v>
      </c>
      <c r="H505" s="85">
        <v>70.519400000000005</v>
      </c>
      <c r="I505" s="84">
        <f t="shared" si="84"/>
        <v>0</v>
      </c>
      <c r="J505" s="84">
        <f t="shared" si="85"/>
        <v>0</v>
      </c>
      <c r="K505" s="84">
        <f t="shared" si="86"/>
        <v>0</v>
      </c>
      <c r="L505" s="84">
        <f t="shared" si="87"/>
        <v>0</v>
      </c>
      <c r="M505" s="84">
        <f t="shared" si="88"/>
        <v>0</v>
      </c>
      <c r="N505">
        <v>633</v>
      </c>
      <c r="O505" s="85">
        <v>0</v>
      </c>
      <c r="P505" s="84">
        <v>0.05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 s="85">
        <v>0</v>
      </c>
      <c r="X505" s="85">
        <v>0</v>
      </c>
      <c r="Y505" s="85">
        <v>0</v>
      </c>
      <c r="Z505" s="85">
        <v>0</v>
      </c>
      <c r="AA505" s="85">
        <v>0</v>
      </c>
      <c r="AB505" s="64">
        <f t="shared" si="89"/>
        <v>308.24435069999998</v>
      </c>
      <c r="AC505" s="64">
        <f t="shared" si="90"/>
        <v>308.24435069999998</v>
      </c>
      <c r="AD505" s="64">
        <f t="shared" si="91"/>
        <v>0</v>
      </c>
      <c r="AE505" s="64">
        <f t="shared" si="92"/>
        <v>0</v>
      </c>
      <c r="AF505" s="64">
        <f t="shared" si="93"/>
        <v>0</v>
      </c>
      <c r="AG505" s="64">
        <f t="shared" si="94"/>
        <v>0</v>
      </c>
      <c r="AH505" s="64">
        <f t="shared" si="95"/>
        <v>0</v>
      </c>
    </row>
    <row r="506" spans="1:34">
      <c r="A506" t="s">
        <v>35</v>
      </c>
      <c r="B506" t="s">
        <v>45</v>
      </c>
      <c r="C506">
        <v>10</v>
      </c>
      <c r="D506">
        <v>2013</v>
      </c>
      <c r="E506">
        <v>1</v>
      </c>
      <c r="F506">
        <v>0.08</v>
      </c>
      <c r="G506">
        <v>0.08</v>
      </c>
      <c r="H506" s="85">
        <v>65.519400000000005</v>
      </c>
      <c r="I506" s="84">
        <f t="shared" si="84"/>
        <v>0</v>
      </c>
      <c r="J506" s="84">
        <f t="shared" si="85"/>
        <v>0</v>
      </c>
      <c r="K506" s="84">
        <f t="shared" si="86"/>
        <v>0</v>
      </c>
      <c r="L506" s="84">
        <f t="shared" si="87"/>
        <v>0</v>
      </c>
      <c r="M506" s="84">
        <f t="shared" si="88"/>
        <v>0</v>
      </c>
      <c r="N506">
        <v>844</v>
      </c>
      <c r="O506" s="85">
        <v>0</v>
      </c>
      <c r="P506" s="84">
        <v>0.05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 s="85">
        <v>0</v>
      </c>
      <c r="X506" s="85">
        <v>0</v>
      </c>
      <c r="Y506" s="85">
        <v>0</v>
      </c>
      <c r="Z506" s="85">
        <v>0</v>
      </c>
      <c r="AA506" s="85">
        <v>0</v>
      </c>
      <c r="AB506" s="64">
        <f t="shared" si="89"/>
        <v>67.52</v>
      </c>
      <c r="AC506" s="64">
        <f t="shared" si="90"/>
        <v>67.52</v>
      </c>
      <c r="AD506" s="64">
        <f t="shared" si="91"/>
        <v>0</v>
      </c>
      <c r="AE506" s="64">
        <f t="shared" si="92"/>
        <v>0</v>
      </c>
      <c r="AF506" s="64">
        <f t="shared" si="93"/>
        <v>0</v>
      </c>
      <c r="AG506" s="64">
        <f t="shared" si="94"/>
        <v>0</v>
      </c>
      <c r="AH506" s="64">
        <f t="shared" si="95"/>
        <v>0</v>
      </c>
    </row>
    <row r="507" spans="1:34">
      <c r="A507" t="s">
        <v>35</v>
      </c>
      <c r="B507" t="s">
        <v>45</v>
      </c>
      <c r="C507">
        <v>10</v>
      </c>
      <c r="D507">
        <v>2013</v>
      </c>
      <c r="E507">
        <v>2</v>
      </c>
      <c r="F507">
        <v>0.08</v>
      </c>
      <c r="G507">
        <v>0.08</v>
      </c>
      <c r="H507" s="85">
        <v>65.108500000000006</v>
      </c>
      <c r="I507" s="84">
        <f t="shared" si="84"/>
        <v>0</v>
      </c>
      <c r="J507" s="84">
        <f t="shared" si="85"/>
        <v>0</v>
      </c>
      <c r="K507" s="84">
        <f t="shared" si="86"/>
        <v>0</v>
      </c>
      <c r="L507" s="84">
        <f t="shared" si="87"/>
        <v>0</v>
      </c>
      <c r="M507" s="84">
        <f t="shared" si="88"/>
        <v>0</v>
      </c>
      <c r="N507">
        <v>844</v>
      </c>
      <c r="O507" s="85">
        <v>0</v>
      </c>
      <c r="P507" s="84">
        <v>3.2000000000000001E-2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 s="85">
        <v>0</v>
      </c>
      <c r="X507" s="85">
        <v>0</v>
      </c>
      <c r="Y507" s="85">
        <v>0</v>
      </c>
      <c r="Z507" s="85">
        <v>0</v>
      </c>
      <c r="AA507" s="85">
        <v>0</v>
      </c>
      <c r="AB507" s="64">
        <f t="shared" si="89"/>
        <v>67.52</v>
      </c>
      <c r="AC507" s="64">
        <f t="shared" si="90"/>
        <v>67.52</v>
      </c>
      <c r="AD507" s="64">
        <f t="shared" si="91"/>
        <v>0</v>
      </c>
      <c r="AE507" s="64">
        <f t="shared" si="92"/>
        <v>0</v>
      </c>
      <c r="AF507" s="64">
        <f t="shared" si="93"/>
        <v>0</v>
      </c>
      <c r="AG507" s="64">
        <f t="shared" si="94"/>
        <v>0</v>
      </c>
      <c r="AH507" s="64">
        <f t="shared" si="95"/>
        <v>0</v>
      </c>
    </row>
    <row r="508" spans="1:34">
      <c r="A508" t="s">
        <v>35</v>
      </c>
      <c r="B508" t="s">
        <v>45</v>
      </c>
      <c r="C508">
        <v>10</v>
      </c>
      <c r="D508">
        <v>2013</v>
      </c>
      <c r="E508">
        <v>3</v>
      </c>
      <c r="F508">
        <v>0.08</v>
      </c>
      <c r="G508">
        <v>0.08</v>
      </c>
      <c r="H508" s="85">
        <v>65.620199999999997</v>
      </c>
      <c r="I508" s="84">
        <f t="shared" si="84"/>
        <v>0</v>
      </c>
      <c r="J508" s="84">
        <f t="shared" si="85"/>
        <v>0</v>
      </c>
      <c r="K508" s="84">
        <f t="shared" si="86"/>
        <v>0</v>
      </c>
      <c r="L508" s="84">
        <f t="shared" si="87"/>
        <v>0</v>
      </c>
      <c r="M508" s="84">
        <f t="shared" si="88"/>
        <v>0</v>
      </c>
      <c r="N508">
        <v>844</v>
      </c>
      <c r="O508" s="85">
        <v>0</v>
      </c>
      <c r="P508" s="84">
        <v>4.3999999999999997E-2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 s="85">
        <v>0</v>
      </c>
      <c r="X508" s="85">
        <v>0</v>
      </c>
      <c r="Y508" s="85">
        <v>0</v>
      </c>
      <c r="Z508" s="85">
        <v>0</v>
      </c>
      <c r="AA508" s="85">
        <v>0</v>
      </c>
      <c r="AB508" s="64">
        <f t="shared" si="89"/>
        <v>67.52</v>
      </c>
      <c r="AC508" s="64">
        <f t="shared" si="90"/>
        <v>67.52</v>
      </c>
      <c r="AD508" s="64">
        <f t="shared" si="91"/>
        <v>0</v>
      </c>
      <c r="AE508" s="64">
        <f t="shared" si="92"/>
        <v>0</v>
      </c>
      <c r="AF508" s="64">
        <f t="shared" si="93"/>
        <v>0</v>
      </c>
      <c r="AG508" s="64">
        <f t="shared" si="94"/>
        <v>0</v>
      </c>
      <c r="AH508" s="64">
        <f t="shared" si="95"/>
        <v>0</v>
      </c>
    </row>
    <row r="509" spans="1:34">
      <c r="A509" t="s">
        <v>35</v>
      </c>
      <c r="B509" t="s">
        <v>45</v>
      </c>
      <c r="C509">
        <v>10</v>
      </c>
      <c r="D509">
        <v>2013</v>
      </c>
      <c r="E509">
        <v>4</v>
      </c>
      <c r="F509">
        <v>0.08</v>
      </c>
      <c r="G509">
        <v>0.08</v>
      </c>
      <c r="H509" s="85">
        <v>64.217100000000002</v>
      </c>
      <c r="I509" s="84">
        <f t="shared" si="84"/>
        <v>0</v>
      </c>
      <c r="J509" s="84">
        <f t="shared" si="85"/>
        <v>0</v>
      </c>
      <c r="K509" s="84">
        <f t="shared" si="86"/>
        <v>0</v>
      </c>
      <c r="L509" s="84">
        <f t="shared" si="87"/>
        <v>0</v>
      </c>
      <c r="M509" s="84">
        <f t="shared" si="88"/>
        <v>0</v>
      </c>
      <c r="N509">
        <v>844</v>
      </c>
      <c r="O509" s="85">
        <v>0</v>
      </c>
      <c r="P509" s="84">
        <v>4.3999999999999997E-2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 s="85">
        <v>0</v>
      </c>
      <c r="X509" s="85">
        <v>0</v>
      </c>
      <c r="Y509" s="85">
        <v>0</v>
      </c>
      <c r="Z509" s="85">
        <v>0</v>
      </c>
      <c r="AA509" s="85">
        <v>0</v>
      </c>
      <c r="AB509" s="64">
        <f t="shared" si="89"/>
        <v>67.52</v>
      </c>
      <c r="AC509" s="64">
        <f t="shared" si="90"/>
        <v>67.52</v>
      </c>
      <c r="AD509" s="64">
        <f t="shared" si="91"/>
        <v>0</v>
      </c>
      <c r="AE509" s="64">
        <f t="shared" si="92"/>
        <v>0</v>
      </c>
      <c r="AF509" s="64">
        <f t="shared" si="93"/>
        <v>0</v>
      </c>
      <c r="AG509" s="64">
        <f t="shared" si="94"/>
        <v>0</v>
      </c>
      <c r="AH509" s="64">
        <f t="shared" si="95"/>
        <v>0</v>
      </c>
    </row>
    <row r="510" spans="1:34">
      <c r="A510" t="s">
        <v>35</v>
      </c>
      <c r="B510" t="s">
        <v>45</v>
      </c>
      <c r="C510">
        <v>10</v>
      </c>
      <c r="D510">
        <v>2013</v>
      </c>
      <c r="E510">
        <v>5</v>
      </c>
      <c r="F510">
        <v>3.6760599999999997E-2</v>
      </c>
      <c r="G510">
        <v>3.6760599999999997E-2</v>
      </c>
      <c r="H510" s="85">
        <v>63.938000000000002</v>
      </c>
      <c r="I510" s="84">
        <f t="shared" si="84"/>
        <v>0</v>
      </c>
      <c r="J510" s="84">
        <f t="shared" si="85"/>
        <v>0</v>
      </c>
      <c r="K510" s="84">
        <f t="shared" si="86"/>
        <v>0</v>
      </c>
      <c r="L510" s="84">
        <f t="shared" si="87"/>
        <v>0</v>
      </c>
      <c r="M510" s="84">
        <f t="shared" si="88"/>
        <v>0</v>
      </c>
      <c r="N510">
        <v>844</v>
      </c>
      <c r="O510" s="85">
        <v>0</v>
      </c>
      <c r="P510" s="84">
        <v>5.3999999999999999E-2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 s="85">
        <v>0</v>
      </c>
      <c r="X510" s="85">
        <v>0</v>
      </c>
      <c r="Y510" s="85">
        <v>0</v>
      </c>
      <c r="Z510" s="85">
        <v>0</v>
      </c>
      <c r="AA510" s="85">
        <v>0</v>
      </c>
      <c r="AB510" s="64">
        <f t="shared" si="89"/>
        <v>31.025946399999999</v>
      </c>
      <c r="AC510" s="64">
        <f t="shared" si="90"/>
        <v>31.025946399999999</v>
      </c>
      <c r="AD510" s="64">
        <f t="shared" si="91"/>
        <v>0</v>
      </c>
      <c r="AE510" s="64">
        <f t="shared" si="92"/>
        <v>0</v>
      </c>
      <c r="AF510" s="64">
        <f t="shared" si="93"/>
        <v>0</v>
      </c>
      <c r="AG510" s="64">
        <f t="shared" si="94"/>
        <v>0</v>
      </c>
      <c r="AH510" s="64">
        <f t="shared" si="95"/>
        <v>0</v>
      </c>
    </row>
    <row r="511" spans="1:34">
      <c r="A511" t="s">
        <v>35</v>
      </c>
      <c r="B511" t="s">
        <v>45</v>
      </c>
      <c r="C511">
        <v>10</v>
      </c>
      <c r="D511">
        <v>2013</v>
      </c>
      <c r="E511">
        <v>6</v>
      </c>
      <c r="F511">
        <v>3.2035899999999999E-2</v>
      </c>
      <c r="G511">
        <v>3.2035899999999999E-2</v>
      </c>
      <c r="H511" s="85">
        <v>63.069800000000001</v>
      </c>
      <c r="I511" s="84">
        <f t="shared" si="84"/>
        <v>0</v>
      </c>
      <c r="J511" s="84">
        <f t="shared" si="85"/>
        <v>0</v>
      </c>
      <c r="K511" s="84">
        <f t="shared" si="86"/>
        <v>0</v>
      </c>
      <c r="L511" s="84">
        <f t="shared" si="87"/>
        <v>0</v>
      </c>
      <c r="M511" s="84">
        <f t="shared" si="88"/>
        <v>0</v>
      </c>
      <c r="N511">
        <v>844</v>
      </c>
      <c r="O511" s="85">
        <v>0</v>
      </c>
      <c r="P511" s="84">
        <v>0.10100000000000001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 s="85">
        <v>0</v>
      </c>
      <c r="X511" s="85">
        <v>0</v>
      </c>
      <c r="Y511" s="85">
        <v>0</v>
      </c>
      <c r="Z511" s="85">
        <v>0</v>
      </c>
      <c r="AA511" s="85">
        <v>0</v>
      </c>
      <c r="AB511" s="64">
        <f t="shared" si="89"/>
        <v>27.038299599999998</v>
      </c>
      <c r="AC511" s="64">
        <f t="shared" si="90"/>
        <v>27.038299599999998</v>
      </c>
      <c r="AD511" s="64">
        <f t="shared" si="91"/>
        <v>0</v>
      </c>
      <c r="AE511" s="64">
        <f t="shared" si="92"/>
        <v>0</v>
      </c>
      <c r="AF511" s="64">
        <f t="shared" si="93"/>
        <v>0</v>
      </c>
      <c r="AG511" s="64">
        <f t="shared" si="94"/>
        <v>0</v>
      </c>
      <c r="AH511" s="64">
        <f t="shared" si="95"/>
        <v>0</v>
      </c>
    </row>
    <row r="512" spans="1:34">
      <c r="A512" t="s">
        <v>35</v>
      </c>
      <c r="B512" t="s">
        <v>45</v>
      </c>
      <c r="C512">
        <v>10</v>
      </c>
      <c r="D512">
        <v>2013</v>
      </c>
      <c r="E512">
        <v>7</v>
      </c>
      <c r="F512">
        <v>4.9764000000000003E-2</v>
      </c>
      <c r="G512">
        <v>4.9764000000000003E-2</v>
      </c>
      <c r="H512" s="85">
        <v>60.8217</v>
      </c>
      <c r="I512" s="84">
        <f t="shared" si="84"/>
        <v>0</v>
      </c>
      <c r="J512" s="84">
        <f t="shared" si="85"/>
        <v>0</v>
      </c>
      <c r="K512" s="84">
        <f t="shared" si="86"/>
        <v>0</v>
      </c>
      <c r="L512" s="84">
        <f t="shared" si="87"/>
        <v>0</v>
      </c>
      <c r="M512" s="84">
        <f t="shared" si="88"/>
        <v>0</v>
      </c>
      <c r="N512">
        <v>844</v>
      </c>
      <c r="O512" s="85">
        <v>0</v>
      </c>
      <c r="P512" s="84">
        <v>0.161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 s="85">
        <v>0</v>
      </c>
      <c r="X512" s="85">
        <v>0</v>
      </c>
      <c r="Y512" s="85">
        <v>0</v>
      </c>
      <c r="Z512" s="85">
        <v>0</v>
      </c>
      <c r="AA512" s="85">
        <v>0</v>
      </c>
      <c r="AB512" s="64">
        <f t="shared" si="89"/>
        <v>42.000816</v>
      </c>
      <c r="AC512" s="64">
        <f t="shared" si="90"/>
        <v>42.000816</v>
      </c>
      <c r="AD512" s="64">
        <f t="shared" si="91"/>
        <v>0</v>
      </c>
      <c r="AE512" s="64">
        <f t="shared" si="92"/>
        <v>0</v>
      </c>
      <c r="AF512" s="64">
        <f t="shared" si="93"/>
        <v>0</v>
      </c>
      <c r="AG512" s="64">
        <f t="shared" si="94"/>
        <v>0</v>
      </c>
      <c r="AH512" s="64">
        <f t="shared" si="95"/>
        <v>0</v>
      </c>
    </row>
    <row r="513" spans="1:34">
      <c r="A513" t="s">
        <v>35</v>
      </c>
      <c r="B513" t="s">
        <v>45</v>
      </c>
      <c r="C513">
        <v>10</v>
      </c>
      <c r="D513">
        <v>2013</v>
      </c>
      <c r="E513">
        <v>8</v>
      </c>
      <c r="F513">
        <v>6.4771499999999996E-2</v>
      </c>
      <c r="G513">
        <v>6.4771499999999996E-2</v>
      </c>
      <c r="H513" s="85">
        <v>66.534899999999993</v>
      </c>
      <c r="I513" s="84">
        <f t="shared" si="84"/>
        <v>0</v>
      </c>
      <c r="J513" s="84">
        <f t="shared" si="85"/>
        <v>0</v>
      </c>
      <c r="K513" s="84">
        <f t="shared" si="86"/>
        <v>0</v>
      </c>
      <c r="L513" s="84">
        <f t="shared" si="87"/>
        <v>0</v>
      </c>
      <c r="M513" s="84">
        <f t="shared" si="88"/>
        <v>0</v>
      </c>
      <c r="N513">
        <v>844</v>
      </c>
      <c r="O513" s="85">
        <v>0</v>
      </c>
      <c r="P513" s="84">
        <v>0.224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 s="85">
        <v>0</v>
      </c>
      <c r="X513" s="85">
        <v>0</v>
      </c>
      <c r="Y513" s="85">
        <v>0</v>
      </c>
      <c r="Z513" s="85">
        <v>0</v>
      </c>
      <c r="AA513" s="85">
        <v>0</v>
      </c>
      <c r="AB513" s="64">
        <f t="shared" si="89"/>
        <v>54.667145999999995</v>
      </c>
      <c r="AC513" s="64">
        <f t="shared" si="90"/>
        <v>54.667145999999995</v>
      </c>
      <c r="AD513" s="64">
        <f t="shared" si="91"/>
        <v>0</v>
      </c>
      <c r="AE513" s="64">
        <f t="shared" si="92"/>
        <v>0</v>
      </c>
      <c r="AF513" s="64">
        <f t="shared" si="93"/>
        <v>0</v>
      </c>
      <c r="AG513" s="64">
        <f t="shared" si="94"/>
        <v>0</v>
      </c>
      <c r="AH513" s="64">
        <f t="shared" si="95"/>
        <v>0</v>
      </c>
    </row>
    <row r="514" spans="1:34">
      <c r="A514" t="s">
        <v>35</v>
      </c>
      <c r="B514" t="s">
        <v>45</v>
      </c>
      <c r="C514">
        <v>10</v>
      </c>
      <c r="D514">
        <v>2013</v>
      </c>
      <c r="E514">
        <v>9</v>
      </c>
      <c r="F514">
        <v>0.10936559999999999</v>
      </c>
      <c r="G514">
        <v>0.10936559999999999</v>
      </c>
      <c r="H514" s="85">
        <v>74.6357</v>
      </c>
      <c r="I514" s="84">
        <f t="shared" ref="I514:I577" si="96">SUM(R514,W514)</f>
        <v>0</v>
      </c>
      <c r="J514" s="84">
        <f t="shared" ref="J514:J577" si="97">SUM(S514,X514)</f>
        <v>0</v>
      </c>
      <c r="K514" s="84">
        <f t="shared" ref="K514:K577" si="98">SUM(T514,Y514)</f>
        <v>0</v>
      </c>
      <c r="L514" s="84">
        <f t="shared" ref="L514:L577" si="99">SUM(U514,Z514)</f>
        <v>0</v>
      </c>
      <c r="M514" s="84">
        <f t="shared" ref="M514:M577" si="100">SUM(V514,AA514)</f>
        <v>0</v>
      </c>
      <c r="N514">
        <v>844</v>
      </c>
      <c r="O514" s="85">
        <v>0</v>
      </c>
      <c r="P514" s="84">
        <v>0.33800000000000002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 s="85">
        <v>0</v>
      </c>
      <c r="X514" s="85">
        <v>0</v>
      </c>
      <c r="Y514" s="85">
        <v>0</v>
      </c>
      <c r="Z514" s="85">
        <v>0</v>
      </c>
      <c r="AA514" s="85">
        <v>0</v>
      </c>
      <c r="AB514" s="64">
        <f t="shared" si="89"/>
        <v>92.304566399999999</v>
      </c>
      <c r="AC514" s="64">
        <f t="shared" si="90"/>
        <v>92.304566399999999</v>
      </c>
      <c r="AD514" s="64">
        <f t="shared" si="91"/>
        <v>0</v>
      </c>
      <c r="AE514" s="64">
        <f t="shared" si="92"/>
        <v>0</v>
      </c>
      <c r="AF514" s="64">
        <f t="shared" si="93"/>
        <v>0</v>
      </c>
      <c r="AG514" s="64">
        <f t="shared" si="94"/>
        <v>0</v>
      </c>
      <c r="AH514" s="64">
        <f t="shared" si="95"/>
        <v>0</v>
      </c>
    </row>
    <row r="515" spans="1:34">
      <c r="A515" t="s">
        <v>35</v>
      </c>
      <c r="B515" t="s">
        <v>45</v>
      </c>
      <c r="C515">
        <v>10</v>
      </c>
      <c r="D515">
        <v>2013</v>
      </c>
      <c r="E515">
        <v>10</v>
      </c>
      <c r="F515">
        <v>0.25290610000000002</v>
      </c>
      <c r="G515">
        <v>0.25290610000000002</v>
      </c>
      <c r="H515" s="85">
        <v>82.240300000000005</v>
      </c>
      <c r="I515" s="84">
        <f t="shared" si="96"/>
        <v>0</v>
      </c>
      <c r="J515" s="84">
        <f t="shared" si="97"/>
        <v>0</v>
      </c>
      <c r="K515" s="84">
        <f t="shared" si="98"/>
        <v>0</v>
      </c>
      <c r="L515" s="84">
        <f t="shared" si="99"/>
        <v>0</v>
      </c>
      <c r="M515" s="84">
        <f t="shared" si="100"/>
        <v>0</v>
      </c>
      <c r="N515">
        <v>844</v>
      </c>
      <c r="O515" s="85">
        <v>0</v>
      </c>
      <c r="P515" s="84">
        <v>0.55700000000000005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 s="85">
        <v>0</v>
      </c>
      <c r="X515" s="85">
        <v>0</v>
      </c>
      <c r="Y515" s="85">
        <v>0</v>
      </c>
      <c r="Z515" s="85">
        <v>0</v>
      </c>
      <c r="AA515" s="85">
        <v>0</v>
      </c>
      <c r="AB515" s="64">
        <f t="shared" ref="AB515:AB578" si="101">F515*N515+P515*O515</f>
        <v>213.45274840000002</v>
      </c>
      <c r="AC515" s="64">
        <f t="shared" ref="AC515:AC578" si="102">G515*N515</f>
        <v>213.45274840000002</v>
      </c>
      <c r="AD515" s="64">
        <f t="shared" ref="AD515:AD578" si="103">R515*$N515</f>
        <v>0</v>
      </c>
      <c r="AE515" s="64">
        <f t="shared" ref="AE515:AE578" si="104">S515*$N515</f>
        <v>0</v>
      </c>
      <c r="AF515" s="64">
        <f t="shared" ref="AF515:AF578" si="105">T515*$N515</f>
        <v>0</v>
      </c>
      <c r="AG515" s="64">
        <f t="shared" ref="AG515:AG578" si="106">U515*$N515</f>
        <v>0</v>
      </c>
      <c r="AH515" s="64">
        <f t="shared" ref="AH515:AH578" si="107">V515*$N515</f>
        <v>0</v>
      </c>
    </row>
    <row r="516" spans="1:34">
      <c r="A516" t="s">
        <v>35</v>
      </c>
      <c r="B516" t="s">
        <v>45</v>
      </c>
      <c r="C516">
        <v>10</v>
      </c>
      <c r="D516">
        <v>2013</v>
      </c>
      <c r="E516">
        <v>11</v>
      </c>
      <c r="F516">
        <v>0.53949369999999996</v>
      </c>
      <c r="G516">
        <v>0.53949369999999996</v>
      </c>
      <c r="H516" s="85">
        <v>87.426400000000001</v>
      </c>
      <c r="I516" s="84">
        <f t="shared" si="96"/>
        <v>0</v>
      </c>
      <c r="J516" s="84">
        <f t="shared" si="97"/>
        <v>0</v>
      </c>
      <c r="K516" s="84">
        <f t="shared" si="98"/>
        <v>0</v>
      </c>
      <c r="L516" s="84">
        <f t="shared" si="99"/>
        <v>0</v>
      </c>
      <c r="M516" s="84">
        <f t="shared" si="100"/>
        <v>0</v>
      </c>
      <c r="N516">
        <v>844</v>
      </c>
      <c r="O516" s="85">
        <v>0</v>
      </c>
      <c r="P516" s="84">
        <v>0.72599999999999998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 s="85">
        <v>0</v>
      </c>
      <c r="X516" s="85">
        <v>0</v>
      </c>
      <c r="Y516" s="85">
        <v>0</v>
      </c>
      <c r="Z516" s="85">
        <v>0</v>
      </c>
      <c r="AA516" s="85">
        <v>0</v>
      </c>
      <c r="AB516" s="64">
        <f t="shared" si="101"/>
        <v>455.33268279999999</v>
      </c>
      <c r="AC516" s="64">
        <f t="shared" si="102"/>
        <v>455.33268279999999</v>
      </c>
      <c r="AD516" s="64">
        <f t="shared" si="103"/>
        <v>0</v>
      </c>
      <c r="AE516" s="64">
        <f t="shared" si="104"/>
        <v>0</v>
      </c>
      <c r="AF516" s="64">
        <f t="shared" si="105"/>
        <v>0</v>
      </c>
      <c r="AG516" s="64">
        <f t="shared" si="106"/>
        <v>0</v>
      </c>
      <c r="AH516" s="64">
        <f t="shared" si="107"/>
        <v>0</v>
      </c>
    </row>
    <row r="517" spans="1:34">
      <c r="A517" t="s">
        <v>35</v>
      </c>
      <c r="B517" t="s">
        <v>45</v>
      </c>
      <c r="C517">
        <v>10</v>
      </c>
      <c r="D517">
        <v>2013</v>
      </c>
      <c r="E517">
        <v>12</v>
      </c>
      <c r="F517">
        <v>0.89163760000000003</v>
      </c>
      <c r="G517">
        <v>0.89163760000000003</v>
      </c>
      <c r="H517" s="85">
        <v>88.620199999999997</v>
      </c>
      <c r="I517" s="84">
        <f t="shared" si="96"/>
        <v>0</v>
      </c>
      <c r="J517" s="84">
        <f t="shared" si="97"/>
        <v>0</v>
      </c>
      <c r="K517" s="84">
        <f t="shared" si="98"/>
        <v>0</v>
      </c>
      <c r="L517" s="84">
        <f t="shared" si="99"/>
        <v>0</v>
      </c>
      <c r="M517" s="84">
        <f t="shared" si="100"/>
        <v>0</v>
      </c>
      <c r="N517">
        <v>844</v>
      </c>
      <c r="O517" s="85">
        <v>0</v>
      </c>
      <c r="P517" s="84">
        <v>0.85699999999999998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 s="85">
        <v>0</v>
      </c>
      <c r="X517" s="85">
        <v>0</v>
      </c>
      <c r="Y517" s="85">
        <v>0</v>
      </c>
      <c r="Z517" s="85">
        <v>0</v>
      </c>
      <c r="AA517" s="85">
        <v>0</v>
      </c>
      <c r="AB517" s="64">
        <f t="shared" si="101"/>
        <v>752.54213440000001</v>
      </c>
      <c r="AC517" s="64">
        <f t="shared" si="102"/>
        <v>752.54213440000001</v>
      </c>
      <c r="AD517" s="64">
        <f t="shared" si="103"/>
        <v>0</v>
      </c>
      <c r="AE517" s="64">
        <f t="shared" si="104"/>
        <v>0</v>
      </c>
      <c r="AF517" s="64">
        <f t="shared" si="105"/>
        <v>0</v>
      </c>
      <c r="AG517" s="64">
        <f t="shared" si="106"/>
        <v>0</v>
      </c>
      <c r="AH517" s="64">
        <f t="shared" si="107"/>
        <v>0</v>
      </c>
    </row>
    <row r="518" spans="1:34">
      <c r="A518" t="s">
        <v>35</v>
      </c>
      <c r="B518" t="s">
        <v>45</v>
      </c>
      <c r="C518">
        <v>10</v>
      </c>
      <c r="D518">
        <v>2013</v>
      </c>
      <c r="E518">
        <v>13</v>
      </c>
      <c r="F518">
        <v>1.228234</v>
      </c>
      <c r="G518">
        <v>1.228234</v>
      </c>
      <c r="H518" s="85">
        <v>88.131799999999998</v>
      </c>
      <c r="I518" s="84">
        <f t="shared" si="96"/>
        <v>0</v>
      </c>
      <c r="J518" s="84">
        <f t="shared" si="97"/>
        <v>0</v>
      </c>
      <c r="K518" s="84">
        <f t="shared" si="98"/>
        <v>0</v>
      </c>
      <c r="L518" s="84">
        <f t="shared" si="99"/>
        <v>0</v>
      </c>
      <c r="M518" s="84">
        <f t="shared" si="100"/>
        <v>0</v>
      </c>
      <c r="N518">
        <v>844</v>
      </c>
      <c r="O518" s="85">
        <v>0</v>
      </c>
      <c r="P518" s="84">
        <v>0.90100000000000002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 s="85">
        <v>0</v>
      </c>
      <c r="X518" s="85">
        <v>0</v>
      </c>
      <c r="Y518" s="85">
        <v>0</v>
      </c>
      <c r="Z518" s="85">
        <v>0</v>
      </c>
      <c r="AA518" s="85">
        <v>0</v>
      </c>
      <c r="AB518" s="64">
        <f t="shared" si="101"/>
        <v>1036.629496</v>
      </c>
      <c r="AC518" s="64">
        <f t="shared" si="102"/>
        <v>1036.629496</v>
      </c>
      <c r="AD518" s="64">
        <f t="shared" si="103"/>
        <v>0</v>
      </c>
      <c r="AE518" s="64">
        <f t="shared" si="104"/>
        <v>0</v>
      </c>
      <c r="AF518" s="64">
        <f t="shared" si="105"/>
        <v>0</v>
      </c>
      <c r="AG518" s="64">
        <f t="shared" si="106"/>
        <v>0</v>
      </c>
      <c r="AH518" s="64">
        <f t="shared" si="107"/>
        <v>0</v>
      </c>
    </row>
    <row r="519" spans="1:34">
      <c r="A519" t="s">
        <v>35</v>
      </c>
      <c r="B519" t="s">
        <v>45</v>
      </c>
      <c r="C519">
        <v>10</v>
      </c>
      <c r="D519">
        <v>2013</v>
      </c>
      <c r="E519">
        <v>14</v>
      </c>
      <c r="F519">
        <v>1.555293</v>
      </c>
      <c r="G519">
        <v>1.135364</v>
      </c>
      <c r="H519" s="85">
        <v>88.100800000000007</v>
      </c>
      <c r="I519" s="84">
        <f t="shared" si="96"/>
        <v>-3.8436699999999997E-2</v>
      </c>
      <c r="J519" s="84">
        <f t="shared" si="97"/>
        <v>-1.5727999999999999E-2</v>
      </c>
      <c r="K519" s="84">
        <f t="shared" si="98"/>
        <v>0</v>
      </c>
      <c r="L519" s="84">
        <f t="shared" si="99"/>
        <v>1.5727999999999999E-2</v>
      </c>
      <c r="M519" s="84">
        <f t="shared" si="100"/>
        <v>3.8436699999999997E-2</v>
      </c>
      <c r="N519">
        <v>844</v>
      </c>
      <c r="O519" s="85">
        <v>0</v>
      </c>
      <c r="P519" s="84">
        <v>0.88900000000000001</v>
      </c>
      <c r="Q519">
        <v>0</v>
      </c>
      <c r="R519">
        <v>-3.8436699999999997E-2</v>
      </c>
      <c r="S519">
        <v>-1.5727999999999999E-2</v>
      </c>
      <c r="T519">
        <v>0</v>
      </c>
      <c r="U519">
        <v>1.5727999999999999E-2</v>
      </c>
      <c r="V519">
        <v>3.8436699999999997E-2</v>
      </c>
      <c r="W519" s="85">
        <v>0</v>
      </c>
      <c r="X519" s="85">
        <v>0</v>
      </c>
      <c r="Y519" s="85">
        <v>0</v>
      </c>
      <c r="Z519" s="85">
        <v>0</v>
      </c>
      <c r="AA519" s="85">
        <v>0</v>
      </c>
      <c r="AB519" s="64">
        <f t="shared" si="101"/>
        <v>1312.6672920000001</v>
      </c>
      <c r="AC519" s="64">
        <f t="shared" si="102"/>
        <v>958.24721599999998</v>
      </c>
      <c r="AD519" s="64">
        <f t="shared" si="103"/>
        <v>-32.4405748</v>
      </c>
      <c r="AE519" s="64">
        <f t="shared" si="104"/>
        <v>-13.274431999999999</v>
      </c>
      <c r="AF519" s="64">
        <f t="shared" si="105"/>
        <v>0</v>
      </c>
      <c r="AG519" s="64">
        <f t="shared" si="106"/>
        <v>13.274431999999999</v>
      </c>
      <c r="AH519" s="64">
        <f t="shared" si="107"/>
        <v>32.4405748</v>
      </c>
    </row>
    <row r="520" spans="1:34">
      <c r="A520" t="s">
        <v>35</v>
      </c>
      <c r="B520" t="s">
        <v>45</v>
      </c>
      <c r="C520">
        <v>10</v>
      </c>
      <c r="D520">
        <v>2013</v>
      </c>
      <c r="E520">
        <v>15</v>
      </c>
      <c r="F520">
        <v>1.819518</v>
      </c>
      <c r="G520">
        <v>1.3282480000000001</v>
      </c>
      <c r="H520" s="85">
        <v>87.527100000000004</v>
      </c>
      <c r="I520" s="84">
        <f t="shared" si="96"/>
        <v>-4.0816400000000003E-2</v>
      </c>
      <c r="J520" s="84">
        <f t="shared" si="97"/>
        <v>-1.6701799999999999E-2</v>
      </c>
      <c r="K520" s="84">
        <f t="shared" si="98"/>
        <v>0</v>
      </c>
      <c r="L520" s="84">
        <f t="shared" si="99"/>
        <v>1.6701799999999999E-2</v>
      </c>
      <c r="M520" s="84">
        <f t="shared" si="100"/>
        <v>4.0816400000000003E-2</v>
      </c>
      <c r="N520">
        <v>844</v>
      </c>
      <c r="O520" s="85">
        <v>0</v>
      </c>
      <c r="P520" s="84">
        <v>0.8</v>
      </c>
      <c r="Q520">
        <v>0</v>
      </c>
      <c r="R520">
        <v>-4.0816400000000003E-2</v>
      </c>
      <c r="S520">
        <v>-1.6701799999999999E-2</v>
      </c>
      <c r="T520">
        <v>0</v>
      </c>
      <c r="U520">
        <v>1.6701799999999999E-2</v>
      </c>
      <c r="V520">
        <v>4.0816400000000003E-2</v>
      </c>
      <c r="W520" s="85">
        <v>0</v>
      </c>
      <c r="X520" s="85">
        <v>0</v>
      </c>
      <c r="Y520" s="85">
        <v>0</v>
      </c>
      <c r="Z520" s="85">
        <v>0</v>
      </c>
      <c r="AA520" s="85">
        <v>0</v>
      </c>
      <c r="AB520" s="64">
        <f t="shared" si="101"/>
        <v>1535.673192</v>
      </c>
      <c r="AC520" s="64">
        <f t="shared" si="102"/>
        <v>1121.0413120000001</v>
      </c>
      <c r="AD520" s="64">
        <f t="shared" si="103"/>
        <v>-34.449041600000001</v>
      </c>
      <c r="AE520" s="64">
        <f t="shared" si="104"/>
        <v>-14.0963192</v>
      </c>
      <c r="AF520" s="64">
        <f t="shared" si="105"/>
        <v>0</v>
      </c>
      <c r="AG520" s="64">
        <f t="shared" si="106"/>
        <v>14.0963192</v>
      </c>
      <c r="AH520" s="64">
        <f t="shared" si="107"/>
        <v>34.449041600000001</v>
      </c>
    </row>
    <row r="521" spans="1:34">
      <c r="A521" t="s">
        <v>35</v>
      </c>
      <c r="B521" t="s">
        <v>45</v>
      </c>
      <c r="C521">
        <v>10</v>
      </c>
      <c r="D521">
        <v>2013</v>
      </c>
      <c r="E521">
        <v>16</v>
      </c>
      <c r="F521">
        <v>2.0313180000000002</v>
      </c>
      <c r="G521">
        <v>1.4828619999999999</v>
      </c>
      <c r="H521" s="85">
        <v>86.519400000000005</v>
      </c>
      <c r="I521" s="84">
        <f t="shared" si="96"/>
        <v>-4.1560300000000001E-2</v>
      </c>
      <c r="J521" s="84">
        <f t="shared" si="97"/>
        <v>-1.70061E-2</v>
      </c>
      <c r="K521" s="84">
        <f t="shared" si="98"/>
        <v>0</v>
      </c>
      <c r="L521" s="84">
        <f t="shared" si="99"/>
        <v>1.70061E-2</v>
      </c>
      <c r="M521" s="84">
        <f t="shared" si="100"/>
        <v>4.1560300000000001E-2</v>
      </c>
      <c r="N521">
        <v>844</v>
      </c>
      <c r="O521" s="85">
        <v>0</v>
      </c>
      <c r="P521" s="84">
        <v>0.67400000000000004</v>
      </c>
      <c r="Q521">
        <v>0</v>
      </c>
      <c r="R521">
        <v>-4.1560300000000001E-2</v>
      </c>
      <c r="S521">
        <v>-1.70061E-2</v>
      </c>
      <c r="T521">
        <v>0</v>
      </c>
      <c r="U521">
        <v>1.70061E-2</v>
      </c>
      <c r="V521">
        <v>4.1560300000000001E-2</v>
      </c>
      <c r="W521" s="85">
        <v>0</v>
      </c>
      <c r="X521" s="85">
        <v>0</v>
      </c>
      <c r="Y521" s="85">
        <v>0</v>
      </c>
      <c r="Z521" s="85">
        <v>0</v>
      </c>
      <c r="AA521" s="85">
        <v>0</v>
      </c>
      <c r="AB521" s="64">
        <f t="shared" si="101"/>
        <v>1714.4323920000002</v>
      </c>
      <c r="AC521" s="64">
        <f t="shared" si="102"/>
        <v>1251.5355279999999</v>
      </c>
      <c r="AD521" s="64">
        <f t="shared" si="103"/>
        <v>-35.076893200000001</v>
      </c>
      <c r="AE521" s="64">
        <f t="shared" si="104"/>
        <v>-14.3531484</v>
      </c>
      <c r="AF521" s="64">
        <f t="shared" si="105"/>
        <v>0</v>
      </c>
      <c r="AG521" s="64">
        <f t="shared" si="106"/>
        <v>14.3531484</v>
      </c>
      <c r="AH521" s="64">
        <f t="shared" si="107"/>
        <v>35.076893200000001</v>
      </c>
    </row>
    <row r="522" spans="1:34">
      <c r="A522" t="s">
        <v>35</v>
      </c>
      <c r="B522" t="s">
        <v>45</v>
      </c>
      <c r="C522">
        <v>10</v>
      </c>
      <c r="D522">
        <v>2013</v>
      </c>
      <c r="E522">
        <v>17</v>
      </c>
      <c r="F522">
        <v>2.0871629999999999</v>
      </c>
      <c r="G522">
        <v>1.5236289999999999</v>
      </c>
      <c r="H522" s="85">
        <v>83.3643</v>
      </c>
      <c r="I522" s="84">
        <f t="shared" si="96"/>
        <v>-4.1107299999999999E-2</v>
      </c>
      <c r="J522" s="84">
        <f t="shared" si="97"/>
        <v>-1.68208E-2</v>
      </c>
      <c r="K522" s="84">
        <f t="shared" si="98"/>
        <v>0</v>
      </c>
      <c r="L522" s="84">
        <f t="shared" si="99"/>
        <v>1.68208E-2</v>
      </c>
      <c r="M522" s="84">
        <f t="shared" si="100"/>
        <v>4.1107299999999999E-2</v>
      </c>
      <c r="N522">
        <v>844</v>
      </c>
      <c r="O522" s="85">
        <v>0</v>
      </c>
      <c r="P522" s="84">
        <v>0.56599999999999995</v>
      </c>
      <c r="Q522">
        <v>0</v>
      </c>
      <c r="R522">
        <v>-4.1107299999999999E-2</v>
      </c>
      <c r="S522">
        <v>-1.68208E-2</v>
      </c>
      <c r="T522">
        <v>0</v>
      </c>
      <c r="U522">
        <v>1.68208E-2</v>
      </c>
      <c r="V522">
        <v>4.1107299999999999E-2</v>
      </c>
      <c r="W522" s="85">
        <v>0</v>
      </c>
      <c r="X522" s="85">
        <v>0</v>
      </c>
      <c r="Y522" s="85">
        <v>0</v>
      </c>
      <c r="Z522" s="85">
        <v>0</v>
      </c>
      <c r="AA522" s="85">
        <v>0</v>
      </c>
      <c r="AB522" s="64">
        <f t="shared" si="101"/>
        <v>1761.565572</v>
      </c>
      <c r="AC522" s="64">
        <f t="shared" si="102"/>
        <v>1285.9428759999998</v>
      </c>
      <c r="AD522" s="64">
        <f t="shared" si="103"/>
        <v>-34.694561200000003</v>
      </c>
      <c r="AE522" s="64">
        <f t="shared" si="104"/>
        <v>-14.1967552</v>
      </c>
      <c r="AF522" s="64">
        <f t="shared" si="105"/>
        <v>0</v>
      </c>
      <c r="AG522" s="64">
        <f t="shared" si="106"/>
        <v>14.1967552</v>
      </c>
      <c r="AH522" s="64">
        <f t="shared" si="107"/>
        <v>34.694561200000003</v>
      </c>
    </row>
    <row r="523" spans="1:34">
      <c r="A523" t="s">
        <v>35</v>
      </c>
      <c r="B523" t="s">
        <v>45</v>
      </c>
      <c r="C523">
        <v>10</v>
      </c>
      <c r="D523">
        <v>2013</v>
      </c>
      <c r="E523">
        <v>18</v>
      </c>
      <c r="F523">
        <v>2.0155110000000001</v>
      </c>
      <c r="G523">
        <v>1.4713229999999999</v>
      </c>
      <c r="H523" s="85">
        <v>79.767399999999995</v>
      </c>
      <c r="I523" s="84">
        <f t="shared" si="96"/>
        <v>-3.9410100000000003E-2</v>
      </c>
      <c r="J523" s="84">
        <f t="shared" si="97"/>
        <v>-1.61263E-2</v>
      </c>
      <c r="K523" s="84">
        <f t="shared" si="98"/>
        <v>0</v>
      </c>
      <c r="L523" s="84">
        <f t="shared" si="99"/>
        <v>1.61263E-2</v>
      </c>
      <c r="M523" s="84">
        <f t="shared" si="100"/>
        <v>3.9410100000000003E-2</v>
      </c>
      <c r="N523">
        <v>844</v>
      </c>
      <c r="O523" s="85">
        <v>0</v>
      </c>
      <c r="P523" s="84">
        <v>0.374</v>
      </c>
      <c r="Q523">
        <v>0</v>
      </c>
      <c r="R523">
        <v>-3.9410100000000003E-2</v>
      </c>
      <c r="S523">
        <v>-1.61263E-2</v>
      </c>
      <c r="T523">
        <v>0</v>
      </c>
      <c r="U523">
        <v>1.61263E-2</v>
      </c>
      <c r="V523">
        <v>3.9410100000000003E-2</v>
      </c>
      <c r="W523" s="85">
        <v>0</v>
      </c>
      <c r="X523" s="85">
        <v>0</v>
      </c>
      <c r="Y523" s="85">
        <v>0</v>
      </c>
      <c r="Z523" s="85">
        <v>0</v>
      </c>
      <c r="AA523" s="85">
        <v>0</v>
      </c>
      <c r="AB523" s="64">
        <f t="shared" si="101"/>
        <v>1701.0912840000001</v>
      </c>
      <c r="AC523" s="64">
        <f t="shared" si="102"/>
        <v>1241.7966119999999</v>
      </c>
      <c r="AD523" s="64">
        <f t="shared" si="103"/>
        <v>-33.262124400000005</v>
      </c>
      <c r="AE523" s="64">
        <f t="shared" si="104"/>
        <v>-13.610597199999999</v>
      </c>
      <c r="AF523" s="64">
        <f t="shared" si="105"/>
        <v>0</v>
      </c>
      <c r="AG523" s="64">
        <f t="shared" si="106"/>
        <v>13.610597199999999</v>
      </c>
      <c r="AH523" s="64">
        <f t="shared" si="107"/>
        <v>33.262124400000005</v>
      </c>
    </row>
    <row r="524" spans="1:34">
      <c r="A524" t="s">
        <v>35</v>
      </c>
      <c r="B524" t="s">
        <v>45</v>
      </c>
      <c r="C524">
        <v>10</v>
      </c>
      <c r="D524">
        <v>2013</v>
      </c>
      <c r="E524">
        <v>19</v>
      </c>
      <c r="F524">
        <v>1.6649769999999999</v>
      </c>
      <c r="G524">
        <v>1.848125</v>
      </c>
      <c r="H524" s="85">
        <v>74.240300000000005</v>
      </c>
      <c r="I524" s="84">
        <f t="shared" si="96"/>
        <v>0</v>
      </c>
      <c r="J524" s="84">
        <f t="shared" si="97"/>
        <v>0</v>
      </c>
      <c r="K524" s="84">
        <f t="shared" si="98"/>
        <v>0</v>
      </c>
      <c r="L524" s="84">
        <f t="shared" si="99"/>
        <v>0</v>
      </c>
      <c r="M524" s="84">
        <f t="shared" si="100"/>
        <v>0</v>
      </c>
      <c r="N524">
        <v>844</v>
      </c>
      <c r="O524" s="85">
        <v>0</v>
      </c>
      <c r="P524" s="84">
        <v>0.23300000000000001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 s="85">
        <v>0</v>
      </c>
      <c r="X524" s="85">
        <v>0</v>
      </c>
      <c r="Y524" s="85">
        <v>0</v>
      </c>
      <c r="Z524" s="85">
        <v>0</v>
      </c>
      <c r="AA524" s="85">
        <v>0</v>
      </c>
      <c r="AB524" s="64">
        <f t="shared" si="101"/>
        <v>1405.2405879999999</v>
      </c>
      <c r="AC524" s="64">
        <f t="shared" si="102"/>
        <v>1559.8175000000001</v>
      </c>
      <c r="AD524" s="64">
        <f t="shared" si="103"/>
        <v>0</v>
      </c>
      <c r="AE524" s="64">
        <f t="shared" si="104"/>
        <v>0</v>
      </c>
      <c r="AF524" s="64">
        <f t="shared" si="105"/>
        <v>0</v>
      </c>
      <c r="AG524" s="64">
        <f t="shared" si="106"/>
        <v>0</v>
      </c>
      <c r="AH524" s="64">
        <f t="shared" si="107"/>
        <v>0</v>
      </c>
    </row>
    <row r="525" spans="1:34">
      <c r="A525" t="s">
        <v>35</v>
      </c>
      <c r="B525" t="s">
        <v>45</v>
      </c>
      <c r="C525">
        <v>10</v>
      </c>
      <c r="D525">
        <v>2013</v>
      </c>
      <c r="E525">
        <v>20</v>
      </c>
      <c r="F525">
        <v>1.2131270000000001</v>
      </c>
      <c r="G525">
        <v>1.322309</v>
      </c>
      <c r="H525" s="85">
        <v>70.6357</v>
      </c>
      <c r="I525" s="84">
        <f t="shared" si="96"/>
        <v>0</v>
      </c>
      <c r="J525" s="84">
        <f t="shared" si="97"/>
        <v>0</v>
      </c>
      <c r="K525" s="84">
        <f t="shared" si="98"/>
        <v>0</v>
      </c>
      <c r="L525" s="84">
        <f t="shared" si="99"/>
        <v>0</v>
      </c>
      <c r="M525" s="84">
        <f t="shared" si="100"/>
        <v>0</v>
      </c>
      <c r="N525">
        <v>844</v>
      </c>
      <c r="O525" s="85">
        <v>0</v>
      </c>
      <c r="P525" s="84">
        <v>0.16500000000000001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 s="85">
        <v>0</v>
      </c>
      <c r="X525" s="85">
        <v>0</v>
      </c>
      <c r="Y525" s="85">
        <v>0</v>
      </c>
      <c r="Z525" s="85">
        <v>0</v>
      </c>
      <c r="AA525" s="85">
        <v>0</v>
      </c>
      <c r="AB525" s="64">
        <f t="shared" si="101"/>
        <v>1023.8791880000001</v>
      </c>
      <c r="AC525" s="64">
        <f t="shared" si="102"/>
        <v>1116.0287960000001</v>
      </c>
      <c r="AD525" s="64">
        <f t="shared" si="103"/>
        <v>0</v>
      </c>
      <c r="AE525" s="64">
        <f t="shared" si="104"/>
        <v>0</v>
      </c>
      <c r="AF525" s="64">
        <f t="shared" si="105"/>
        <v>0</v>
      </c>
      <c r="AG525" s="64">
        <f t="shared" si="106"/>
        <v>0</v>
      </c>
      <c r="AH525" s="64">
        <f t="shared" si="107"/>
        <v>0</v>
      </c>
    </row>
    <row r="526" spans="1:34">
      <c r="A526" t="s">
        <v>35</v>
      </c>
      <c r="B526" t="s">
        <v>45</v>
      </c>
      <c r="C526">
        <v>10</v>
      </c>
      <c r="D526">
        <v>2013</v>
      </c>
      <c r="E526">
        <v>21</v>
      </c>
      <c r="F526">
        <v>0.91202249999999996</v>
      </c>
      <c r="G526">
        <v>0.97586410000000001</v>
      </c>
      <c r="H526" s="85">
        <v>66.465100000000007</v>
      </c>
      <c r="I526" s="84">
        <f t="shared" si="96"/>
        <v>0</v>
      </c>
      <c r="J526" s="84">
        <f t="shared" si="97"/>
        <v>0</v>
      </c>
      <c r="K526" s="84">
        <f t="shared" si="98"/>
        <v>0</v>
      </c>
      <c r="L526" s="84">
        <f t="shared" si="99"/>
        <v>0</v>
      </c>
      <c r="M526" s="84">
        <f t="shared" si="100"/>
        <v>0</v>
      </c>
      <c r="N526">
        <v>844</v>
      </c>
      <c r="O526" s="85">
        <v>0</v>
      </c>
      <c r="P526" s="84">
        <v>0.1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 s="85">
        <v>0</v>
      </c>
      <c r="X526" s="85">
        <v>0</v>
      </c>
      <c r="Y526" s="85">
        <v>0</v>
      </c>
      <c r="Z526" s="85">
        <v>0</v>
      </c>
      <c r="AA526" s="85">
        <v>0</v>
      </c>
      <c r="AB526" s="64">
        <f t="shared" si="101"/>
        <v>769.74698999999998</v>
      </c>
      <c r="AC526" s="64">
        <f t="shared" si="102"/>
        <v>823.62930040000003</v>
      </c>
      <c r="AD526" s="64">
        <f t="shared" si="103"/>
        <v>0</v>
      </c>
      <c r="AE526" s="64">
        <f t="shared" si="104"/>
        <v>0</v>
      </c>
      <c r="AF526" s="64">
        <f t="shared" si="105"/>
        <v>0</v>
      </c>
      <c r="AG526" s="64">
        <f t="shared" si="106"/>
        <v>0</v>
      </c>
      <c r="AH526" s="64">
        <f t="shared" si="107"/>
        <v>0</v>
      </c>
    </row>
    <row r="527" spans="1:34">
      <c r="A527" t="s">
        <v>35</v>
      </c>
      <c r="B527" t="s">
        <v>45</v>
      </c>
      <c r="C527">
        <v>10</v>
      </c>
      <c r="D527">
        <v>2013</v>
      </c>
      <c r="E527">
        <v>22</v>
      </c>
      <c r="F527">
        <v>0.70866689999999999</v>
      </c>
      <c r="G527">
        <v>0.70866689999999999</v>
      </c>
      <c r="H527" s="85">
        <v>64.938000000000002</v>
      </c>
      <c r="I527" s="84">
        <f t="shared" si="96"/>
        <v>0</v>
      </c>
      <c r="J527" s="84">
        <f t="shared" si="97"/>
        <v>0</v>
      </c>
      <c r="K527" s="84">
        <f t="shared" si="98"/>
        <v>0</v>
      </c>
      <c r="L527" s="84">
        <f t="shared" si="99"/>
        <v>0</v>
      </c>
      <c r="M527" s="84">
        <f t="shared" si="100"/>
        <v>0</v>
      </c>
      <c r="N527">
        <v>844</v>
      </c>
      <c r="O527" s="85">
        <v>0</v>
      </c>
      <c r="P527" s="84">
        <v>6.8000000000000005E-2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 s="85">
        <v>0</v>
      </c>
      <c r="X527" s="85">
        <v>0</v>
      </c>
      <c r="Y527" s="85">
        <v>0</v>
      </c>
      <c r="Z527" s="85">
        <v>0</v>
      </c>
      <c r="AA527" s="85">
        <v>0</v>
      </c>
      <c r="AB527" s="64">
        <f t="shared" si="101"/>
        <v>598.11486360000004</v>
      </c>
      <c r="AC527" s="64">
        <f t="shared" si="102"/>
        <v>598.11486360000004</v>
      </c>
      <c r="AD527" s="64">
        <f t="shared" si="103"/>
        <v>0</v>
      </c>
      <c r="AE527" s="64">
        <f t="shared" si="104"/>
        <v>0</v>
      </c>
      <c r="AF527" s="64">
        <f t="shared" si="105"/>
        <v>0</v>
      </c>
      <c r="AG527" s="64">
        <f t="shared" si="106"/>
        <v>0</v>
      </c>
      <c r="AH527" s="64">
        <f t="shared" si="107"/>
        <v>0</v>
      </c>
    </row>
    <row r="528" spans="1:34">
      <c r="A528" t="s">
        <v>35</v>
      </c>
      <c r="B528" t="s">
        <v>45</v>
      </c>
      <c r="C528">
        <v>10</v>
      </c>
      <c r="D528">
        <v>2013</v>
      </c>
      <c r="E528">
        <v>23</v>
      </c>
      <c r="F528">
        <v>0.48942720000000001</v>
      </c>
      <c r="G528">
        <v>0.48942720000000001</v>
      </c>
      <c r="H528" s="85">
        <v>63.162799999999997</v>
      </c>
      <c r="I528" s="84">
        <f t="shared" si="96"/>
        <v>0</v>
      </c>
      <c r="J528" s="84">
        <f t="shared" si="97"/>
        <v>0</v>
      </c>
      <c r="K528" s="84">
        <f t="shared" si="98"/>
        <v>0</v>
      </c>
      <c r="L528" s="84">
        <f t="shared" si="99"/>
        <v>0</v>
      </c>
      <c r="M528" s="84">
        <f t="shared" si="100"/>
        <v>0</v>
      </c>
      <c r="N528">
        <v>844</v>
      </c>
      <c r="O528" s="85">
        <v>0</v>
      </c>
      <c r="P528" s="84">
        <v>5.0999999999999997E-2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 s="85">
        <v>0</v>
      </c>
      <c r="X528" s="85">
        <v>0</v>
      </c>
      <c r="Y528" s="85">
        <v>0</v>
      </c>
      <c r="Z528" s="85">
        <v>0</v>
      </c>
      <c r="AA528" s="85">
        <v>0</v>
      </c>
      <c r="AB528" s="64">
        <f t="shared" si="101"/>
        <v>413.07655679999999</v>
      </c>
      <c r="AC528" s="64">
        <f t="shared" si="102"/>
        <v>413.07655679999999</v>
      </c>
      <c r="AD528" s="64">
        <f t="shared" si="103"/>
        <v>0</v>
      </c>
      <c r="AE528" s="64">
        <f t="shared" si="104"/>
        <v>0</v>
      </c>
      <c r="AF528" s="64">
        <f t="shared" si="105"/>
        <v>0</v>
      </c>
      <c r="AG528" s="64">
        <f t="shared" si="106"/>
        <v>0</v>
      </c>
      <c r="AH528" s="64">
        <f t="shared" si="107"/>
        <v>0</v>
      </c>
    </row>
    <row r="529" spans="1:34">
      <c r="A529" t="s">
        <v>35</v>
      </c>
      <c r="B529" t="s">
        <v>45</v>
      </c>
      <c r="C529">
        <v>10</v>
      </c>
      <c r="D529">
        <v>2013</v>
      </c>
      <c r="E529">
        <v>24</v>
      </c>
      <c r="F529">
        <v>0.2833812</v>
      </c>
      <c r="G529">
        <v>0.2833812</v>
      </c>
      <c r="H529" s="85">
        <v>60.914700000000003</v>
      </c>
      <c r="I529" s="84">
        <f t="shared" si="96"/>
        <v>0</v>
      </c>
      <c r="J529" s="84">
        <f t="shared" si="97"/>
        <v>0</v>
      </c>
      <c r="K529" s="84">
        <f t="shared" si="98"/>
        <v>0</v>
      </c>
      <c r="L529" s="84">
        <f t="shared" si="99"/>
        <v>0</v>
      </c>
      <c r="M529" s="84">
        <f t="shared" si="100"/>
        <v>0</v>
      </c>
      <c r="N529">
        <v>844</v>
      </c>
      <c r="O529" s="85">
        <v>0</v>
      </c>
      <c r="P529" s="84">
        <v>0.05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 s="85">
        <v>0</v>
      </c>
      <c r="X529" s="85">
        <v>0</v>
      </c>
      <c r="Y529" s="85">
        <v>0</v>
      </c>
      <c r="Z529" s="85">
        <v>0</v>
      </c>
      <c r="AA529" s="85">
        <v>0</v>
      </c>
      <c r="AB529" s="64">
        <f t="shared" si="101"/>
        <v>239.17373280000001</v>
      </c>
      <c r="AC529" s="64">
        <f t="shared" si="102"/>
        <v>239.17373280000001</v>
      </c>
      <c r="AD529" s="64">
        <f t="shared" si="103"/>
        <v>0</v>
      </c>
      <c r="AE529" s="64">
        <f t="shared" si="104"/>
        <v>0</v>
      </c>
      <c r="AF529" s="64">
        <f t="shared" si="105"/>
        <v>0</v>
      </c>
      <c r="AG529" s="64">
        <f t="shared" si="106"/>
        <v>0</v>
      </c>
      <c r="AH529" s="64">
        <f t="shared" si="107"/>
        <v>0</v>
      </c>
    </row>
    <row r="530" spans="1:34">
      <c r="A530" t="s">
        <v>35</v>
      </c>
      <c r="B530" t="s">
        <v>51</v>
      </c>
      <c r="C530">
        <v>11</v>
      </c>
      <c r="D530">
        <v>2013</v>
      </c>
      <c r="E530">
        <v>1</v>
      </c>
      <c r="F530">
        <v>0</v>
      </c>
      <c r="G530">
        <v>0</v>
      </c>
      <c r="H530" s="85">
        <v>44.565899999999999</v>
      </c>
      <c r="I530" s="84">
        <f t="shared" si="96"/>
        <v>0</v>
      </c>
      <c r="J530" s="84">
        <f t="shared" si="97"/>
        <v>0</v>
      </c>
      <c r="K530" s="84">
        <f t="shared" si="98"/>
        <v>0</v>
      </c>
      <c r="L530" s="84">
        <f t="shared" si="99"/>
        <v>0</v>
      </c>
      <c r="M530" s="84">
        <f t="shared" si="100"/>
        <v>0</v>
      </c>
      <c r="N530">
        <v>1055</v>
      </c>
      <c r="O530" s="85">
        <v>0</v>
      </c>
      <c r="P530" s="84">
        <v>0.05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 s="85">
        <v>0</v>
      </c>
      <c r="X530" s="85">
        <v>0</v>
      </c>
      <c r="Y530" s="85">
        <v>0</v>
      </c>
      <c r="Z530" s="85">
        <v>0</v>
      </c>
      <c r="AA530" s="85">
        <v>0</v>
      </c>
      <c r="AB530" s="64">
        <f t="shared" si="101"/>
        <v>0</v>
      </c>
      <c r="AC530" s="64">
        <f t="shared" si="102"/>
        <v>0</v>
      </c>
      <c r="AD530" s="64">
        <f t="shared" si="103"/>
        <v>0</v>
      </c>
      <c r="AE530" s="64">
        <f t="shared" si="104"/>
        <v>0</v>
      </c>
      <c r="AF530" s="64">
        <f t="shared" si="105"/>
        <v>0</v>
      </c>
      <c r="AG530" s="64">
        <f t="shared" si="106"/>
        <v>0</v>
      </c>
      <c r="AH530" s="64">
        <f t="shared" si="107"/>
        <v>0</v>
      </c>
    </row>
    <row r="531" spans="1:34">
      <c r="A531" t="s">
        <v>35</v>
      </c>
      <c r="B531" t="s">
        <v>51</v>
      </c>
      <c r="C531">
        <v>11</v>
      </c>
      <c r="D531">
        <v>2013</v>
      </c>
      <c r="E531">
        <v>2</v>
      </c>
      <c r="F531">
        <v>0</v>
      </c>
      <c r="G531">
        <v>0</v>
      </c>
      <c r="H531" s="85">
        <v>43.162799999999997</v>
      </c>
      <c r="I531" s="84">
        <f t="shared" si="96"/>
        <v>0</v>
      </c>
      <c r="J531" s="84">
        <f t="shared" si="97"/>
        <v>0</v>
      </c>
      <c r="K531" s="84">
        <f t="shared" si="98"/>
        <v>0</v>
      </c>
      <c r="L531" s="84">
        <f t="shared" si="99"/>
        <v>0</v>
      </c>
      <c r="M531" s="84">
        <f t="shared" si="100"/>
        <v>0</v>
      </c>
      <c r="N531">
        <v>1055</v>
      </c>
      <c r="O531" s="85">
        <v>0</v>
      </c>
      <c r="P531" s="84">
        <v>3.2000000000000001E-2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 s="85">
        <v>0</v>
      </c>
      <c r="X531" s="85">
        <v>0</v>
      </c>
      <c r="Y531" s="85">
        <v>0</v>
      </c>
      <c r="Z531" s="85">
        <v>0</v>
      </c>
      <c r="AA531" s="85">
        <v>0</v>
      </c>
      <c r="AB531" s="64">
        <f t="shared" si="101"/>
        <v>0</v>
      </c>
      <c r="AC531" s="64">
        <f t="shared" si="102"/>
        <v>0</v>
      </c>
      <c r="AD531" s="64">
        <f t="shared" si="103"/>
        <v>0</v>
      </c>
      <c r="AE531" s="64">
        <f t="shared" si="104"/>
        <v>0</v>
      </c>
      <c r="AF531" s="64">
        <f t="shared" si="105"/>
        <v>0</v>
      </c>
      <c r="AG531" s="64">
        <f t="shared" si="106"/>
        <v>0</v>
      </c>
      <c r="AH531" s="64">
        <f t="shared" si="107"/>
        <v>0</v>
      </c>
    </row>
    <row r="532" spans="1:34">
      <c r="A532" t="s">
        <v>35</v>
      </c>
      <c r="B532" t="s">
        <v>51</v>
      </c>
      <c r="C532">
        <v>11</v>
      </c>
      <c r="D532">
        <v>2013</v>
      </c>
      <c r="E532">
        <v>3</v>
      </c>
      <c r="F532">
        <v>0</v>
      </c>
      <c r="G532">
        <v>0</v>
      </c>
      <c r="H532" s="85">
        <v>43.604700000000001</v>
      </c>
      <c r="I532" s="84">
        <f t="shared" si="96"/>
        <v>0</v>
      </c>
      <c r="J532" s="84">
        <f t="shared" si="97"/>
        <v>0</v>
      </c>
      <c r="K532" s="84">
        <f t="shared" si="98"/>
        <v>0</v>
      </c>
      <c r="L532" s="84">
        <f t="shared" si="99"/>
        <v>0</v>
      </c>
      <c r="M532" s="84">
        <f t="shared" si="100"/>
        <v>0</v>
      </c>
      <c r="N532">
        <v>1055</v>
      </c>
      <c r="O532" s="85">
        <v>0</v>
      </c>
      <c r="P532" s="84">
        <v>4.3999999999999997E-2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 s="85">
        <v>0</v>
      </c>
      <c r="X532" s="85">
        <v>0</v>
      </c>
      <c r="Y532" s="85">
        <v>0</v>
      </c>
      <c r="Z532" s="85">
        <v>0</v>
      </c>
      <c r="AA532" s="85">
        <v>0</v>
      </c>
      <c r="AB532" s="64">
        <f t="shared" si="101"/>
        <v>0</v>
      </c>
      <c r="AC532" s="64">
        <f t="shared" si="102"/>
        <v>0</v>
      </c>
      <c r="AD532" s="64">
        <f t="shared" si="103"/>
        <v>0</v>
      </c>
      <c r="AE532" s="64">
        <f t="shared" si="104"/>
        <v>0</v>
      </c>
      <c r="AF532" s="64">
        <f t="shared" si="105"/>
        <v>0</v>
      </c>
      <c r="AG532" s="64">
        <f t="shared" si="106"/>
        <v>0</v>
      </c>
      <c r="AH532" s="64">
        <f t="shared" si="107"/>
        <v>0</v>
      </c>
    </row>
    <row r="533" spans="1:34">
      <c r="A533" t="s">
        <v>35</v>
      </c>
      <c r="B533" t="s">
        <v>51</v>
      </c>
      <c r="C533">
        <v>11</v>
      </c>
      <c r="D533">
        <v>2013</v>
      </c>
      <c r="E533">
        <v>4</v>
      </c>
      <c r="F533">
        <v>0</v>
      </c>
      <c r="G533">
        <v>0</v>
      </c>
      <c r="H533" s="85">
        <v>44.015500000000003</v>
      </c>
      <c r="I533" s="84">
        <f t="shared" si="96"/>
        <v>0</v>
      </c>
      <c r="J533" s="84">
        <f t="shared" si="97"/>
        <v>0</v>
      </c>
      <c r="K533" s="84">
        <f t="shared" si="98"/>
        <v>0</v>
      </c>
      <c r="L533" s="84">
        <f t="shared" si="99"/>
        <v>0</v>
      </c>
      <c r="M533" s="84">
        <f t="shared" si="100"/>
        <v>0</v>
      </c>
      <c r="N533">
        <v>1055</v>
      </c>
      <c r="O533" s="85">
        <v>0</v>
      </c>
      <c r="P533" s="84">
        <v>4.3999999999999997E-2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 s="85">
        <v>0</v>
      </c>
      <c r="X533" s="85">
        <v>0</v>
      </c>
      <c r="Y533" s="85">
        <v>0</v>
      </c>
      <c r="Z533" s="85">
        <v>0</v>
      </c>
      <c r="AA533" s="85">
        <v>0</v>
      </c>
      <c r="AB533" s="64">
        <f t="shared" si="101"/>
        <v>0</v>
      </c>
      <c r="AC533" s="64">
        <f t="shared" si="102"/>
        <v>0</v>
      </c>
      <c r="AD533" s="64">
        <f t="shared" si="103"/>
        <v>0</v>
      </c>
      <c r="AE533" s="64">
        <f t="shared" si="104"/>
        <v>0</v>
      </c>
      <c r="AF533" s="64">
        <f t="shared" si="105"/>
        <v>0</v>
      </c>
      <c r="AG533" s="64">
        <f t="shared" si="106"/>
        <v>0</v>
      </c>
      <c r="AH533" s="64">
        <f t="shared" si="107"/>
        <v>0</v>
      </c>
    </row>
    <row r="534" spans="1:34">
      <c r="A534" t="s">
        <v>35</v>
      </c>
      <c r="B534" t="s">
        <v>51</v>
      </c>
      <c r="C534">
        <v>11</v>
      </c>
      <c r="D534">
        <v>2013</v>
      </c>
      <c r="E534">
        <v>5</v>
      </c>
      <c r="F534">
        <v>0</v>
      </c>
      <c r="G534">
        <v>0</v>
      </c>
      <c r="H534" s="85">
        <v>43.209299999999999</v>
      </c>
      <c r="I534" s="84">
        <f t="shared" si="96"/>
        <v>0</v>
      </c>
      <c r="J534" s="84">
        <f t="shared" si="97"/>
        <v>0</v>
      </c>
      <c r="K534" s="84">
        <f t="shared" si="98"/>
        <v>0</v>
      </c>
      <c r="L534" s="84">
        <f t="shared" si="99"/>
        <v>0</v>
      </c>
      <c r="M534" s="84">
        <f t="shared" si="100"/>
        <v>0</v>
      </c>
      <c r="N534">
        <v>1055</v>
      </c>
      <c r="O534" s="85">
        <v>0</v>
      </c>
      <c r="P534" s="84">
        <v>5.3999999999999999E-2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 s="85">
        <v>0</v>
      </c>
      <c r="X534" s="85">
        <v>0</v>
      </c>
      <c r="Y534" s="85">
        <v>0</v>
      </c>
      <c r="Z534" s="85">
        <v>0</v>
      </c>
      <c r="AA534" s="85">
        <v>0</v>
      </c>
      <c r="AB534" s="64">
        <f t="shared" si="101"/>
        <v>0</v>
      </c>
      <c r="AC534" s="64">
        <f t="shared" si="102"/>
        <v>0</v>
      </c>
      <c r="AD534" s="64">
        <f t="shared" si="103"/>
        <v>0</v>
      </c>
      <c r="AE534" s="64">
        <f t="shared" si="104"/>
        <v>0</v>
      </c>
      <c r="AF534" s="64">
        <f t="shared" si="105"/>
        <v>0</v>
      </c>
      <c r="AG534" s="64">
        <f t="shared" si="106"/>
        <v>0</v>
      </c>
      <c r="AH534" s="64">
        <f t="shared" si="107"/>
        <v>0</v>
      </c>
    </row>
    <row r="535" spans="1:34">
      <c r="A535" t="s">
        <v>35</v>
      </c>
      <c r="B535" t="s">
        <v>51</v>
      </c>
      <c r="C535">
        <v>11</v>
      </c>
      <c r="D535">
        <v>2013</v>
      </c>
      <c r="E535">
        <v>6</v>
      </c>
      <c r="F535">
        <v>0</v>
      </c>
      <c r="G535">
        <v>0</v>
      </c>
      <c r="H535" s="85">
        <v>42.596899999999998</v>
      </c>
      <c r="I535" s="84">
        <f t="shared" si="96"/>
        <v>0</v>
      </c>
      <c r="J535" s="84">
        <f t="shared" si="97"/>
        <v>0</v>
      </c>
      <c r="K535" s="84">
        <f t="shared" si="98"/>
        <v>0</v>
      </c>
      <c r="L535" s="84">
        <f t="shared" si="99"/>
        <v>0</v>
      </c>
      <c r="M535" s="84">
        <f t="shared" si="100"/>
        <v>0</v>
      </c>
      <c r="N535">
        <v>1055</v>
      </c>
      <c r="O535" s="85">
        <v>0</v>
      </c>
      <c r="P535" s="84">
        <v>0.10100000000000001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 s="85">
        <v>0</v>
      </c>
      <c r="X535" s="85">
        <v>0</v>
      </c>
      <c r="Y535" s="85">
        <v>0</v>
      </c>
      <c r="Z535" s="85">
        <v>0</v>
      </c>
      <c r="AA535" s="85">
        <v>0</v>
      </c>
      <c r="AB535" s="64">
        <f t="shared" si="101"/>
        <v>0</v>
      </c>
      <c r="AC535" s="64">
        <f t="shared" si="102"/>
        <v>0</v>
      </c>
      <c r="AD535" s="64">
        <f t="shared" si="103"/>
        <v>0</v>
      </c>
      <c r="AE535" s="64">
        <f t="shared" si="104"/>
        <v>0</v>
      </c>
      <c r="AF535" s="64">
        <f t="shared" si="105"/>
        <v>0</v>
      </c>
      <c r="AG535" s="64">
        <f t="shared" si="106"/>
        <v>0</v>
      </c>
      <c r="AH535" s="64">
        <f t="shared" si="107"/>
        <v>0</v>
      </c>
    </row>
    <row r="536" spans="1:34">
      <c r="A536" t="s">
        <v>35</v>
      </c>
      <c r="B536" t="s">
        <v>51</v>
      </c>
      <c r="C536">
        <v>11</v>
      </c>
      <c r="D536">
        <v>2013</v>
      </c>
      <c r="E536">
        <v>7</v>
      </c>
      <c r="F536">
        <v>0</v>
      </c>
      <c r="G536">
        <v>0</v>
      </c>
      <c r="H536" s="85">
        <v>41.434100000000001</v>
      </c>
      <c r="I536" s="84">
        <f t="shared" si="96"/>
        <v>0</v>
      </c>
      <c r="J536" s="84">
        <f t="shared" si="97"/>
        <v>0</v>
      </c>
      <c r="K536" s="84">
        <f t="shared" si="98"/>
        <v>0</v>
      </c>
      <c r="L536" s="84">
        <f t="shared" si="99"/>
        <v>0</v>
      </c>
      <c r="M536" s="84">
        <f t="shared" si="100"/>
        <v>0</v>
      </c>
      <c r="N536">
        <v>1055</v>
      </c>
      <c r="O536" s="85">
        <v>0</v>
      </c>
      <c r="P536" s="84">
        <v>0.161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 s="85">
        <v>0</v>
      </c>
      <c r="X536" s="85">
        <v>0</v>
      </c>
      <c r="Y536" s="85">
        <v>0</v>
      </c>
      <c r="Z536" s="85">
        <v>0</v>
      </c>
      <c r="AA536" s="85">
        <v>0</v>
      </c>
      <c r="AB536" s="64">
        <f t="shared" si="101"/>
        <v>0</v>
      </c>
      <c r="AC536" s="64">
        <f t="shared" si="102"/>
        <v>0</v>
      </c>
      <c r="AD536" s="64">
        <f t="shared" si="103"/>
        <v>0</v>
      </c>
      <c r="AE536" s="64">
        <f t="shared" si="104"/>
        <v>0</v>
      </c>
      <c r="AF536" s="64">
        <f t="shared" si="105"/>
        <v>0</v>
      </c>
      <c r="AG536" s="64">
        <f t="shared" si="106"/>
        <v>0</v>
      </c>
      <c r="AH536" s="64">
        <f t="shared" si="107"/>
        <v>0</v>
      </c>
    </row>
    <row r="537" spans="1:34">
      <c r="A537" t="s">
        <v>35</v>
      </c>
      <c r="B537" t="s">
        <v>51</v>
      </c>
      <c r="C537">
        <v>11</v>
      </c>
      <c r="D537">
        <v>2013</v>
      </c>
      <c r="E537">
        <v>8</v>
      </c>
      <c r="F537">
        <v>0</v>
      </c>
      <c r="G537">
        <v>0</v>
      </c>
      <c r="H537" s="85">
        <v>43.139499999999998</v>
      </c>
      <c r="I537" s="84">
        <f t="shared" si="96"/>
        <v>0</v>
      </c>
      <c r="J537" s="84">
        <f t="shared" si="97"/>
        <v>0</v>
      </c>
      <c r="K537" s="84">
        <f t="shared" si="98"/>
        <v>0</v>
      </c>
      <c r="L537" s="84">
        <f t="shared" si="99"/>
        <v>0</v>
      </c>
      <c r="M537" s="84">
        <f t="shared" si="100"/>
        <v>0</v>
      </c>
      <c r="N537">
        <v>1055</v>
      </c>
      <c r="O537" s="85">
        <v>0</v>
      </c>
      <c r="P537" s="84">
        <v>0.224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 s="85">
        <v>0</v>
      </c>
      <c r="X537" s="85">
        <v>0</v>
      </c>
      <c r="Y537" s="85">
        <v>0</v>
      </c>
      <c r="Z537" s="85">
        <v>0</v>
      </c>
      <c r="AA537" s="85">
        <v>0</v>
      </c>
      <c r="AB537" s="64">
        <f t="shared" si="101"/>
        <v>0</v>
      </c>
      <c r="AC537" s="64">
        <f t="shared" si="102"/>
        <v>0</v>
      </c>
      <c r="AD537" s="64">
        <f t="shared" si="103"/>
        <v>0</v>
      </c>
      <c r="AE537" s="64">
        <f t="shared" si="104"/>
        <v>0</v>
      </c>
      <c r="AF537" s="64">
        <f t="shared" si="105"/>
        <v>0</v>
      </c>
      <c r="AG537" s="64">
        <f t="shared" si="106"/>
        <v>0</v>
      </c>
      <c r="AH537" s="64">
        <f t="shared" si="107"/>
        <v>0</v>
      </c>
    </row>
    <row r="538" spans="1:34">
      <c r="A538" t="s">
        <v>35</v>
      </c>
      <c r="B538" t="s">
        <v>51</v>
      </c>
      <c r="C538">
        <v>11</v>
      </c>
      <c r="D538">
        <v>2013</v>
      </c>
      <c r="E538">
        <v>9</v>
      </c>
      <c r="F538">
        <v>0</v>
      </c>
      <c r="G538">
        <v>0</v>
      </c>
      <c r="H538" s="85">
        <v>47.108499999999999</v>
      </c>
      <c r="I538" s="84">
        <f t="shared" si="96"/>
        <v>0</v>
      </c>
      <c r="J538" s="84">
        <f t="shared" si="97"/>
        <v>0</v>
      </c>
      <c r="K538" s="84">
        <f t="shared" si="98"/>
        <v>0</v>
      </c>
      <c r="L538" s="84">
        <f t="shared" si="99"/>
        <v>0</v>
      </c>
      <c r="M538" s="84">
        <f t="shared" si="100"/>
        <v>0</v>
      </c>
      <c r="N538">
        <v>1055</v>
      </c>
      <c r="O538" s="85">
        <v>0</v>
      </c>
      <c r="P538" s="84">
        <v>0.33800000000000002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 s="85">
        <v>0</v>
      </c>
      <c r="X538" s="85">
        <v>0</v>
      </c>
      <c r="Y538" s="85">
        <v>0</v>
      </c>
      <c r="Z538" s="85">
        <v>0</v>
      </c>
      <c r="AA538" s="85">
        <v>0</v>
      </c>
      <c r="AB538" s="64">
        <f t="shared" si="101"/>
        <v>0</v>
      </c>
      <c r="AC538" s="64">
        <f t="shared" si="102"/>
        <v>0</v>
      </c>
      <c r="AD538" s="64">
        <f t="shared" si="103"/>
        <v>0</v>
      </c>
      <c r="AE538" s="64">
        <f t="shared" si="104"/>
        <v>0</v>
      </c>
      <c r="AF538" s="64">
        <f t="shared" si="105"/>
        <v>0</v>
      </c>
      <c r="AG538" s="64">
        <f t="shared" si="106"/>
        <v>0</v>
      </c>
      <c r="AH538" s="64">
        <f t="shared" si="107"/>
        <v>0</v>
      </c>
    </row>
    <row r="539" spans="1:34">
      <c r="A539" t="s">
        <v>35</v>
      </c>
      <c r="B539" t="s">
        <v>51</v>
      </c>
      <c r="C539">
        <v>11</v>
      </c>
      <c r="D539">
        <v>2013</v>
      </c>
      <c r="E539">
        <v>10</v>
      </c>
      <c r="F539">
        <v>0</v>
      </c>
      <c r="G539">
        <v>0</v>
      </c>
      <c r="H539" s="85">
        <v>55.418599999999998</v>
      </c>
      <c r="I539" s="84">
        <f t="shared" si="96"/>
        <v>0</v>
      </c>
      <c r="J539" s="84">
        <f t="shared" si="97"/>
        <v>0</v>
      </c>
      <c r="K539" s="84">
        <f t="shared" si="98"/>
        <v>0</v>
      </c>
      <c r="L539" s="84">
        <f t="shared" si="99"/>
        <v>0</v>
      </c>
      <c r="M539" s="84">
        <f t="shared" si="100"/>
        <v>0</v>
      </c>
      <c r="N539">
        <v>1055</v>
      </c>
      <c r="O539" s="85">
        <v>0</v>
      </c>
      <c r="P539" s="84">
        <v>0.55700000000000005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 s="85">
        <v>0</v>
      </c>
      <c r="X539" s="85">
        <v>0</v>
      </c>
      <c r="Y539" s="85">
        <v>0</v>
      </c>
      <c r="Z539" s="85">
        <v>0</v>
      </c>
      <c r="AA539" s="85">
        <v>0</v>
      </c>
      <c r="AB539" s="64">
        <f t="shared" si="101"/>
        <v>0</v>
      </c>
      <c r="AC539" s="64">
        <f t="shared" si="102"/>
        <v>0</v>
      </c>
      <c r="AD539" s="64">
        <f t="shared" si="103"/>
        <v>0</v>
      </c>
      <c r="AE539" s="64">
        <f t="shared" si="104"/>
        <v>0</v>
      </c>
      <c r="AF539" s="64">
        <f t="shared" si="105"/>
        <v>0</v>
      </c>
      <c r="AG539" s="64">
        <f t="shared" si="106"/>
        <v>0</v>
      </c>
      <c r="AH539" s="64">
        <f t="shared" si="107"/>
        <v>0</v>
      </c>
    </row>
    <row r="540" spans="1:34">
      <c r="A540" t="s">
        <v>35</v>
      </c>
      <c r="B540" t="s">
        <v>51</v>
      </c>
      <c r="C540">
        <v>11</v>
      </c>
      <c r="D540">
        <v>2013</v>
      </c>
      <c r="E540">
        <v>11</v>
      </c>
      <c r="F540">
        <v>0</v>
      </c>
      <c r="G540">
        <v>0</v>
      </c>
      <c r="H540" s="85">
        <v>57.883699999999997</v>
      </c>
      <c r="I540" s="84">
        <f t="shared" si="96"/>
        <v>0</v>
      </c>
      <c r="J540" s="84">
        <f t="shared" si="97"/>
        <v>0</v>
      </c>
      <c r="K540" s="84">
        <f t="shared" si="98"/>
        <v>0</v>
      </c>
      <c r="L540" s="84">
        <f t="shared" si="99"/>
        <v>0</v>
      </c>
      <c r="M540" s="84">
        <f t="shared" si="100"/>
        <v>0</v>
      </c>
      <c r="N540">
        <v>1055</v>
      </c>
      <c r="O540" s="85">
        <v>0</v>
      </c>
      <c r="P540" s="84">
        <v>0.72599999999999998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 s="85">
        <v>0</v>
      </c>
      <c r="X540" s="85">
        <v>0</v>
      </c>
      <c r="Y540" s="85">
        <v>0</v>
      </c>
      <c r="Z540" s="85">
        <v>0</v>
      </c>
      <c r="AA540" s="85">
        <v>0</v>
      </c>
      <c r="AB540" s="64">
        <f t="shared" si="101"/>
        <v>0</v>
      </c>
      <c r="AC540" s="64">
        <f t="shared" si="102"/>
        <v>0</v>
      </c>
      <c r="AD540" s="64">
        <f t="shared" si="103"/>
        <v>0</v>
      </c>
      <c r="AE540" s="64">
        <f t="shared" si="104"/>
        <v>0</v>
      </c>
      <c r="AF540" s="64">
        <f t="shared" si="105"/>
        <v>0</v>
      </c>
      <c r="AG540" s="64">
        <f t="shared" si="106"/>
        <v>0</v>
      </c>
      <c r="AH540" s="64">
        <f t="shared" si="107"/>
        <v>0</v>
      </c>
    </row>
    <row r="541" spans="1:34">
      <c r="A541" t="s">
        <v>35</v>
      </c>
      <c r="B541" t="s">
        <v>51</v>
      </c>
      <c r="C541">
        <v>11</v>
      </c>
      <c r="D541">
        <v>2013</v>
      </c>
      <c r="E541">
        <v>12</v>
      </c>
      <c r="F541">
        <v>0</v>
      </c>
      <c r="G541">
        <v>0</v>
      </c>
      <c r="H541" s="85">
        <v>63.224800000000002</v>
      </c>
      <c r="I541" s="84">
        <f t="shared" si="96"/>
        <v>0</v>
      </c>
      <c r="J541" s="84">
        <f t="shared" si="97"/>
        <v>0</v>
      </c>
      <c r="K541" s="84">
        <f t="shared" si="98"/>
        <v>0</v>
      </c>
      <c r="L541" s="84">
        <f t="shared" si="99"/>
        <v>0</v>
      </c>
      <c r="M541" s="84">
        <f t="shared" si="100"/>
        <v>0</v>
      </c>
      <c r="N541">
        <v>1055</v>
      </c>
      <c r="O541" s="85">
        <v>0</v>
      </c>
      <c r="P541" s="84">
        <v>0.85699999999999998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 s="85">
        <v>0</v>
      </c>
      <c r="X541" s="85">
        <v>0</v>
      </c>
      <c r="Y541" s="85">
        <v>0</v>
      </c>
      <c r="Z541" s="85">
        <v>0</v>
      </c>
      <c r="AA541" s="85">
        <v>0</v>
      </c>
      <c r="AB541" s="64">
        <f t="shared" si="101"/>
        <v>0</v>
      </c>
      <c r="AC541" s="64">
        <f t="shared" si="102"/>
        <v>0</v>
      </c>
      <c r="AD541" s="64">
        <f t="shared" si="103"/>
        <v>0</v>
      </c>
      <c r="AE541" s="64">
        <f t="shared" si="104"/>
        <v>0</v>
      </c>
      <c r="AF541" s="64">
        <f t="shared" si="105"/>
        <v>0</v>
      </c>
      <c r="AG541" s="64">
        <f t="shared" si="106"/>
        <v>0</v>
      </c>
      <c r="AH541" s="64">
        <f t="shared" si="107"/>
        <v>0</v>
      </c>
    </row>
    <row r="542" spans="1:34">
      <c r="A542" t="s">
        <v>35</v>
      </c>
      <c r="B542" t="s">
        <v>51</v>
      </c>
      <c r="C542">
        <v>11</v>
      </c>
      <c r="D542">
        <v>2013</v>
      </c>
      <c r="E542">
        <v>13</v>
      </c>
      <c r="F542">
        <v>0</v>
      </c>
      <c r="G542">
        <v>0</v>
      </c>
      <c r="H542" s="85">
        <v>64.3566</v>
      </c>
      <c r="I542" s="84">
        <f t="shared" si="96"/>
        <v>0</v>
      </c>
      <c r="J542" s="84">
        <f t="shared" si="97"/>
        <v>0</v>
      </c>
      <c r="K542" s="84">
        <f t="shared" si="98"/>
        <v>0</v>
      </c>
      <c r="L542" s="84">
        <f t="shared" si="99"/>
        <v>0</v>
      </c>
      <c r="M542" s="84">
        <f t="shared" si="100"/>
        <v>0</v>
      </c>
      <c r="N542">
        <v>1055</v>
      </c>
      <c r="O542" s="85">
        <v>0</v>
      </c>
      <c r="P542" s="84">
        <v>0.90100000000000002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 s="85">
        <v>0</v>
      </c>
      <c r="X542" s="85">
        <v>0</v>
      </c>
      <c r="Y542" s="85">
        <v>0</v>
      </c>
      <c r="Z542" s="85">
        <v>0</v>
      </c>
      <c r="AA542" s="85">
        <v>0</v>
      </c>
      <c r="AB542" s="64">
        <f t="shared" si="101"/>
        <v>0</v>
      </c>
      <c r="AC542" s="64">
        <f t="shared" si="102"/>
        <v>0</v>
      </c>
      <c r="AD542" s="64">
        <f t="shared" si="103"/>
        <v>0</v>
      </c>
      <c r="AE542" s="64">
        <f t="shared" si="104"/>
        <v>0</v>
      </c>
      <c r="AF542" s="64">
        <f t="shared" si="105"/>
        <v>0</v>
      </c>
      <c r="AG542" s="64">
        <f t="shared" si="106"/>
        <v>0</v>
      </c>
      <c r="AH542" s="64">
        <f t="shared" si="107"/>
        <v>0</v>
      </c>
    </row>
    <row r="543" spans="1:34">
      <c r="A543" t="s">
        <v>35</v>
      </c>
      <c r="B543" t="s">
        <v>51</v>
      </c>
      <c r="C543">
        <v>11</v>
      </c>
      <c r="D543">
        <v>2013</v>
      </c>
      <c r="E543">
        <v>14</v>
      </c>
      <c r="F543">
        <v>0</v>
      </c>
      <c r="G543">
        <v>0</v>
      </c>
      <c r="H543" s="85">
        <v>62.6357</v>
      </c>
      <c r="I543" s="84">
        <f t="shared" si="96"/>
        <v>0</v>
      </c>
      <c r="J543" s="84">
        <f t="shared" si="97"/>
        <v>0</v>
      </c>
      <c r="K543" s="84">
        <f t="shared" si="98"/>
        <v>0</v>
      </c>
      <c r="L543" s="84">
        <f t="shared" si="99"/>
        <v>0</v>
      </c>
      <c r="M543" s="84">
        <f t="shared" si="100"/>
        <v>0</v>
      </c>
      <c r="N543">
        <v>1055</v>
      </c>
      <c r="O543" s="85">
        <v>0</v>
      </c>
      <c r="P543" s="84">
        <v>0.88900000000000001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 s="85">
        <v>0</v>
      </c>
      <c r="X543" s="85">
        <v>0</v>
      </c>
      <c r="Y543" s="85">
        <v>0</v>
      </c>
      <c r="Z543" s="85">
        <v>0</v>
      </c>
      <c r="AA543" s="85">
        <v>0</v>
      </c>
      <c r="AB543" s="64">
        <f t="shared" si="101"/>
        <v>0</v>
      </c>
      <c r="AC543" s="64">
        <f t="shared" si="102"/>
        <v>0</v>
      </c>
      <c r="AD543" s="64">
        <f t="shared" si="103"/>
        <v>0</v>
      </c>
      <c r="AE543" s="64">
        <f t="shared" si="104"/>
        <v>0</v>
      </c>
      <c r="AF543" s="64">
        <f t="shared" si="105"/>
        <v>0</v>
      </c>
      <c r="AG543" s="64">
        <f t="shared" si="106"/>
        <v>0</v>
      </c>
      <c r="AH543" s="64">
        <f t="shared" si="107"/>
        <v>0</v>
      </c>
    </row>
    <row r="544" spans="1:34">
      <c r="A544" t="s">
        <v>35</v>
      </c>
      <c r="B544" t="s">
        <v>51</v>
      </c>
      <c r="C544">
        <v>11</v>
      </c>
      <c r="D544">
        <v>2013</v>
      </c>
      <c r="E544">
        <v>15</v>
      </c>
      <c r="F544">
        <v>0</v>
      </c>
      <c r="G544">
        <v>0</v>
      </c>
      <c r="H544" s="85">
        <v>61.046500000000002</v>
      </c>
      <c r="I544" s="84">
        <f t="shared" si="96"/>
        <v>0</v>
      </c>
      <c r="J544" s="84">
        <f t="shared" si="97"/>
        <v>0</v>
      </c>
      <c r="K544" s="84">
        <f t="shared" si="98"/>
        <v>0</v>
      </c>
      <c r="L544" s="84">
        <f t="shared" si="99"/>
        <v>0</v>
      </c>
      <c r="M544" s="84">
        <f t="shared" si="100"/>
        <v>0</v>
      </c>
      <c r="N544">
        <v>1055</v>
      </c>
      <c r="O544" s="85">
        <v>0</v>
      </c>
      <c r="P544" s="84">
        <v>0.8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 s="85">
        <v>0</v>
      </c>
      <c r="X544" s="85">
        <v>0</v>
      </c>
      <c r="Y544" s="85">
        <v>0</v>
      </c>
      <c r="Z544" s="85">
        <v>0</v>
      </c>
      <c r="AA544" s="85">
        <v>0</v>
      </c>
      <c r="AB544" s="64">
        <f t="shared" si="101"/>
        <v>0</v>
      </c>
      <c r="AC544" s="64">
        <f t="shared" si="102"/>
        <v>0</v>
      </c>
      <c r="AD544" s="64">
        <f t="shared" si="103"/>
        <v>0</v>
      </c>
      <c r="AE544" s="64">
        <f t="shared" si="104"/>
        <v>0</v>
      </c>
      <c r="AF544" s="64">
        <f t="shared" si="105"/>
        <v>0</v>
      </c>
      <c r="AG544" s="64">
        <f t="shared" si="106"/>
        <v>0</v>
      </c>
      <c r="AH544" s="64">
        <f t="shared" si="107"/>
        <v>0</v>
      </c>
    </row>
    <row r="545" spans="1:34">
      <c r="A545" t="s">
        <v>35</v>
      </c>
      <c r="B545" t="s">
        <v>51</v>
      </c>
      <c r="C545">
        <v>11</v>
      </c>
      <c r="D545">
        <v>2013</v>
      </c>
      <c r="E545">
        <v>16</v>
      </c>
      <c r="F545">
        <v>0</v>
      </c>
      <c r="G545">
        <v>0</v>
      </c>
      <c r="H545" s="85">
        <v>61.418599999999998</v>
      </c>
      <c r="I545" s="84">
        <f t="shared" si="96"/>
        <v>0</v>
      </c>
      <c r="J545" s="84">
        <f t="shared" si="97"/>
        <v>0</v>
      </c>
      <c r="K545" s="84">
        <f t="shared" si="98"/>
        <v>0</v>
      </c>
      <c r="L545" s="84">
        <f t="shared" si="99"/>
        <v>0</v>
      </c>
      <c r="M545" s="84">
        <f t="shared" si="100"/>
        <v>0</v>
      </c>
      <c r="N545">
        <v>1055</v>
      </c>
      <c r="O545" s="85">
        <v>0</v>
      </c>
      <c r="P545" s="84">
        <v>0.67400000000000004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 s="85">
        <v>0</v>
      </c>
      <c r="X545" s="85">
        <v>0</v>
      </c>
      <c r="Y545" s="85">
        <v>0</v>
      </c>
      <c r="Z545" s="85">
        <v>0</v>
      </c>
      <c r="AA545" s="85">
        <v>0</v>
      </c>
      <c r="AB545" s="64">
        <f t="shared" si="101"/>
        <v>0</v>
      </c>
      <c r="AC545" s="64">
        <f t="shared" si="102"/>
        <v>0</v>
      </c>
      <c r="AD545" s="64">
        <f t="shared" si="103"/>
        <v>0</v>
      </c>
      <c r="AE545" s="64">
        <f t="shared" si="104"/>
        <v>0</v>
      </c>
      <c r="AF545" s="64">
        <f t="shared" si="105"/>
        <v>0</v>
      </c>
      <c r="AG545" s="64">
        <f t="shared" si="106"/>
        <v>0</v>
      </c>
      <c r="AH545" s="64">
        <f t="shared" si="107"/>
        <v>0</v>
      </c>
    </row>
    <row r="546" spans="1:34">
      <c r="A546" t="s">
        <v>35</v>
      </c>
      <c r="B546" t="s">
        <v>51</v>
      </c>
      <c r="C546">
        <v>11</v>
      </c>
      <c r="D546">
        <v>2013</v>
      </c>
      <c r="E546">
        <v>17</v>
      </c>
      <c r="F546">
        <v>0</v>
      </c>
      <c r="G546">
        <v>0</v>
      </c>
      <c r="H546" s="85">
        <v>61.341099999999997</v>
      </c>
      <c r="I546" s="84">
        <f t="shared" si="96"/>
        <v>0</v>
      </c>
      <c r="J546" s="84">
        <f t="shared" si="97"/>
        <v>0</v>
      </c>
      <c r="K546" s="84">
        <f t="shared" si="98"/>
        <v>0</v>
      </c>
      <c r="L546" s="84">
        <f t="shared" si="99"/>
        <v>0</v>
      </c>
      <c r="M546" s="84">
        <f t="shared" si="100"/>
        <v>0</v>
      </c>
      <c r="N546">
        <v>1055</v>
      </c>
      <c r="O546" s="85">
        <v>0</v>
      </c>
      <c r="P546" s="84">
        <v>0.56599999999999995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 s="85">
        <v>0</v>
      </c>
      <c r="X546" s="85">
        <v>0</v>
      </c>
      <c r="Y546" s="85">
        <v>0</v>
      </c>
      <c r="Z546" s="85">
        <v>0</v>
      </c>
      <c r="AA546" s="85">
        <v>0</v>
      </c>
      <c r="AB546" s="64">
        <f t="shared" si="101"/>
        <v>0</v>
      </c>
      <c r="AC546" s="64">
        <f t="shared" si="102"/>
        <v>0</v>
      </c>
      <c r="AD546" s="64">
        <f t="shared" si="103"/>
        <v>0</v>
      </c>
      <c r="AE546" s="64">
        <f t="shared" si="104"/>
        <v>0</v>
      </c>
      <c r="AF546" s="64">
        <f t="shared" si="105"/>
        <v>0</v>
      </c>
      <c r="AG546" s="64">
        <f t="shared" si="106"/>
        <v>0</v>
      </c>
      <c r="AH546" s="64">
        <f t="shared" si="107"/>
        <v>0</v>
      </c>
    </row>
    <row r="547" spans="1:34">
      <c r="A547" t="s">
        <v>35</v>
      </c>
      <c r="B547" t="s">
        <v>51</v>
      </c>
      <c r="C547">
        <v>11</v>
      </c>
      <c r="D547">
        <v>2013</v>
      </c>
      <c r="E547">
        <v>18</v>
      </c>
      <c r="F547">
        <v>0</v>
      </c>
      <c r="G547">
        <v>0</v>
      </c>
      <c r="H547" s="85">
        <v>57.434100000000001</v>
      </c>
      <c r="I547" s="84">
        <f t="shared" si="96"/>
        <v>0</v>
      </c>
      <c r="J547" s="84">
        <f t="shared" si="97"/>
        <v>0</v>
      </c>
      <c r="K547" s="84">
        <f t="shared" si="98"/>
        <v>0</v>
      </c>
      <c r="L547" s="84">
        <f t="shared" si="99"/>
        <v>0</v>
      </c>
      <c r="M547" s="84">
        <f t="shared" si="100"/>
        <v>0</v>
      </c>
      <c r="N547">
        <v>1055</v>
      </c>
      <c r="O547" s="85">
        <v>0</v>
      </c>
      <c r="P547" s="84">
        <v>0.374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 s="85">
        <v>0</v>
      </c>
      <c r="X547" s="85">
        <v>0</v>
      </c>
      <c r="Y547" s="85">
        <v>0</v>
      </c>
      <c r="Z547" s="85">
        <v>0</v>
      </c>
      <c r="AA547" s="85">
        <v>0</v>
      </c>
      <c r="AB547" s="64">
        <f t="shared" si="101"/>
        <v>0</v>
      </c>
      <c r="AC547" s="64">
        <f t="shared" si="102"/>
        <v>0</v>
      </c>
      <c r="AD547" s="64">
        <f t="shared" si="103"/>
        <v>0</v>
      </c>
      <c r="AE547" s="64">
        <f t="shared" si="104"/>
        <v>0</v>
      </c>
      <c r="AF547" s="64">
        <f t="shared" si="105"/>
        <v>0</v>
      </c>
      <c r="AG547" s="64">
        <f t="shared" si="106"/>
        <v>0</v>
      </c>
      <c r="AH547" s="64">
        <f t="shared" si="107"/>
        <v>0</v>
      </c>
    </row>
    <row r="548" spans="1:34">
      <c r="A548" t="s">
        <v>35</v>
      </c>
      <c r="B548" t="s">
        <v>51</v>
      </c>
      <c r="C548">
        <v>11</v>
      </c>
      <c r="D548">
        <v>2013</v>
      </c>
      <c r="E548">
        <v>19</v>
      </c>
      <c r="F548">
        <v>0</v>
      </c>
      <c r="G548">
        <v>0</v>
      </c>
      <c r="H548" s="85">
        <v>55.604700000000001</v>
      </c>
      <c r="I548" s="84">
        <f t="shared" si="96"/>
        <v>0</v>
      </c>
      <c r="J548" s="84">
        <f t="shared" si="97"/>
        <v>0</v>
      </c>
      <c r="K548" s="84">
        <f t="shared" si="98"/>
        <v>0</v>
      </c>
      <c r="L548" s="84">
        <f t="shared" si="99"/>
        <v>0</v>
      </c>
      <c r="M548" s="84">
        <f t="shared" si="100"/>
        <v>0</v>
      </c>
      <c r="N548">
        <v>1055</v>
      </c>
      <c r="O548" s="85">
        <v>0</v>
      </c>
      <c r="P548" s="84">
        <v>0.23300000000000001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 s="85">
        <v>0</v>
      </c>
      <c r="X548" s="85">
        <v>0</v>
      </c>
      <c r="Y548" s="85">
        <v>0</v>
      </c>
      <c r="Z548" s="85">
        <v>0</v>
      </c>
      <c r="AA548" s="85">
        <v>0</v>
      </c>
      <c r="AB548" s="64">
        <f t="shared" si="101"/>
        <v>0</v>
      </c>
      <c r="AC548" s="64">
        <f t="shared" si="102"/>
        <v>0</v>
      </c>
      <c r="AD548" s="64">
        <f t="shared" si="103"/>
        <v>0</v>
      </c>
      <c r="AE548" s="64">
        <f t="shared" si="104"/>
        <v>0</v>
      </c>
      <c r="AF548" s="64">
        <f t="shared" si="105"/>
        <v>0</v>
      </c>
      <c r="AG548" s="64">
        <f t="shared" si="106"/>
        <v>0</v>
      </c>
      <c r="AH548" s="64">
        <f t="shared" si="107"/>
        <v>0</v>
      </c>
    </row>
    <row r="549" spans="1:34">
      <c r="A549" t="s">
        <v>35</v>
      </c>
      <c r="B549" t="s">
        <v>51</v>
      </c>
      <c r="C549">
        <v>11</v>
      </c>
      <c r="D549">
        <v>2013</v>
      </c>
      <c r="E549">
        <v>20</v>
      </c>
      <c r="F549">
        <v>0</v>
      </c>
      <c r="G549">
        <v>0</v>
      </c>
      <c r="H549" s="85">
        <v>53.604700000000001</v>
      </c>
      <c r="I549" s="84">
        <f t="shared" si="96"/>
        <v>0</v>
      </c>
      <c r="J549" s="84">
        <f t="shared" si="97"/>
        <v>0</v>
      </c>
      <c r="K549" s="84">
        <f t="shared" si="98"/>
        <v>0</v>
      </c>
      <c r="L549" s="84">
        <f t="shared" si="99"/>
        <v>0</v>
      </c>
      <c r="M549" s="84">
        <f t="shared" si="100"/>
        <v>0</v>
      </c>
      <c r="N549">
        <v>1055</v>
      </c>
      <c r="O549" s="85">
        <v>0</v>
      </c>
      <c r="P549" s="84">
        <v>0.16500000000000001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 s="85">
        <v>0</v>
      </c>
      <c r="X549" s="85">
        <v>0</v>
      </c>
      <c r="Y549" s="85">
        <v>0</v>
      </c>
      <c r="Z549" s="85">
        <v>0</v>
      </c>
      <c r="AA549" s="85">
        <v>0</v>
      </c>
      <c r="AB549" s="64">
        <f t="shared" si="101"/>
        <v>0</v>
      </c>
      <c r="AC549" s="64">
        <f t="shared" si="102"/>
        <v>0</v>
      </c>
      <c r="AD549" s="64">
        <f t="shared" si="103"/>
        <v>0</v>
      </c>
      <c r="AE549" s="64">
        <f t="shared" si="104"/>
        <v>0</v>
      </c>
      <c r="AF549" s="64">
        <f t="shared" si="105"/>
        <v>0</v>
      </c>
      <c r="AG549" s="64">
        <f t="shared" si="106"/>
        <v>0</v>
      </c>
      <c r="AH549" s="64">
        <f t="shared" si="107"/>
        <v>0</v>
      </c>
    </row>
    <row r="550" spans="1:34">
      <c r="A550" t="s">
        <v>35</v>
      </c>
      <c r="B550" t="s">
        <v>51</v>
      </c>
      <c r="C550">
        <v>11</v>
      </c>
      <c r="D550">
        <v>2013</v>
      </c>
      <c r="E550">
        <v>21</v>
      </c>
      <c r="F550">
        <v>0</v>
      </c>
      <c r="G550">
        <v>0</v>
      </c>
      <c r="H550" s="85">
        <v>53.286799999999999</v>
      </c>
      <c r="I550" s="84">
        <f t="shared" si="96"/>
        <v>0</v>
      </c>
      <c r="J550" s="84">
        <f t="shared" si="97"/>
        <v>0</v>
      </c>
      <c r="K550" s="84">
        <f t="shared" si="98"/>
        <v>0</v>
      </c>
      <c r="L550" s="84">
        <f t="shared" si="99"/>
        <v>0</v>
      </c>
      <c r="M550" s="84">
        <f t="shared" si="100"/>
        <v>0</v>
      </c>
      <c r="N550">
        <v>1055</v>
      </c>
      <c r="O550" s="85">
        <v>0</v>
      </c>
      <c r="P550" s="84">
        <v>0.1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 s="85">
        <v>0</v>
      </c>
      <c r="X550" s="85">
        <v>0</v>
      </c>
      <c r="Y550" s="85">
        <v>0</v>
      </c>
      <c r="Z550" s="85">
        <v>0</v>
      </c>
      <c r="AA550" s="85">
        <v>0</v>
      </c>
      <c r="AB550" s="64">
        <f t="shared" si="101"/>
        <v>0</v>
      </c>
      <c r="AC550" s="64">
        <f t="shared" si="102"/>
        <v>0</v>
      </c>
      <c r="AD550" s="64">
        <f t="shared" si="103"/>
        <v>0</v>
      </c>
      <c r="AE550" s="64">
        <f t="shared" si="104"/>
        <v>0</v>
      </c>
      <c r="AF550" s="64">
        <f t="shared" si="105"/>
        <v>0</v>
      </c>
      <c r="AG550" s="64">
        <f t="shared" si="106"/>
        <v>0</v>
      </c>
      <c r="AH550" s="64">
        <f t="shared" si="107"/>
        <v>0</v>
      </c>
    </row>
    <row r="551" spans="1:34">
      <c r="A551" t="s">
        <v>35</v>
      </c>
      <c r="B551" t="s">
        <v>51</v>
      </c>
      <c r="C551">
        <v>11</v>
      </c>
      <c r="D551">
        <v>2013</v>
      </c>
      <c r="E551">
        <v>22</v>
      </c>
      <c r="F551">
        <v>0</v>
      </c>
      <c r="G551">
        <v>0</v>
      </c>
      <c r="H551" s="85">
        <v>52.961199999999998</v>
      </c>
      <c r="I551" s="84">
        <f t="shared" si="96"/>
        <v>0</v>
      </c>
      <c r="J551" s="84">
        <f t="shared" si="97"/>
        <v>0</v>
      </c>
      <c r="K551" s="84">
        <f t="shared" si="98"/>
        <v>0</v>
      </c>
      <c r="L551" s="84">
        <f t="shared" si="99"/>
        <v>0</v>
      </c>
      <c r="M551" s="84">
        <f t="shared" si="100"/>
        <v>0</v>
      </c>
      <c r="N551">
        <v>1055</v>
      </c>
      <c r="O551" s="85">
        <v>0</v>
      </c>
      <c r="P551" s="84">
        <v>6.8000000000000005E-2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 s="85">
        <v>0</v>
      </c>
      <c r="X551" s="85">
        <v>0</v>
      </c>
      <c r="Y551" s="85">
        <v>0</v>
      </c>
      <c r="Z551" s="85">
        <v>0</v>
      </c>
      <c r="AA551" s="85">
        <v>0</v>
      </c>
      <c r="AB551" s="64">
        <f t="shared" si="101"/>
        <v>0</v>
      </c>
      <c r="AC551" s="64">
        <f t="shared" si="102"/>
        <v>0</v>
      </c>
      <c r="AD551" s="64">
        <f t="shared" si="103"/>
        <v>0</v>
      </c>
      <c r="AE551" s="64">
        <f t="shared" si="104"/>
        <v>0</v>
      </c>
      <c r="AF551" s="64">
        <f t="shared" si="105"/>
        <v>0</v>
      </c>
      <c r="AG551" s="64">
        <f t="shared" si="106"/>
        <v>0</v>
      </c>
      <c r="AH551" s="64">
        <f t="shared" si="107"/>
        <v>0</v>
      </c>
    </row>
    <row r="552" spans="1:34">
      <c r="A552" t="s">
        <v>35</v>
      </c>
      <c r="B552" t="s">
        <v>51</v>
      </c>
      <c r="C552">
        <v>11</v>
      </c>
      <c r="D552">
        <v>2013</v>
      </c>
      <c r="E552">
        <v>23</v>
      </c>
      <c r="F552">
        <v>0</v>
      </c>
      <c r="G552">
        <v>0</v>
      </c>
      <c r="H552" s="85">
        <v>52.775199999999998</v>
      </c>
      <c r="I552" s="84">
        <f t="shared" si="96"/>
        <v>0</v>
      </c>
      <c r="J552" s="84">
        <f t="shared" si="97"/>
        <v>0</v>
      </c>
      <c r="K552" s="84">
        <f t="shared" si="98"/>
        <v>0</v>
      </c>
      <c r="L552" s="84">
        <f t="shared" si="99"/>
        <v>0</v>
      </c>
      <c r="M552" s="84">
        <f t="shared" si="100"/>
        <v>0</v>
      </c>
      <c r="N552">
        <v>1055</v>
      </c>
      <c r="O552" s="85">
        <v>0</v>
      </c>
      <c r="P552" s="84">
        <v>5.0999999999999997E-2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 s="85">
        <v>0</v>
      </c>
      <c r="X552" s="85">
        <v>0</v>
      </c>
      <c r="Y552" s="85">
        <v>0</v>
      </c>
      <c r="Z552" s="85">
        <v>0</v>
      </c>
      <c r="AA552" s="85">
        <v>0</v>
      </c>
      <c r="AB552" s="64">
        <f t="shared" si="101"/>
        <v>0</v>
      </c>
      <c r="AC552" s="64">
        <f t="shared" si="102"/>
        <v>0</v>
      </c>
      <c r="AD552" s="64">
        <f t="shared" si="103"/>
        <v>0</v>
      </c>
      <c r="AE552" s="64">
        <f t="shared" si="104"/>
        <v>0</v>
      </c>
      <c r="AF552" s="64">
        <f t="shared" si="105"/>
        <v>0</v>
      </c>
      <c r="AG552" s="64">
        <f t="shared" si="106"/>
        <v>0</v>
      </c>
      <c r="AH552" s="64">
        <f t="shared" si="107"/>
        <v>0</v>
      </c>
    </row>
    <row r="553" spans="1:34">
      <c r="A553" t="s">
        <v>35</v>
      </c>
      <c r="B553" t="s">
        <v>51</v>
      </c>
      <c r="C553">
        <v>11</v>
      </c>
      <c r="D553">
        <v>2013</v>
      </c>
      <c r="E553">
        <v>24</v>
      </c>
      <c r="F553">
        <v>0</v>
      </c>
      <c r="G553">
        <v>0</v>
      </c>
      <c r="H553" s="85">
        <v>52.992199999999997</v>
      </c>
      <c r="I553" s="84">
        <f t="shared" si="96"/>
        <v>0</v>
      </c>
      <c r="J553" s="84">
        <f t="shared" si="97"/>
        <v>0</v>
      </c>
      <c r="K553" s="84">
        <f t="shared" si="98"/>
        <v>0</v>
      </c>
      <c r="L553" s="84">
        <f t="shared" si="99"/>
        <v>0</v>
      </c>
      <c r="M553" s="84">
        <f t="shared" si="100"/>
        <v>0</v>
      </c>
      <c r="N553">
        <v>1055</v>
      </c>
      <c r="O553" s="85">
        <v>0</v>
      </c>
      <c r="P553" s="84">
        <v>0.05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 s="85">
        <v>0</v>
      </c>
      <c r="X553" s="85">
        <v>0</v>
      </c>
      <c r="Y553" s="85">
        <v>0</v>
      </c>
      <c r="Z553" s="85">
        <v>0</v>
      </c>
      <c r="AA553" s="85">
        <v>0</v>
      </c>
      <c r="AB553" s="64">
        <f t="shared" si="101"/>
        <v>0</v>
      </c>
      <c r="AC553" s="64">
        <f t="shared" si="102"/>
        <v>0</v>
      </c>
      <c r="AD553" s="64">
        <f t="shared" si="103"/>
        <v>0</v>
      </c>
      <c r="AE553" s="64">
        <f t="shared" si="104"/>
        <v>0</v>
      </c>
      <c r="AF553" s="64">
        <f t="shared" si="105"/>
        <v>0</v>
      </c>
      <c r="AG553" s="64">
        <f t="shared" si="106"/>
        <v>0</v>
      </c>
      <c r="AH553" s="64">
        <f t="shared" si="107"/>
        <v>0</v>
      </c>
    </row>
    <row r="554" spans="1:34">
      <c r="A554" t="s">
        <v>35</v>
      </c>
      <c r="B554" t="s">
        <v>52</v>
      </c>
      <c r="C554">
        <v>12</v>
      </c>
      <c r="D554">
        <v>2013</v>
      </c>
      <c r="E554">
        <v>1</v>
      </c>
      <c r="F554">
        <v>0</v>
      </c>
      <c r="G554">
        <v>0</v>
      </c>
      <c r="H554" s="85">
        <v>49.581400000000002</v>
      </c>
      <c r="I554" s="84">
        <f t="shared" si="96"/>
        <v>0</v>
      </c>
      <c r="J554" s="84">
        <f t="shared" si="97"/>
        <v>0</v>
      </c>
      <c r="K554" s="84">
        <f t="shared" si="98"/>
        <v>0</v>
      </c>
      <c r="L554" s="84">
        <f t="shared" si="99"/>
        <v>0</v>
      </c>
      <c r="M554" s="84">
        <f t="shared" si="100"/>
        <v>0</v>
      </c>
      <c r="N554">
        <v>1266</v>
      </c>
      <c r="O554" s="85">
        <v>0</v>
      </c>
      <c r="P554" s="84">
        <v>0.05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 s="85">
        <v>0</v>
      </c>
      <c r="X554" s="85">
        <v>0</v>
      </c>
      <c r="Y554" s="85">
        <v>0</v>
      </c>
      <c r="Z554" s="85">
        <v>0</v>
      </c>
      <c r="AA554" s="85">
        <v>0</v>
      </c>
      <c r="AB554" s="64">
        <f t="shared" si="101"/>
        <v>0</v>
      </c>
      <c r="AC554" s="64">
        <f t="shared" si="102"/>
        <v>0</v>
      </c>
      <c r="AD554" s="64">
        <f t="shared" si="103"/>
        <v>0</v>
      </c>
      <c r="AE554" s="64">
        <f t="shared" si="104"/>
        <v>0</v>
      </c>
      <c r="AF554" s="64">
        <f t="shared" si="105"/>
        <v>0</v>
      </c>
      <c r="AG554" s="64">
        <f t="shared" si="106"/>
        <v>0</v>
      </c>
      <c r="AH554" s="64">
        <f t="shared" si="107"/>
        <v>0</v>
      </c>
    </row>
    <row r="555" spans="1:34">
      <c r="A555" t="s">
        <v>35</v>
      </c>
      <c r="B555" t="s">
        <v>52</v>
      </c>
      <c r="C555">
        <v>12</v>
      </c>
      <c r="D555">
        <v>2013</v>
      </c>
      <c r="E555">
        <v>2</v>
      </c>
      <c r="F555">
        <v>0</v>
      </c>
      <c r="G555">
        <v>0</v>
      </c>
      <c r="H555" s="85">
        <v>49.4651</v>
      </c>
      <c r="I555" s="84">
        <f t="shared" si="96"/>
        <v>0</v>
      </c>
      <c r="J555" s="84">
        <f t="shared" si="97"/>
        <v>0</v>
      </c>
      <c r="K555" s="84">
        <f t="shared" si="98"/>
        <v>0</v>
      </c>
      <c r="L555" s="84">
        <f t="shared" si="99"/>
        <v>0</v>
      </c>
      <c r="M555" s="84">
        <f t="shared" si="100"/>
        <v>0</v>
      </c>
      <c r="N555">
        <v>1266</v>
      </c>
      <c r="O555" s="85">
        <v>0</v>
      </c>
      <c r="P555" s="84">
        <v>3.2000000000000001E-2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 s="85">
        <v>0</v>
      </c>
      <c r="X555" s="85">
        <v>0</v>
      </c>
      <c r="Y555" s="85">
        <v>0</v>
      </c>
      <c r="Z555" s="85">
        <v>0</v>
      </c>
      <c r="AA555" s="85">
        <v>0</v>
      </c>
      <c r="AB555" s="64">
        <f t="shared" si="101"/>
        <v>0</v>
      </c>
      <c r="AC555" s="64">
        <f t="shared" si="102"/>
        <v>0</v>
      </c>
      <c r="AD555" s="64">
        <f t="shared" si="103"/>
        <v>0</v>
      </c>
      <c r="AE555" s="64">
        <f t="shared" si="104"/>
        <v>0</v>
      </c>
      <c r="AF555" s="64">
        <f t="shared" si="105"/>
        <v>0</v>
      </c>
      <c r="AG555" s="64">
        <f t="shared" si="106"/>
        <v>0</v>
      </c>
      <c r="AH555" s="64">
        <f t="shared" si="107"/>
        <v>0</v>
      </c>
    </row>
    <row r="556" spans="1:34">
      <c r="A556" t="s">
        <v>35</v>
      </c>
      <c r="B556" t="s">
        <v>52</v>
      </c>
      <c r="C556">
        <v>12</v>
      </c>
      <c r="D556">
        <v>2013</v>
      </c>
      <c r="E556">
        <v>3</v>
      </c>
      <c r="F556">
        <v>0</v>
      </c>
      <c r="G556">
        <v>0</v>
      </c>
      <c r="H556" s="85">
        <v>49.387599999999999</v>
      </c>
      <c r="I556" s="84">
        <f t="shared" si="96"/>
        <v>0</v>
      </c>
      <c r="J556" s="84">
        <f t="shared" si="97"/>
        <v>0</v>
      </c>
      <c r="K556" s="84">
        <f t="shared" si="98"/>
        <v>0</v>
      </c>
      <c r="L556" s="84">
        <f t="shared" si="99"/>
        <v>0</v>
      </c>
      <c r="M556" s="84">
        <f t="shared" si="100"/>
        <v>0</v>
      </c>
      <c r="N556">
        <v>1266</v>
      </c>
      <c r="O556" s="85">
        <v>0</v>
      </c>
      <c r="P556" s="84">
        <v>4.3999999999999997E-2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 s="85">
        <v>0</v>
      </c>
      <c r="X556" s="85">
        <v>0</v>
      </c>
      <c r="Y556" s="85">
        <v>0</v>
      </c>
      <c r="Z556" s="85">
        <v>0</v>
      </c>
      <c r="AA556" s="85">
        <v>0</v>
      </c>
      <c r="AB556" s="64">
        <f t="shared" si="101"/>
        <v>0</v>
      </c>
      <c r="AC556" s="64">
        <f t="shared" si="102"/>
        <v>0</v>
      </c>
      <c r="AD556" s="64">
        <f t="shared" si="103"/>
        <v>0</v>
      </c>
      <c r="AE556" s="64">
        <f t="shared" si="104"/>
        <v>0</v>
      </c>
      <c r="AF556" s="64">
        <f t="shared" si="105"/>
        <v>0</v>
      </c>
      <c r="AG556" s="64">
        <f t="shared" si="106"/>
        <v>0</v>
      </c>
      <c r="AH556" s="64">
        <f t="shared" si="107"/>
        <v>0</v>
      </c>
    </row>
    <row r="557" spans="1:34">
      <c r="A557" t="s">
        <v>35</v>
      </c>
      <c r="B557" t="s">
        <v>52</v>
      </c>
      <c r="C557">
        <v>12</v>
      </c>
      <c r="D557">
        <v>2013</v>
      </c>
      <c r="E557">
        <v>4</v>
      </c>
      <c r="F557">
        <v>0</v>
      </c>
      <c r="G557">
        <v>0</v>
      </c>
      <c r="H557" s="85">
        <v>48.922499999999999</v>
      </c>
      <c r="I557" s="84">
        <f t="shared" si="96"/>
        <v>0</v>
      </c>
      <c r="J557" s="84">
        <f t="shared" si="97"/>
        <v>0</v>
      </c>
      <c r="K557" s="84">
        <f t="shared" si="98"/>
        <v>0</v>
      </c>
      <c r="L557" s="84">
        <f t="shared" si="99"/>
        <v>0</v>
      </c>
      <c r="M557" s="84">
        <f t="shared" si="100"/>
        <v>0</v>
      </c>
      <c r="N557">
        <v>1266</v>
      </c>
      <c r="O557" s="85">
        <v>0</v>
      </c>
      <c r="P557" s="84">
        <v>4.3999999999999997E-2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 s="85">
        <v>0</v>
      </c>
      <c r="X557" s="85">
        <v>0</v>
      </c>
      <c r="Y557" s="85">
        <v>0</v>
      </c>
      <c r="Z557" s="85">
        <v>0</v>
      </c>
      <c r="AA557" s="85">
        <v>0</v>
      </c>
      <c r="AB557" s="64">
        <f t="shared" si="101"/>
        <v>0</v>
      </c>
      <c r="AC557" s="64">
        <f t="shared" si="102"/>
        <v>0</v>
      </c>
      <c r="AD557" s="64">
        <f t="shared" si="103"/>
        <v>0</v>
      </c>
      <c r="AE557" s="64">
        <f t="shared" si="104"/>
        <v>0</v>
      </c>
      <c r="AF557" s="64">
        <f t="shared" si="105"/>
        <v>0</v>
      </c>
      <c r="AG557" s="64">
        <f t="shared" si="106"/>
        <v>0</v>
      </c>
      <c r="AH557" s="64">
        <f t="shared" si="107"/>
        <v>0</v>
      </c>
    </row>
    <row r="558" spans="1:34">
      <c r="A558" t="s">
        <v>35</v>
      </c>
      <c r="B558" t="s">
        <v>52</v>
      </c>
      <c r="C558">
        <v>12</v>
      </c>
      <c r="D558">
        <v>2013</v>
      </c>
      <c r="E558">
        <v>5</v>
      </c>
      <c r="F558">
        <v>0</v>
      </c>
      <c r="G558">
        <v>0</v>
      </c>
      <c r="H558" s="85">
        <v>48.5426</v>
      </c>
      <c r="I558" s="84">
        <f t="shared" si="96"/>
        <v>0</v>
      </c>
      <c r="J558" s="84">
        <f t="shared" si="97"/>
        <v>0</v>
      </c>
      <c r="K558" s="84">
        <f t="shared" si="98"/>
        <v>0</v>
      </c>
      <c r="L558" s="84">
        <f t="shared" si="99"/>
        <v>0</v>
      </c>
      <c r="M558" s="84">
        <f t="shared" si="100"/>
        <v>0</v>
      </c>
      <c r="N558">
        <v>1266</v>
      </c>
      <c r="O558" s="85">
        <v>0</v>
      </c>
      <c r="P558" s="84">
        <v>5.3999999999999999E-2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 s="85">
        <v>0</v>
      </c>
      <c r="X558" s="85">
        <v>0</v>
      </c>
      <c r="Y558" s="85">
        <v>0</v>
      </c>
      <c r="Z558" s="85">
        <v>0</v>
      </c>
      <c r="AA558" s="85">
        <v>0</v>
      </c>
      <c r="AB558" s="64">
        <f t="shared" si="101"/>
        <v>0</v>
      </c>
      <c r="AC558" s="64">
        <f t="shared" si="102"/>
        <v>0</v>
      </c>
      <c r="AD558" s="64">
        <f t="shared" si="103"/>
        <v>0</v>
      </c>
      <c r="AE558" s="64">
        <f t="shared" si="104"/>
        <v>0</v>
      </c>
      <c r="AF558" s="64">
        <f t="shared" si="105"/>
        <v>0</v>
      </c>
      <c r="AG558" s="64">
        <f t="shared" si="106"/>
        <v>0</v>
      </c>
      <c r="AH558" s="64">
        <f t="shared" si="107"/>
        <v>0</v>
      </c>
    </row>
    <row r="559" spans="1:34">
      <c r="A559" t="s">
        <v>35</v>
      </c>
      <c r="B559" t="s">
        <v>52</v>
      </c>
      <c r="C559">
        <v>12</v>
      </c>
      <c r="D559">
        <v>2013</v>
      </c>
      <c r="E559">
        <v>6</v>
      </c>
      <c r="F559">
        <v>0</v>
      </c>
      <c r="G559">
        <v>0</v>
      </c>
      <c r="H559" s="85">
        <v>48.209299999999999</v>
      </c>
      <c r="I559" s="84">
        <f t="shared" si="96"/>
        <v>0</v>
      </c>
      <c r="J559" s="84">
        <f t="shared" si="97"/>
        <v>0</v>
      </c>
      <c r="K559" s="84">
        <f t="shared" si="98"/>
        <v>0</v>
      </c>
      <c r="L559" s="84">
        <f t="shared" si="99"/>
        <v>0</v>
      </c>
      <c r="M559" s="84">
        <f t="shared" si="100"/>
        <v>0</v>
      </c>
      <c r="N559">
        <v>1266</v>
      </c>
      <c r="O559" s="85">
        <v>0</v>
      </c>
      <c r="P559" s="84">
        <v>0.10100000000000001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 s="85">
        <v>0</v>
      </c>
      <c r="X559" s="85">
        <v>0</v>
      </c>
      <c r="Y559" s="85">
        <v>0</v>
      </c>
      <c r="Z559" s="85">
        <v>0</v>
      </c>
      <c r="AA559" s="85">
        <v>0</v>
      </c>
      <c r="AB559" s="64">
        <f t="shared" si="101"/>
        <v>0</v>
      </c>
      <c r="AC559" s="64">
        <f t="shared" si="102"/>
        <v>0</v>
      </c>
      <c r="AD559" s="64">
        <f t="shared" si="103"/>
        <v>0</v>
      </c>
      <c r="AE559" s="64">
        <f t="shared" si="104"/>
        <v>0</v>
      </c>
      <c r="AF559" s="64">
        <f t="shared" si="105"/>
        <v>0</v>
      </c>
      <c r="AG559" s="64">
        <f t="shared" si="106"/>
        <v>0</v>
      </c>
      <c r="AH559" s="64">
        <f t="shared" si="107"/>
        <v>0</v>
      </c>
    </row>
    <row r="560" spans="1:34">
      <c r="A560" t="s">
        <v>35</v>
      </c>
      <c r="B560" t="s">
        <v>52</v>
      </c>
      <c r="C560">
        <v>12</v>
      </c>
      <c r="D560">
        <v>2013</v>
      </c>
      <c r="E560">
        <v>7</v>
      </c>
      <c r="F560">
        <v>0</v>
      </c>
      <c r="G560">
        <v>0</v>
      </c>
      <c r="H560" s="85">
        <v>47.658900000000003</v>
      </c>
      <c r="I560" s="84">
        <f t="shared" si="96"/>
        <v>0</v>
      </c>
      <c r="J560" s="84">
        <f t="shared" si="97"/>
        <v>0</v>
      </c>
      <c r="K560" s="84">
        <f t="shared" si="98"/>
        <v>0</v>
      </c>
      <c r="L560" s="84">
        <f t="shared" si="99"/>
        <v>0</v>
      </c>
      <c r="M560" s="84">
        <f t="shared" si="100"/>
        <v>0</v>
      </c>
      <c r="N560">
        <v>1266</v>
      </c>
      <c r="O560" s="85">
        <v>0</v>
      </c>
      <c r="P560" s="84">
        <v>0.161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 s="85">
        <v>0</v>
      </c>
      <c r="X560" s="85">
        <v>0</v>
      </c>
      <c r="Y560" s="85">
        <v>0</v>
      </c>
      <c r="Z560" s="85">
        <v>0</v>
      </c>
      <c r="AA560" s="85">
        <v>0</v>
      </c>
      <c r="AB560" s="64">
        <f t="shared" si="101"/>
        <v>0</v>
      </c>
      <c r="AC560" s="64">
        <f t="shared" si="102"/>
        <v>0</v>
      </c>
      <c r="AD560" s="64">
        <f t="shared" si="103"/>
        <v>0</v>
      </c>
      <c r="AE560" s="64">
        <f t="shared" si="104"/>
        <v>0</v>
      </c>
      <c r="AF560" s="64">
        <f t="shared" si="105"/>
        <v>0</v>
      </c>
      <c r="AG560" s="64">
        <f t="shared" si="106"/>
        <v>0</v>
      </c>
      <c r="AH560" s="64">
        <f t="shared" si="107"/>
        <v>0</v>
      </c>
    </row>
    <row r="561" spans="1:34">
      <c r="A561" t="s">
        <v>35</v>
      </c>
      <c r="B561" t="s">
        <v>52</v>
      </c>
      <c r="C561">
        <v>12</v>
      </c>
      <c r="D561">
        <v>2013</v>
      </c>
      <c r="E561">
        <v>8</v>
      </c>
      <c r="F561">
        <v>0</v>
      </c>
      <c r="G561">
        <v>0</v>
      </c>
      <c r="H561" s="85">
        <v>47.883699999999997</v>
      </c>
      <c r="I561" s="84">
        <f t="shared" si="96"/>
        <v>0</v>
      </c>
      <c r="J561" s="84">
        <f t="shared" si="97"/>
        <v>0</v>
      </c>
      <c r="K561" s="84">
        <f t="shared" si="98"/>
        <v>0</v>
      </c>
      <c r="L561" s="84">
        <f t="shared" si="99"/>
        <v>0</v>
      </c>
      <c r="M561" s="84">
        <f t="shared" si="100"/>
        <v>0</v>
      </c>
      <c r="N561">
        <v>1266</v>
      </c>
      <c r="O561" s="85">
        <v>0</v>
      </c>
      <c r="P561" s="84">
        <v>0.224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 s="85">
        <v>0</v>
      </c>
      <c r="X561" s="85">
        <v>0</v>
      </c>
      <c r="Y561" s="85">
        <v>0</v>
      </c>
      <c r="Z561" s="85">
        <v>0</v>
      </c>
      <c r="AA561" s="85">
        <v>0</v>
      </c>
      <c r="AB561" s="64">
        <f t="shared" si="101"/>
        <v>0</v>
      </c>
      <c r="AC561" s="64">
        <f t="shared" si="102"/>
        <v>0</v>
      </c>
      <c r="AD561" s="64">
        <f t="shared" si="103"/>
        <v>0</v>
      </c>
      <c r="AE561" s="64">
        <f t="shared" si="104"/>
        <v>0</v>
      </c>
      <c r="AF561" s="64">
        <f t="shared" si="105"/>
        <v>0</v>
      </c>
      <c r="AG561" s="64">
        <f t="shared" si="106"/>
        <v>0</v>
      </c>
      <c r="AH561" s="64">
        <f t="shared" si="107"/>
        <v>0</v>
      </c>
    </row>
    <row r="562" spans="1:34">
      <c r="A562" t="s">
        <v>35</v>
      </c>
      <c r="B562" t="s">
        <v>52</v>
      </c>
      <c r="C562">
        <v>12</v>
      </c>
      <c r="D562">
        <v>2013</v>
      </c>
      <c r="E562">
        <v>9</v>
      </c>
      <c r="F562">
        <v>0</v>
      </c>
      <c r="G562">
        <v>0</v>
      </c>
      <c r="H562" s="85">
        <v>49.232599999999998</v>
      </c>
      <c r="I562" s="84">
        <f t="shared" si="96"/>
        <v>0</v>
      </c>
      <c r="J562" s="84">
        <f t="shared" si="97"/>
        <v>0</v>
      </c>
      <c r="K562" s="84">
        <f t="shared" si="98"/>
        <v>0</v>
      </c>
      <c r="L562" s="84">
        <f t="shared" si="99"/>
        <v>0</v>
      </c>
      <c r="M562" s="84">
        <f t="shared" si="100"/>
        <v>0</v>
      </c>
      <c r="N562">
        <v>1266</v>
      </c>
      <c r="O562" s="85">
        <v>0</v>
      </c>
      <c r="P562" s="84">
        <v>0.33800000000000002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 s="85">
        <v>0</v>
      </c>
      <c r="X562" s="85">
        <v>0</v>
      </c>
      <c r="Y562" s="85">
        <v>0</v>
      </c>
      <c r="Z562" s="85">
        <v>0</v>
      </c>
      <c r="AA562" s="85">
        <v>0</v>
      </c>
      <c r="AB562" s="64">
        <f t="shared" si="101"/>
        <v>0</v>
      </c>
      <c r="AC562" s="64">
        <f t="shared" si="102"/>
        <v>0</v>
      </c>
      <c r="AD562" s="64">
        <f t="shared" si="103"/>
        <v>0</v>
      </c>
      <c r="AE562" s="64">
        <f t="shared" si="104"/>
        <v>0</v>
      </c>
      <c r="AF562" s="64">
        <f t="shared" si="105"/>
        <v>0</v>
      </c>
      <c r="AG562" s="64">
        <f t="shared" si="106"/>
        <v>0</v>
      </c>
      <c r="AH562" s="64">
        <f t="shared" si="107"/>
        <v>0</v>
      </c>
    </row>
    <row r="563" spans="1:34">
      <c r="A563" t="s">
        <v>35</v>
      </c>
      <c r="B563" t="s">
        <v>52</v>
      </c>
      <c r="C563">
        <v>12</v>
      </c>
      <c r="D563">
        <v>2013</v>
      </c>
      <c r="E563">
        <v>10</v>
      </c>
      <c r="F563">
        <v>0</v>
      </c>
      <c r="G563">
        <v>0</v>
      </c>
      <c r="H563" s="85">
        <v>50.434100000000001</v>
      </c>
      <c r="I563" s="84">
        <f t="shared" si="96"/>
        <v>0</v>
      </c>
      <c r="J563" s="84">
        <f t="shared" si="97"/>
        <v>0</v>
      </c>
      <c r="K563" s="84">
        <f t="shared" si="98"/>
        <v>0</v>
      </c>
      <c r="L563" s="84">
        <f t="shared" si="99"/>
        <v>0</v>
      </c>
      <c r="M563" s="84">
        <f t="shared" si="100"/>
        <v>0</v>
      </c>
      <c r="N563">
        <v>1266</v>
      </c>
      <c r="O563" s="85">
        <v>0</v>
      </c>
      <c r="P563" s="84">
        <v>0.55700000000000005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 s="85">
        <v>0</v>
      </c>
      <c r="X563" s="85">
        <v>0</v>
      </c>
      <c r="Y563" s="85">
        <v>0</v>
      </c>
      <c r="Z563" s="85">
        <v>0</v>
      </c>
      <c r="AA563" s="85">
        <v>0</v>
      </c>
      <c r="AB563" s="64">
        <f t="shared" si="101"/>
        <v>0</v>
      </c>
      <c r="AC563" s="64">
        <f t="shared" si="102"/>
        <v>0</v>
      </c>
      <c r="AD563" s="64">
        <f t="shared" si="103"/>
        <v>0</v>
      </c>
      <c r="AE563" s="64">
        <f t="shared" si="104"/>
        <v>0</v>
      </c>
      <c r="AF563" s="64">
        <f t="shared" si="105"/>
        <v>0</v>
      </c>
      <c r="AG563" s="64">
        <f t="shared" si="106"/>
        <v>0</v>
      </c>
      <c r="AH563" s="64">
        <f t="shared" si="107"/>
        <v>0</v>
      </c>
    </row>
    <row r="564" spans="1:34">
      <c r="A564" t="s">
        <v>35</v>
      </c>
      <c r="B564" t="s">
        <v>52</v>
      </c>
      <c r="C564">
        <v>12</v>
      </c>
      <c r="D564">
        <v>2013</v>
      </c>
      <c r="E564">
        <v>11</v>
      </c>
      <c r="F564">
        <v>0</v>
      </c>
      <c r="G564">
        <v>0</v>
      </c>
      <c r="H564" s="85">
        <v>51.612400000000001</v>
      </c>
      <c r="I564" s="84">
        <f t="shared" si="96"/>
        <v>0</v>
      </c>
      <c r="J564" s="84">
        <f t="shared" si="97"/>
        <v>0</v>
      </c>
      <c r="K564" s="84">
        <f t="shared" si="98"/>
        <v>0</v>
      </c>
      <c r="L564" s="84">
        <f t="shared" si="99"/>
        <v>0</v>
      </c>
      <c r="M564" s="84">
        <f t="shared" si="100"/>
        <v>0</v>
      </c>
      <c r="N564">
        <v>1266</v>
      </c>
      <c r="O564" s="85">
        <v>0</v>
      </c>
      <c r="P564" s="84">
        <v>0.72599999999999998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 s="85">
        <v>0</v>
      </c>
      <c r="X564" s="85">
        <v>0</v>
      </c>
      <c r="Y564" s="85">
        <v>0</v>
      </c>
      <c r="Z564" s="85">
        <v>0</v>
      </c>
      <c r="AA564" s="85">
        <v>0</v>
      </c>
      <c r="AB564" s="64">
        <f t="shared" si="101"/>
        <v>0</v>
      </c>
      <c r="AC564" s="64">
        <f t="shared" si="102"/>
        <v>0</v>
      </c>
      <c r="AD564" s="64">
        <f t="shared" si="103"/>
        <v>0</v>
      </c>
      <c r="AE564" s="64">
        <f t="shared" si="104"/>
        <v>0</v>
      </c>
      <c r="AF564" s="64">
        <f t="shared" si="105"/>
        <v>0</v>
      </c>
      <c r="AG564" s="64">
        <f t="shared" si="106"/>
        <v>0</v>
      </c>
      <c r="AH564" s="64">
        <f t="shared" si="107"/>
        <v>0</v>
      </c>
    </row>
    <row r="565" spans="1:34">
      <c r="A565" t="s">
        <v>35</v>
      </c>
      <c r="B565" t="s">
        <v>52</v>
      </c>
      <c r="C565">
        <v>12</v>
      </c>
      <c r="D565">
        <v>2013</v>
      </c>
      <c r="E565">
        <v>12</v>
      </c>
      <c r="F565">
        <v>0</v>
      </c>
      <c r="G565">
        <v>0</v>
      </c>
      <c r="H565" s="85">
        <v>52.806199999999997</v>
      </c>
      <c r="I565" s="84">
        <f t="shared" si="96"/>
        <v>0</v>
      </c>
      <c r="J565" s="84">
        <f t="shared" si="97"/>
        <v>0</v>
      </c>
      <c r="K565" s="84">
        <f t="shared" si="98"/>
        <v>0</v>
      </c>
      <c r="L565" s="84">
        <f t="shared" si="99"/>
        <v>0</v>
      </c>
      <c r="M565" s="84">
        <f t="shared" si="100"/>
        <v>0</v>
      </c>
      <c r="N565">
        <v>1266</v>
      </c>
      <c r="O565" s="85">
        <v>0</v>
      </c>
      <c r="P565" s="84">
        <v>0.85699999999999998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 s="85">
        <v>0</v>
      </c>
      <c r="X565" s="85">
        <v>0</v>
      </c>
      <c r="Y565" s="85">
        <v>0</v>
      </c>
      <c r="Z565" s="85">
        <v>0</v>
      </c>
      <c r="AA565" s="85">
        <v>0</v>
      </c>
      <c r="AB565" s="64">
        <f t="shared" si="101"/>
        <v>0</v>
      </c>
      <c r="AC565" s="64">
        <f t="shared" si="102"/>
        <v>0</v>
      </c>
      <c r="AD565" s="64">
        <f t="shared" si="103"/>
        <v>0</v>
      </c>
      <c r="AE565" s="64">
        <f t="shared" si="104"/>
        <v>0</v>
      </c>
      <c r="AF565" s="64">
        <f t="shared" si="105"/>
        <v>0</v>
      </c>
      <c r="AG565" s="64">
        <f t="shared" si="106"/>
        <v>0</v>
      </c>
      <c r="AH565" s="64">
        <f t="shared" si="107"/>
        <v>0</v>
      </c>
    </row>
    <row r="566" spans="1:34">
      <c r="A566" t="s">
        <v>35</v>
      </c>
      <c r="B566" t="s">
        <v>52</v>
      </c>
      <c r="C566">
        <v>12</v>
      </c>
      <c r="D566">
        <v>2013</v>
      </c>
      <c r="E566">
        <v>13</v>
      </c>
      <c r="F566">
        <v>0</v>
      </c>
      <c r="G566">
        <v>0</v>
      </c>
      <c r="H566" s="85">
        <v>52.751899999999999</v>
      </c>
      <c r="I566" s="84">
        <f t="shared" si="96"/>
        <v>0</v>
      </c>
      <c r="J566" s="84">
        <f t="shared" si="97"/>
        <v>0</v>
      </c>
      <c r="K566" s="84">
        <f t="shared" si="98"/>
        <v>0</v>
      </c>
      <c r="L566" s="84">
        <f t="shared" si="99"/>
        <v>0</v>
      </c>
      <c r="M566" s="84">
        <f t="shared" si="100"/>
        <v>0</v>
      </c>
      <c r="N566">
        <v>1266</v>
      </c>
      <c r="O566" s="85">
        <v>0</v>
      </c>
      <c r="P566" s="84">
        <v>0.90100000000000002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 s="85">
        <v>0</v>
      </c>
      <c r="X566" s="85">
        <v>0</v>
      </c>
      <c r="Y566" s="85">
        <v>0</v>
      </c>
      <c r="Z566" s="85">
        <v>0</v>
      </c>
      <c r="AA566" s="85">
        <v>0</v>
      </c>
      <c r="AB566" s="64">
        <f t="shared" si="101"/>
        <v>0</v>
      </c>
      <c r="AC566" s="64">
        <f t="shared" si="102"/>
        <v>0</v>
      </c>
      <c r="AD566" s="64">
        <f t="shared" si="103"/>
        <v>0</v>
      </c>
      <c r="AE566" s="64">
        <f t="shared" si="104"/>
        <v>0</v>
      </c>
      <c r="AF566" s="64">
        <f t="shared" si="105"/>
        <v>0</v>
      </c>
      <c r="AG566" s="64">
        <f t="shared" si="106"/>
        <v>0</v>
      </c>
      <c r="AH566" s="64">
        <f t="shared" si="107"/>
        <v>0</v>
      </c>
    </row>
    <row r="567" spans="1:34">
      <c r="A567" t="s">
        <v>35</v>
      </c>
      <c r="B567" t="s">
        <v>52</v>
      </c>
      <c r="C567">
        <v>12</v>
      </c>
      <c r="D567">
        <v>2013</v>
      </c>
      <c r="E567">
        <v>14</v>
      </c>
      <c r="F567">
        <v>0</v>
      </c>
      <c r="G567">
        <v>0</v>
      </c>
      <c r="H567" s="85">
        <v>52.883699999999997</v>
      </c>
      <c r="I567" s="84">
        <f t="shared" si="96"/>
        <v>0</v>
      </c>
      <c r="J567" s="84">
        <f t="shared" si="97"/>
        <v>0</v>
      </c>
      <c r="K567" s="84">
        <f t="shared" si="98"/>
        <v>0</v>
      </c>
      <c r="L567" s="84">
        <f t="shared" si="99"/>
        <v>0</v>
      </c>
      <c r="M567" s="84">
        <f t="shared" si="100"/>
        <v>0</v>
      </c>
      <c r="N567">
        <v>1266</v>
      </c>
      <c r="O567" s="85">
        <v>0</v>
      </c>
      <c r="P567" s="84">
        <v>0.88900000000000001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 s="85">
        <v>0</v>
      </c>
      <c r="X567" s="85">
        <v>0</v>
      </c>
      <c r="Y567" s="85">
        <v>0</v>
      </c>
      <c r="Z567" s="85">
        <v>0</v>
      </c>
      <c r="AA567" s="85">
        <v>0</v>
      </c>
      <c r="AB567" s="64">
        <f t="shared" si="101"/>
        <v>0</v>
      </c>
      <c r="AC567" s="64">
        <f t="shared" si="102"/>
        <v>0</v>
      </c>
      <c r="AD567" s="64">
        <f t="shared" si="103"/>
        <v>0</v>
      </c>
      <c r="AE567" s="64">
        <f t="shared" si="104"/>
        <v>0</v>
      </c>
      <c r="AF567" s="64">
        <f t="shared" si="105"/>
        <v>0</v>
      </c>
      <c r="AG567" s="64">
        <f t="shared" si="106"/>
        <v>0</v>
      </c>
      <c r="AH567" s="64">
        <f t="shared" si="107"/>
        <v>0</v>
      </c>
    </row>
    <row r="568" spans="1:34">
      <c r="A568" t="s">
        <v>35</v>
      </c>
      <c r="B568" t="s">
        <v>52</v>
      </c>
      <c r="C568">
        <v>12</v>
      </c>
      <c r="D568">
        <v>2013</v>
      </c>
      <c r="E568">
        <v>15</v>
      </c>
      <c r="F568">
        <v>0</v>
      </c>
      <c r="G568">
        <v>0</v>
      </c>
      <c r="H568" s="85">
        <v>53.093000000000004</v>
      </c>
      <c r="I568" s="84">
        <f t="shared" si="96"/>
        <v>0</v>
      </c>
      <c r="J568" s="84">
        <f t="shared" si="97"/>
        <v>0</v>
      </c>
      <c r="K568" s="84">
        <f t="shared" si="98"/>
        <v>0</v>
      </c>
      <c r="L568" s="84">
        <f t="shared" si="99"/>
        <v>0</v>
      </c>
      <c r="M568" s="84">
        <f t="shared" si="100"/>
        <v>0</v>
      </c>
      <c r="N568">
        <v>1266</v>
      </c>
      <c r="O568" s="85">
        <v>0</v>
      </c>
      <c r="P568" s="84">
        <v>0.8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 s="85">
        <v>0</v>
      </c>
      <c r="X568" s="85">
        <v>0</v>
      </c>
      <c r="Y568" s="85">
        <v>0</v>
      </c>
      <c r="Z568" s="85">
        <v>0</v>
      </c>
      <c r="AA568" s="85">
        <v>0</v>
      </c>
      <c r="AB568" s="64">
        <f t="shared" si="101"/>
        <v>0</v>
      </c>
      <c r="AC568" s="64">
        <f t="shared" si="102"/>
        <v>0</v>
      </c>
      <c r="AD568" s="64">
        <f t="shared" si="103"/>
        <v>0</v>
      </c>
      <c r="AE568" s="64">
        <f t="shared" si="104"/>
        <v>0</v>
      </c>
      <c r="AF568" s="64">
        <f t="shared" si="105"/>
        <v>0</v>
      </c>
      <c r="AG568" s="64">
        <f t="shared" si="106"/>
        <v>0</v>
      </c>
      <c r="AH568" s="64">
        <f t="shared" si="107"/>
        <v>0</v>
      </c>
    </row>
    <row r="569" spans="1:34">
      <c r="A569" t="s">
        <v>35</v>
      </c>
      <c r="B569" t="s">
        <v>52</v>
      </c>
      <c r="C569">
        <v>12</v>
      </c>
      <c r="D569">
        <v>2013</v>
      </c>
      <c r="E569">
        <v>16</v>
      </c>
      <c r="F569">
        <v>0</v>
      </c>
      <c r="G569">
        <v>0</v>
      </c>
      <c r="H569" s="85">
        <v>52.775199999999998</v>
      </c>
      <c r="I569" s="84">
        <f t="shared" si="96"/>
        <v>0</v>
      </c>
      <c r="J569" s="84">
        <f t="shared" si="97"/>
        <v>0</v>
      </c>
      <c r="K569" s="84">
        <f t="shared" si="98"/>
        <v>0</v>
      </c>
      <c r="L569" s="84">
        <f t="shared" si="99"/>
        <v>0</v>
      </c>
      <c r="M569" s="84">
        <f t="shared" si="100"/>
        <v>0</v>
      </c>
      <c r="N569">
        <v>1266</v>
      </c>
      <c r="O569" s="85">
        <v>0</v>
      </c>
      <c r="P569" s="84">
        <v>0.67400000000000004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 s="85">
        <v>0</v>
      </c>
      <c r="X569" s="85">
        <v>0</v>
      </c>
      <c r="Y569" s="85">
        <v>0</v>
      </c>
      <c r="Z569" s="85">
        <v>0</v>
      </c>
      <c r="AA569" s="85">
        <v>0</v>
      </c>
      <c r="AB569" s="64">
        <f t="shared" si="101"/>
        <v>0</v>
      </c>
      <c r="AC569" s="64">
        <f t="shared" si="102"/>
        <v>0</v>
      </c>
      <c r="AD569" s="64">
        <f t="shared" si="103"/>
        <v>0</v>
      </c>
      <c r="AE569" s="64">
        <f t="shared" si="104"/>
        <v>0</v>
      </c>
      <c r="AF569" s="64">
        <f t="shared" si="105"/>
        <v>0</v>
      </c>
      <c r="AG569" s="64">
        <f t="shared" si="106"/>
        <v>0</v>
      </c>
      <c r="AH569" s="64">
        <f t="shared" si="107"/>
        <v>0</v>
      </c>
    </row>
    <row r="570" spans="1:34">
      <c r="A570" t="s">
        <v>35</v>
      </c>
      <c r="B570" t="s">
        <v>52</v>
      </c>
      <c r="C570">
        <v>12</v>
      </c>
      <c r="D570">
        <v>2013</v>
      </c>
      <c r="E570">
        <v>17</v>
      </c>
      <c r="F570">
        <v>0</v>
      </c>
      <c r="G570">
        <v>0</v>
      </c>
      <c r="H570" s="85">
        <v>51.201500000000003</v>
      </c>
      <c r="I570" s="84">
        <f t="shared" si="96"/>
        <v>0</v>
      </c>
      <c r="J570" s="84">
        <f t="shared" si="97"/>
        <v>0</v>
      </c>
      <c r="K570" s="84">
        <f t="shared" si="98"/>
        <v>0</v>
      </c>
      <c r="L570" s="84">
        <f t="shared" si="99"/>
        <v>0</v>
      </c>
      <c r="M570" s="84">
        <f t="shared" si="100"/>
        <v>0</v>
      </c>
      <c r="N570">
        <v>1266</v>
      </c>
      <c r="O570" s="85">
        <v>0</v>
      </c>
      <c r="P570" s="84">
        <v>0.56599999999999995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 s="85">
        <v>0</v>
      </c>
      <c r="X570" s="85">
        <v>0</v>
      </c>
      <c r="Y570" s="85">
        <v>0</v>
      </c>
      <c r="Z570" s="85">
        <v>0</v>
      </c>
      <c r="AA570" s="85">
        <v>0</v>
      </c>
      <c r="AB570" s="64">
        <f t="shared" si="101"/>
        <v>0</v>
      </c>
      <c r="AC570" s="64">
        <f t="shared" si="102"/>
        <v>0</v>
      </c>
      <c r="AD570" s="64">
        <f t="shared" si="103"/>
        <v>0</v>
      </c>
      <c r="AE570" s="64">
        <f t="shared" si="104"/>
        <v>0</v>
      </c>
      <c r="AF570" s="64">
        <f t="shared" si="105"/>
        <v>0</v>
      </c>
      <c r="AG570" s="64">
        <f t="shared" si="106"/>
        <v>0</v>
      </c>
      <c r="AH570" s="64">
        <f t="shared" si="107"/>
        <v>0</v>
      </c>
    </row>
    <row r="571" spans="1:34">
      <c r="A571" t="s">
        <v>35</v>
      </c>
      <c r="B571" t="s">
        <v>52</v>
      </c>
      <c r="C571">
        <v>12</v>
      </c>
      <c r="D571">
        <v>2013</v>
      </c>
      <c r="E571">
        <v>18</v>
      </c>
      <c r="F571">
        <v>0</v>
      </c>
      <c r="G571">
        <v>0</v>
      </c>
      <c r="H571" s="85">
        <v>48.294600000000003</v>
      </c>
      <c r="I571" s="84">
        <f t="shared" si="96"/>
        <v>0</v>
      </c>
      <c r="J571" s="84">
        <f t="shared" si="97"/>
        <v>0</v>
      </c>
      <c r="K571" s="84">
        <f t="shared" si="98"/>
        <v>0</v>
      </c>
      <c r="L571" s="84">
        <f t="shared" si="99"/>
        <v>0</v>
      </c>
      <c r="M571" s="84">
        <f t="shared" si="100"/>
        <v>0</v>
      </c>
      <c r="N571">
        <v>1266</v>
      </c>
      <c r="O571" s="85">
        <v>0</v>
      </c>
      <c r="P571" s="84">
        <v>0.374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 s="85">
        <v>0</v>
      </c>
      <c r="X571" s="85">
        <v>0</v>
      </c>
      <c r="Y571" s="85">
        <v>0</v>
      </c>
      <c r="Z571" s="85">
        <v>0</v>
      </c>
      <c r="AA571" s="85">
        <v>0</v>
      </c>
      <c r="AB571" s="64">
        <f t="shared" si="101"/>
        <v>0</v>
      </c>
      <c r="AC571" s="64">
        <f t="shared" si="102"/>
        <v>0</v>
      </c>
      <c r="AD571" s="64">
        <f t="shared" si="103"/>
        <v>0</v>
      </c>
      <c r="AE571" s="64">
        <f t="shared" si="104"/>
        <v>0</v>
      </c>
      <c r="AF571" s="64">
        <f t="shared" si="105"/>
        <v>0</v>
      </c>
      <c r="AG571" s="64">
        <f t="shared" si="106"/>
        <v>0</v>
      </c>
      <c r="AH571" s="64">
        <f t="shared" si="107"/>
        <v>0</v>
      </c>
    </row>
    <row r="572" spans="1:34">
      <c r="A572" t="s">
        <v>35</v>
      </c>
      <c r="B572" t="s">
        <v>52</v>
      </c>
      <c r="C572">
        <v>12</v>
      </c>
      <c r="D572">
        <v>2013</v>
      </c>
      <c r="E572">
        <v>19</v>
      </c>
      <c r="F572">
        <v>0</v>
      </c>
      <c r="G572">
        <v>0</v>
      </c>
      <c r="H572" s="85">
        <v>45.410899999999998</v>
      </c>
      <c r="I572" s="84">
        <f t="shared" si="96"/>
        <v>0</v>
      </c>
      <c r="J572" s="84">
        <f t="shared" si="97"/>
        <v>0</v>
      </c>
      <c r="K572" s="84">
        <f t="shared" si="98"/>
        <v>0</v>
      </c>
      <c r="L572" s="84">
        <f t="shared" si="99"/>
        <v>0</v>
      </c>
      <c r="M572" s="84">
        <f t="shared" si="100"/>
        <v>0</v>
      </c>
      <c r="N572">
        <v>1266</v>
      </c>
      <c r="O572" s="85">
        <v>0</v>
      </c>
      <c r="P572" s="84">
        <v>0.23300000000000001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 s="85">
        <v>0</v>
      </c>
      <c r="X572" s="85">
        <v>0</v>
      </c>
      <c r="Y572" s="85">
        <v>0</v>
      </c>
      <c r="Z572" s="85">
        <v>0</v>
      </c>
      <c r="AA572" s="85">
        <v>0</v>
      </c>
      <c r="AB572" s="64">
        <f t="shared" si="101"/>
        <v>0</v>
      </c>
      <c r="AC572" s="64">
        <f t="shared" si="102"/>
        <v>0</v>
      </c>
      <c r="AD572" s="64">
        <f t="shared" si="103"/>
        <v>0</v>
      </c>
      <c r="AE572" s="64">
        <f t="shared" si="104"/>
        <v>0</v>
      </c>
      <c r="AF572" s="64">
        <f t="shared" si="105"/>
        <v>0</v>
      </c>
      <c r="AG572" s="64">
        <f t="shared" si="106"/>
        <v>0</v>
      </c>
      <c r="AH572" s="64">
        <f t="shared" si="107"/>
        <v>0</v>
      </c>
    </row>
    <row r="573" spans="1:34">
      <c r="A573" t="s">
        <v>35</v>
      </c>
      <c r="B573" t="s">
        <v>52</v>
      </c>
      <c r="C573">
        <v>12</v>
      </c>
      <c r="D573">
        <v>2013</v>
      </c>
      <c r="E573">
        <v>20</v>
      </c>
      <c r="F573">
        <v>0</v>
      </c>
      <c r="G573">
        <v>0</v>
      </c>
      <c r="H573" s="85">
        <v>43.519399999999997</v>
      </c>
      <c r="I573" s="84">
        <f t="shared" si="96"/>
        <v>0</v>
      </c>
      <c r="J573" s="84">
        <f t="shared" si="97"/>
        <v>0</v>
      </c>
      <c r="K573" s="84">
        <f t="shared" si="98"/>
        <v>0</v>
      </c>
      <c r="L573" s="84">
        <f t="shared" si="99"/>
        <v>0</v>
      </c>
      <c r="M573" s="84">
        <f t="shared" si="100"/>
        <v>0</v>
      </c>
      <c r="N573">
        <v>1266</v>
      </c>
      <c r="O573" s="85">
        <v>0</v>
      </c>
      <c r="P573" s="84">
        <v>0.16500000000000001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 s="85">
        <v>0</v>
      </c>
      <c r="X573" s="85">
        <v>0</v>
      </c>
      <c r="Y573" s="85">
        <v>0</v>
      </c>
      <c r="Z573" s="85">
        <v>0</v>
      </c>
      <c r="AA573" s="85">
        <v>0</v>
      </c>
      <c r="AB573" s="64">
        <f t="shared" si="101"/>
        <v>0</v>
      </c>
      <c r="AC573" s="64">
        <f t="shared" si="102"/>
        <v>0</v>
      </c>
      <c r="AD573" s="64">
        <f t="shared" si="103"/>
        <v>0</v>
      </c>
      <c r="AE573" s="64">
        <f t="shared" si="104"/>
        <v>0</v>
      </c>
      <c r="AF573" s="64">
        <f t="shared" si="105"/>
        <v>0</v>
      </c>
      <c r="AG573" s="64">
        <f t="shared" si="106"/>
        <v>0</v>
      </c>
      <c r="AH573" s="64">
        <f t="shared" si="107"/>
        <v>0</v>
      </c>
    </row>
    <row r="574" spans="1:34">
      <c r="A574" t="s">
        <v>35</v>
      </c>
      <c r="B574" t="s">
        <v>52</v>
      </c>
      <c r="C574">
        <v>12</v>
      </c>
      <c r="D574">
        <v>2013</v>
      </c>
      <c r="E574">
        <v>21</v>
      </c>
      <c r="F574">
        <v>0</v>
      </c>
      <c r="G574">
        <v>0</v>
      </c>
      <c r="H574" s="85">
        <v>42.186</v>
      </c>
      <c r="I574" s="84">
        <f t="shared" si="96"/>
        <v>0</v>
      </c>
      <c r="J574" s="84">
        <f t="shared" si="97"/>
        <v>0</v>
      </c>
      <c r="K574" s="84">
        <f t="shared" si="98"/>
        <v>0</v>
      </c>
      <c r="L574" s="84">
        <f t="shared" si="99"/>
        <v>0</v>
      </c>
      <c r="M574" s="84">
        <f t="shared" si="100"/>
        <v>0</v>
      </c>
      <c r="N574">
        <v>1266</v>
      </c>
      <c r="O574" s="85">
        <v>0</v>
      </c>
      <c r="P574" s="84">
        <v>0.1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 s="85">
        <v>0</v>
      </c>
      <c r="X574" s="85">
        <v>0</v>
      </c>
      <c r="Y574" s="85">
        <v>0</v>
      </c>
      <c r="Z574" s="85">
        <v>0</v>
      </c>
      <c r="AA574" s="85">
        <v>0</v>
      </c>
      <c r="AB574" s="64">
        <f t="shared" si="101"/>
        <v>0</v>
      </c>
      <c r="AC574" s="64">
        <f t="shared" si="102"/>
        <v>0</v>
      </c>
      <c r="AD574" s="64">
        <f t="shared" si="103"/>
        <v>0</v>
      </c>
      <c r="AE574" s="64">
        <f t="shared" si="104"/>
        <v>0</v>
      </c>
      <c r="AF574" s="64">
        <f t="shared" si="105"/>
        <v>0</v>
      </c>
      <c r="AG574" s="64">
        <f t="shared" si="106"/>
        <v>0</v>
      </c>
      <c r="AH574" s="64">
        <f t="shared" si="107"/>
        <v>0</v>
      </c>
    </row>
    <row r="575" spans="1:34">
      <c r="A575" t="s">
        <v>35</v>
      </c>
      <c r="B575" t="s">
        <v>52</v>
      </c>
      <c r="C575">
        <v>12</v>
      </c>
      <c r="D575">
        <v>2013</v>
      </c>
      <c r="E575">
        <v>22</v>
      </c>
      <c r="F575">
        <v>0</v>
      </c>
      <c r="G575">
        <v>0</v>
      </c>
      <c r="H575" s="85">
        <v>42.449599999999997</v>
      </c>
      <c r="I575" s="84">
        <f t="shared" si="96"/>
        <v>0</v>
      </c>
      <c r="J575" s="84">
        <f t="shared" si="97"/>
        <v>0</v>
      </c>
      <c r="K575" s="84">
        <f t="shared" si="98"/>
        <v>0</v>
      </c>
      <c r="L575" s="84">
        <f t="shared" si="99"/>
        <v>0</v>
      </c>
      <c r="M575" s="84">
        <f t="shared" si="100"/>
        <v>0</v>
      </c>
      <c r="N575">
        <v>1266</v>
      </c>
      <c r="O575" s="85">
        <v>0</v>
      </c>
      <c r="P575" s="84">
        <v>6.8000000000000005E-2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 s="85">
        <v>0</v>
      </c>
      <c r="X575" s="85">
        <v>0</v>
      </c>
      <c r="Y575" s="85">
        <v>0</v>
      </c>
      <c r="Z575" s="85">
        <v>0</v>
      </c>
      <c r="AA575" s="85">
        <v>0</v>
      </c>
      <c r="AB575" s="64">
        <f t="shared" si="101"/>
        <v>0</v>
      </c>
      <c r="AC575" s="64">
        <f t="shared" si="102"/>
        <v>0</v>
      </c>
      <c r="AD575" s="64">
        <f t="shared" si="103"/>
        <v>0</v>
      </c>
      <c r="AE575" s="64">
        <f t="shared" si="104"/>
        <v>0</v>
      </c>
      <c r="AF575" s="64">
        <f t="shared" si="105"/>
        <v>0</v>
      </c>
      <c r="AG575" s="64">
        <f t="shared" si="106"/>
        <v>0</v>
      </c>
      <c r="AH575" s="64">
        <f t="shared" si="107"/>
        <v>0</v>
      </c>
    </row>
    <row r="576" spans="1:34">
      <c r="A576" t="s">
        <v>35</v>
      </c>
      <c r="B576" t="s">
        <v>52</v>
      </c>
      <c r="C576">
        <v>12</v>
      </c>
      <c r="D576">
        <v>2013</v>
      </c>
      <c r="E576">
        <v>23</v>
      </c>
      <c r="F576">
        <v>0</v>
      </c>
      <c r="G576">
        <v>0</v>
      </c>
      <c r="H576" s="85">
        <v>41.744199999999999</v>
      </c>
      <c r="I576" s="84">
        <f t="shared" si="96"/>
        <v>0</v>
      </c>
      <c r="J576" s="84">
        <f t="shared" si="97"/>
        <v>0</v>
      </c>
      <c r="K576" s="84">
        <f t="shared" si="98"/>
        <v>0</v>
      </c>
      <c r="L576" s="84">
        <f t="shared" si="99"/>
        <v>0</v>
      </c>
      <c r="M576" s="84">
        <f t="shared" si="100"/>
        <v>0</v>
      </c>
      <c r="N576">
        <v>1266</v>
      </c>
      <c r="O576" s="85">
        <v>0</v>
      </c>
      <c r="P576" s="84">
        <v>5.0999999999999997E-2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 s="85">
        <v>0</v>
      </c>
      <c r="X576" s="85">
        <v>0</v>
      </c>
      <c r="Y576" s="85">
        <v>0</v>
      </c>
      <c r="Z576" s="85">
        <v>0</v>
      </c>
      <c r="AA576" s="85">
        <v>0</v>
      </c>
      <c r="AB576" s="64">
        <f t="shared" si="101"/>
        <v>0</v>
      </c>
      <c r="AC576" s="64">
        <f t="shared" si="102"/>
        <v>0</v>
      </c>
      <c r="AD576" s="64">
        <f t="shared" si="103"/>
        <v>0</v>
      </c>
      <c r="AE576" s="64">
        <f t="shared" si="104"/>
        <v>0</v>
      </c>
      <c r="AF576" s="64">
        <f t="shared" si="105"/>
        <v>0</v>
      </c>
      <c r="AG576" s="64">
        <f t="shared" si="106"/>
        <v>0</v>
      </c>
      <c r="AH576" s="64">
        <f t="shared" si="107"/>
        <v>0</v>
      </c>
    </row>
    <row r="577" spans="1:34">
      <c r="A577" t="s">
        <v>35</v>
      </c>
      <c r="B577" t="s">
        <v>52</v>
      </c>
      <c r="C577">
        <v>12</v>
      </c>
      <c r="D577">
        <v>2013</v>
      </c>
      <c r="E577">
        <v>24</v>
      </c>
      <c r="F577">
        <v>0</v>
      </c>
      <c r="G577">
        <v>0</v>
      </c>
      <c r="H577" s="85">
        <v>41.232599999999998</v>
      </c>
      <c r="I577" s="84">
        <f t="shared" si="96"/>
        <v>0</v>
      </c>
      <c r="J577" s="84">
        <f t="shared" si="97"/>
        <v>0</v>
      </c>
      <c r="K577" s="84">
        <f t="shared" si="98"/>
        <v>0</v>
      </c>
      <c r="L577" s="84">
        <f t="shared" si="99"/>
        <v>0</v>
      </c>
      <c r="M577" s="84">
        <f t="shared" si="100"/>
        <v>0</v>
      </c>
      <c r="N577">
        <v>1266</v>
      </c>
      <c r="O577" s="85">
        <v>0</v>
      </c>
      <c r="P577" s="84">
        <v>0.05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 s="85">
        <v>0</v>
      </c>
      <c r="X577" s="85">
        <v>0</v>
      </c>
      <c r="Y577" s="85">
        <v>0</v>
      </c>
      <c r="Z577" s="85">
        <v>0</v>
      </c>
      <c r="AA577" s="85">
        <v>0</v>
      </c>
      <c r="AB577" s="64">
        <f t="shared" si="101"/>
        <v>0</v>
      </c>
      <c r="AC577" s="64">
        <f t="shared" si="102"/>
        <v>0</v>
      </c>
      <c r="AD577" s="64">
        <f t="shared" si="103"/>
        <v>0</v>
      </c>
      <c r="AE577" s="64">
        <f t="shared" si="104"/>
        <v>0</v>
      </c>
      <c r="AF577" s="64">
        <f t="shared" si="105"/>
        <v>0</v>
      </c>
      <c r="AG577" s="64">
        <f t="shared" si="106"/>
        <v>0</v>
      </c>
      <c r="AH577" s="64">
        <f t="shared" si="107"/>
        <v>0</v>
      </c>
    </row>
    <row r="578" spans="1:34">
      <c r="A578" t="s">
        <v>35</v>
      </c>
      <c r="B578" t="s">
        <v>47</v>
      </c>
      <c r="C578">
        <v>1</v>
      </c>
      <c r="D578">
        <v>2014</v>
      </c>
      <c r="E578">
        <v>1</v>
      </c>
      <c r="F578">
        <v>0</v>
      </c>
      <c r="G578">
        <v>0</v>
      </c>
      <c r="H578" s="85">
        <v>48.325600000000001</v>
      </c>
      <c r="I578" s="84">
        <f t="shared" ref="I578:I641" si="108">SUM(R578,W578)</f>
        <v>0</v>
      </c>
      <c r="J578" s="84">
        <f t="shared" ref="J578:J641" si="109">SUM(S578,X578)</f>
        <v>0</v>
      </c>
      <c r="K578" s="84">
        <f t="shared" ref="K578:K641" si="110">SUM(T578,Y578)</f>
        <v>0</v>
      </c>
      <c r="L578" s="84">
        <f t="shared" ref="L578:L641" si="111">SUM(U578,Z578)</f>
        <v>0</v>
      </c>
      <c r="M578" s="84">
        <f t="shared" ref="M578:M641" si="112">SUM(V578,AA578)</f>
        <v>0</v>
      </c>
      <c r="N578">
        <v>1477</v>
      </c>
      <c r="O578" s="85">
        <v>0</v>
      </c>
      <c r="P578" s="84">
        <v>0.05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 s="85">
        <v>0</v>
      </c>
      <c r="X578" s="85">
        <v>0</v>
      </c>
      <c r="Y578" s="85">
        <v>0</v>
      </c>
      <c r="Z578" s="85">
        <v>0</v>
      </c>
      <c r="AA578" s="85">
        <v>0</v>
      </c>
      <c r="AB578" s="64">
        <f t="shared" si="101"/>
        <v>0</v>
      </c>
      <c r="AC578" s="64">
        <f t="shared" si="102"/>
        <v>0</v>
      </c>
      <c r="AD578" s="64">
        <f t="shared" si="103"/>
        <v>0</v>
      </c>
      <c r="AE578" s="64">
        <f t="shared" si="104"/>
        <v>0</v>
      </c>
      <c r="AF578" s="64">
        <f t="shared" si="105"/>
        <v>0</v>
      </c>
      <c r="AG578" s="64">
        <f t="shared" si="106"/>
        <v>0</v>
      </c>
      <c r="AH578" s="64">
        <f t="shared" si="107"/>
        <v>0</v>
      </c>
    </row>
    <row r="579" spans="1:34">
      <c r="A579" t="s">
        <v>35</v>
      </c>
      <c r="B579" t="s">
        <v>47</v>
      </c>
      <c r="C579">
        <v>1</v>
      </c>
      <c r="D579">
        <v>2014</v>
      </c>
      <c r="E579">
        <v>2</v>
      </c>
      <c r="F579">
        <v>0</v>
      </c>
      <c r="G579">
        <v>0</v>
      </c>
      <c r="H579" s="85">
        <v>50.193800000000003</v>
      </c>
      <c r="I579" s="84">
        <f t="shared" si="108"/>
        <v>0</v>
      </c>
      <c r="J579" s="84">
        <f t="shared" si="109"/>
        <v>0</v>
      </c>
      <c r="K579" s="84">
        <f t="shared" si="110"/>
        <v>0</v>
      </c>
      <c r="L579" s="84">
        <f t="shared" si="111"/>
        <v>0</v>
      </c>
      <c r="M579" s="84">
        <f t="shared" si="112"/>
        <v>0</v>
      </c>
      <c r="N579">
        <v>1477</v>
      </c>
      <c r="O579" s="85">
        <v>0</v>
      </c>
      <c r="P579" s="84">
        <v>3.2000000000000001E-2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 s="85">
        <v>0</v>
      </c>
      <c r="X579" s="85">
        <v>0</v>
      </c>
      <c r="Y579" s="85">
        <v>0</v>
      </c>
      <c r="Z579" s="85">
        <v>0</v>
      </c>
      <c r="AA579" s="85">
        <v>0</v>
      </c>
      <c r="AB579" s="64">
        <f t="shared" ref="AB579:AB642" si="113">F579*N579+P579*O579</f>
        <v>0</v>
      </c>
      <c r="AC579" s="64">
        <f t="shared" ref="AC579:AC642" si="114">G579*N579</f>
        <v>0</v>
      </c>
      <c r="AD579" s="64">
        <f t="shared" ref="AD579:AD642" si="115">R579*$N579</f>
        <v>0</v>
      </c>
      <c r="AE579" s="64">
        <f t="shared" ref="AE579:AE642" si="116">S579*$N579</f>
        <v>0</v>
      </c>
      <c r="AF579" s="64">
        <f t="shared" ref="AF579:AF642" si="117">T579*$N579</f>
        <v>0</v>
      </c>
      <c r="AG579" s="64">
        <f t="shared" ref="AG579:AG642" si="118">U579*$N579</f>
        <v>0</v>
      </c>
      <c r="AH579" s="64">
        <f t="shared" ref="AH579:AH642" si="119">V579*$N579</f>
        <v>0</v>
      </c>
    </row>
    <row r="580" spans="1:34">
      <c r="A580" t="s">
        <v>35</v>
      </c>
      <c r="B580" t="s">
        <v>47</v>
      </c>
      <c r="C580">
        <v>1</v>
      </c>
      <c r="D580">
        <v>2014</v>
      </c>
      <c r="E580">
        <v>3</v>
      </c>
      <c r="F580">
        <v>0</v>
      </c>
      <c r="G580">
        <v>0</v>
      </c>
      <c r="H580" s="85">
        <v>51.170499999999997</v>
      </c>
      <c r="I580" s="84">
        <f t="shared" si="108"/>
        <v>0</v>
      </c>
      <c r="J580" s="84">
        <f t="shared" si="109"/>
        <v>0</v>
      </c>
      <c r="K580" s="84">
        <f t="shared" si="110"/>
        <v>0</v>
      </c>
      <c r="L580" s="84">
        <f t="shared" si="111"/>
        <v>0</v>
      </c>
      <c r="M580" s="84">
        <f t="shared" si="112"/>
        <v>0</v>
      </c>
      <c r="N580">
        <v>1477</v>
      </c>
      <c r="O580" s="85">
        <v>0</v>
      </c>
      <c r="P580" s="84">
        <v>4.3999999999999997E-2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 s="85">
        <v>0</v>
      </c>
      <c r="X580" s="85">
        <v>0</v>
      </c>
      <c r="Y580" s="85">
        <v>0</v>
      </c>
      <c r="Z580" s="85">
        <v>0</v>
      </c>
      <c r="AA580" s="85">
        <v>0</v>
      </c>
      <c r="AB580" s="64">
        <f t="shared" si="113"/>
        <v>0</v>
      </c>
      <c r="AC580" s="64">
        <f t="shared" si="114"/>
        <v>0</v>
      </c>
      <c r="AD580" s="64">
        <f t="shared" si="115"/>
        <v>0</v>
      </c>
      <c r="AE580" s="64">
        <f t="shared" si="116"/>
        <v>0</v>
      </c>
      <c r="AF580" s="64">
        <f t="shared" si="117"/>
        <v>0</v>
      </c>
      <c r="AG580" s="64">
        <f t="shared" si="118"/>
        <v>0</v>
      </c>
      <c r="AH580" s="64">
        <f t="shared" si="119"/>
        <v>0</v>
      </c>
    </row>
    <row r="581" spans="1:34">
      <c r="A581" t="s">
        <v>35</v>
      </c>
      <c r="B581" t="s">
        <v>47</v>
      </c>
      <c r="C581">
        <v>1</v>
      </c>
      <c r="D581">
        <v>2014</v>
      </c>
      <c r="E581">
        <v>4</v>
      </c>
      <c r="F581">
        <v>0</v>
      </c>
      <c r="G581">
        <v>0</v>
      </c>
      <c r="H581" s="85">
        <v>51.782899999999998</v>
      </c>
      <c r="I581" s="84">
        <f t="shared" si="108"/>
        <v>0</v>
      </c>
      <c r="J581" s="84">
        <f t="shared" si="109"/>
        <v>0</v>
      </c>
      <c r="K581" s="84">
        <f t="shared" si="110"/>
        <v>0</v>
      </c>
      <c r="L581" s="84">
        <f t="shared" si="111"/>
        <v>0</v>
      </c>
      <c r="M581" s="84">
        <f t="shared" si="112"/>
        <v>0</v>
      </c>
      <c r="N581">
        <v>1477</v>
      </c>
      <c r="O581" s="85">
        <v>0</v>
      </c>
      <c r="P581" s="84">
        <v>4.3999999999999997E-2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 s="85">
        <v>0</v>
      </c>
      <c r="X581" s="85">
        <v>0</v>
      </c>
      <c r="Y581" s="85">
        <v>0</v>
      </c>
      <c r="Z581" s="85">
        <v>0</v>
      </c>
      <c r="AA581" s="85">
        <v>0</v>
      </c>
      <c r="AB581" s="64">
        <f t="shared" si="113"/>
        <v>0</v>
      </c>
      <c r="AC581" s="64">
        <f t="shared" si="114"/>
        <v>0</v>
      </c>
      <c r="AD581" s="64">
        <f t="shared" si="115"/>
        <v>0</v>
      </c>
      <c r="AE581" s="64">
        <f t="shared" si="116"/>
        <v>0</v>
      </c>
      <c r="AF581" s="64">
        <f t="shared" si="117"/>
        <v>0</v>
      </c>
      <c r="AG581" s="64">
        <f t="shared" si="118"/>
        <v>0</v>
      </c>
      <c r="AH581" s="64">
        <f t="shared" si="119"/>
        <v>0</v>
      </c>
    </row>
    <row r="582" spans="1:34">
      <c r="A582" t="s">
        <v>35</v>
      </c>
      <c r="B582" t="s">
        <v>47</v>
      </c>
      <c r="C582">
        <v>1</v>
      </c>
      <c r="D582">
        <v>2014</v>
      </c>
      <c r="E582">
        <v>5</v>
      </c>
      <c r="F582">
        <v>0</v>
      </c>
      <c r="G582">
        <v>0</v>
      </c>
      <c r="H582" s="85">
        <v>51.674399999999999</v>
      </c>
      <c r="I582" s="84">
        <f t="shared" si="108"/>
        <v>0</v>
      </c>
      <c r="J582" s="84">
        <f t="shared" si="109"/>
        <v>0</v>
      </c>
      <c r="K582" s="84">
        <f t="shared" si="110"/>
        <v>0</v>
      </c>
      <c r="L582" s="84">
        <f t="shared" si="111"/>
        <v>0</v>
      </c>
      <c r="M582" s="84">
        <f t="shared" si="112"/>
        <v>0</v>
      </c>
      <c r="N582">
        <v>1477</v>
      </c>
      <c r="O582" s="85">
        <v>0</v>
      </c>
      <c r="P582" s="84">
        <v>5.3999999999999999E-2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 s="85">
        <v>0</v>
      </c>
      <c r="X582" s="85">
        <v>0</v>
      </c>
      <c r="Y582" s="85">
        <v>0</v>
      </c>
      <c r="Z582" s="85">
        <v>0</v>
      </c>
      <c r="AA582" s="85">
        <v>0</v>
      </c>
      <c r="AB582" s="64">
        <f t="shared" si="113"/>
        <v>0</v>
      </c>
      <c r="AC582" s="64">
        <f t="shared" si="114"/>
        <v>0</v>
      </c>
      <c r="AD582" s="64">
        <f t="shared" si="115"/>
        <v>0</v>
      </c>
      <c r="AE582" s="64">
        <f t="shared" si="116"/>
        <v>0</v>
      </c>
      <c r="AF582" s="64">
        <f t="shared" si="117"/>
        <v>0</v>
      </c>
      <c r="AG582" s="64">
        <f t="shared" si="118"/>
        <v>0</v>
      </c>
      <c r="AH582" s="64">
        <f t="shared" si="119"/>
        <v>0</v>
      </c>
    </row>
    <row r="583" spans="1:34">
      <c r="A583" t="s">
        <v>35</v>
      </c>
      <c r="B583" t="s">
        <v>47</v>
      </c>
      <c r="C583">
        <v>1</v>
      </c>
      <c r="D583">
        <v>2014</v>
      </c>
      <c r="E583">
        <v>6</v>
      </c>
      <c r="F583">
        <v>0</v>
      </c>
      <c r="G583">
        <v>0</v>
      </c>
      <c r="H583" s="85">
        <v>50.689900000000002</v>
      </c>
      <c r="I583" s="84">
        <f t="shared" si="108"/>
        <v>0</v>
      </c>
      <c r="J583" s="84">
        <f t="shared" si="109"/>
        <v>0</v>
      </c>
      <c r="K583" s="84">
        <f t="shared" si="110"/>
        <v>0</v>
      </c>
      <c r="L583" s="84">
        <f t="shared" si="111"/>
        <v>0</v>
      </c>
      <c r="M583" s="84">
        <f t="shared" si="112"/>
        <v>0</v>
      </c>
      <c r="N583">
        <v>1477</v>
      </c>
      <c r="O583" s="85">
        <v>0</v>
      </c>
      <c r="P583" s="84">
        <v>0.10100000000000001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 s="85">
        <v>0</v>
      </c>
      <c r="X583" s="85">
        <v>0</v>
      </c>
      <c r="Y583" s="85">
        <v>0</v>
      </c>
      <c r="Z583" s="85">
        <v>0</v>
      </c>
      <c r="AA583" s="85">
        <v>0</v>
      </c>
      <c r="AB583" s="64">
        <f t="shared" si="113"/>
        <v>0</v>
      </c>
      <c r="AC583" s="64">
        <f t="shared" si="114"/>
        <v>0</v>
      </c>
      <c r="AD583" s="64">
        <f t="shared" si="115"/>
        <v>0</v>
      </c>
      <c r="AE583" s="64">
        <f t="shared" si="116"/>
        <v>0</v>
      </c>
      <c r="AF583" s="64">
        <f t="shared" si="117"/>
        <v>0</v>
      </c>
      <c r="AG583" s="64">
        <f t="shared" si="118"/>
        <v>0</v>
      </c>
      <c r="AH583" s="64">
        <f t="shared" si="119"/>
        <v>0</v>
      </c>
    </row>
    <row r="584" spans="1:34">
      <c r="A584" t="s">
        <v>35</v>
      </c>
      <c r="B584" t="s">
        <v>47</v>
      </c>
      <c r="C584">
        <v>1</v>
      </c>
      <c r="D584">
        <v>2014</v>
      </c>
      <c r="E584">
        <v>7</v>
      </c>
      <c r="F584">
        <v>0</v>
      </c>
      <c r="G584">
        <v>0</v>
      </c>
      <c r="H584" s="85">
        <v>50.658900000000003</v>
      </c>
      <c r="I584" s="84">
        <f t="shared" si="108"/>
        <v>0</v>
      </c>
      <c r="J584" s="84">
        <f t="shared" si="109"/>
        <v>0</v>
      </c>
      <c r="K584" s="84">
        <f t="shared" si="110"/>
        <v>0</v>
      </c>
      <c r="L584" s="84">
        <f t="shared" si="111"/>
        <v>0</v>
      </c>
      <c r="M584" s="84">
        <f t="shared" si="112"/>
        <v>0</v>
      </c>
      <c r="N584">
        <v>1477</v>
      </c>
      <c r="O584" s="85">
        <v>0</v>
      </c>
      <c r="P584" s="84">
        <v>0.161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 s="85">
        <v>0</v>
      </c>
      <c r="X584" s="85">
        <v>0</v>
      </c>
      <c r="Y584" s="85">
        <v>0</v>
      </c>
      <c r="Z584" s="85">
        <v>0</v>
      </c>
      <c r="AA584" s="85">
        <v>0</v>
      </c>
      <c r="AB584" s="64">
        <f t="shared" si="113"/>
        <v>0</v>
      </c>
      <c r="AC584" s="64">
        <f t="shared" si="114"/>
        <v>0</v>
      </c>
      <c r="AD584" s="64">
        <f t="shared" si="115"/>
        <v>0</v>
      </c>
      <c r="AE584" s="64">
        <f t="shared" si="116"/>
        <v>0</v>
      </c>
      <c r="AF584" s="64">
        <f t="shared" si="117"/>
        <v>0</v>
      </c>
      <c r="AG584" s="64">
        <f t="shared" si="118"/>
        <v>0</v>
      </c>
      <c r="AH584" s="64">
        <f t="shared" si="119"/>
        <v>0</v>
      </c>
    </row>
    <row r="585" spans="1:34">
      <c r="A585" t="s">
        <v>35</v>
      </c>
      <c r="B585" t="s">
        <v>47</v>
      </c>
      <c r="C585">
        <v>1</v>
      </c>
      <c r="D585">
        <v>2014</v>
      </c>
      <c r="E585">
        <v>8</v>
      </c>
      <c r="F585">
        <v>0</v>
      </c>
      <c r="G585">
        <v>0</v>
      </c>
      <c r="H585" s="85">
        <v>50.085299999999997</v>
      </c>
      <c r="I585" s="84">
        <f t="shared" si="108"/>
        <v>0</v>
      </c>
      <c r="J585" s="84">
        <f t="shared" si="109"/>
        <v>0</v>
      </c>
      <c r="K585" s="84">
        <f t="shared" si="110"/>
        <v>0</v>
      </c>
      <c r="L585" s="84">
        <f t="shared" si="111"/>
        <v>0</v>
      </c>
      <c r="M585" s="84">
        <f t="shared" si="112"/>
        <v>0</v>
      </c>
      <c r="N585">
        <v>1477</v>
      </c>
      <c r="O585" s="85">
        <v>0</v>
      </c>
      <c r="P585" s="84">
        <v>0.224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 s="85">
        <v>0</v>
      </c>
      <c r="X585" s="85">
        <v>0</v>
      </c>
      <c r="Y585" s="85">
        <v>0</v>
      </c>
      <c r="Z585" s="85">
        <v>0</v>
      </c>
      <c r="AA585" s="85">
        <v>0</v>
      </c>
      <c r="AB585" s="64">
        <f t="shared" si="113"/>
        <v>0</v>
      </c>
      <c r="AC585" s="64">
        <f t="shared" si="114"/>
        <v>0</v>
      </c>
      <c r="AD585" s="64">
        <f t="shared" si="115"/>
        <v>0</v>
      </c>
      <c r="AE585" s="64">
        <f t="shared" si="116"/>
        <v>0</v>
      </c>
      <c r="AF585" s="64">
        <f t="shared" si="117"/>
        <v>0</v>
      </c>
      <c r="AG585" s="64">
        <f t="shared" si="118"/>
        <v>0</v>
      </c>
      <c r="AH585" s="64">
        <f t="shared" si="119"/>
        <v>0</v>
      </c>
    </row>
    <row r="586" spans="1:34">
      <c r="A586" t="s">
        <v>35</v>
      </c>
      <c r="B586" t="s">
        <v>47</v>
      </c>
      <c r="C586">
        <v>1</v>
      </c>
      <c r="D586">
        <v>2014</v>
      </c>
      <c r="E586">
        <v>9</v>
      </c>
      <c r="F586">
        <v>0</v>
      </c>
      <c r="G586">
        <v>0</v>
      </c>
      <c r="H586" s="85">
        <v>50.798499999999997</v>
      </c>
      <c r="I586" s="84">
        <f t="shared" si="108"/>
        <v>0</v>
      </c>
      <c r="J586" s="84">
        <f t="shared" si="109"/>
        <v>0</v>
      </c>
      <c r="K586" s="84">
        <f t="shared" si="110"/>
        <v>0</v>
      </c>
      <c r="L586" s="84">
        <f t="shared" si="111"/>
        <v>0</v>
      </c>
      <c r="M586" s="84">
        <f t="shared" si="112"/>
        <v>0</v>
      </c>
      <c r="N586">
        <v>1477</v>
      </c>
      <c r="O586" s="85">
        <v>0</v>
      </c>
      <c r="P586" s="84">
        <v>0.33800000000000002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 s="85">
        <v>0</v>
      </c>
      <c r="X586" s="85">
        <v>0</v>
      </c>
      <c r="Y586" s="85">
        <v>0</v>
      </c>
      <c r="Z586" s="85">
        <v>0</v>
      </c>
      <c r="AA586" s="85">
        <v>0</v>
      </c>
      <c r="AB586" s="64">
        <f t="shared" si="113"/>
        <v>0</v>
      </c>
      <c r="AC586" s="64">
        <f t="shared" si="114"/>
        <v>0</v>
      </c>
      <c r="AD586" s="64">
        <f t="shared" si="115"/>
        <v>0</v>
      </c>
      <c r="AE586" s="64">
        <f t="shared" si="116"/>
        <v>0</v>
      </c>
      <c r="AF586" s="64">
        <f t="shared" si="117"/>
        <v>0</v>
      </c>
      <c r="AG586" s="64">
        <f t="shared" si="118"/>
        <v>0</v>
      </c>
      <c r="AH586" s="64">
        <f t="shared" si="119"/>
        <v>0</v>
      </c>
    </row>
    <row r="587" spans="1:34">
      <c r="A587" t="s">
        <v>35</v>
      </c>
      <c r="B587" t="s">
        <v>47</v>
      </c>
      <c r="C587">
        <v>1</v>
      </c>
      <c r="D587">
        <v>2014</v>
      </c>
      <c r="E587">
        <v>10</v>
      </c>
      <c r="F587">
        <v>0</v>
      </c>
      <c r="G587">
        <v>0</v>
      </c>
      <c r="H587" s="85">
        <v>51.310099999999998</v>
      </c>
      <c r="I587" s="84">
        <f t="shared" si="108"/>
        <v>0</v>
      </c>
      <c r="J587" s="84">
        <f t="shared" si="109"/>
        <v>0</v>
      </c>
      <c r="K587" s="84">
        <f t="shared" si="110"/>
        <v>0</v>
      </c>
      <c r="L587" s="84">
        <f t="shared" si="111"/>
        <v>0</v>
      </c>
      <c r="M587" s="84">
        <f t="shared" si="112"/>
        <v>0</v>
      </c>
      <c r="N587">
        <v>1477</v>
      </c>
      <c r="O587" s="85">
        <v>0</v>
      </c>
      <c r="P587" s="84">
        <v>0.55700000000000005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 s="85">
        <v>0</v>
      </c>
      <c r="X587" s="85">
        <v>0</v>
      </c>
      <c r="Y587" s="85">
        <v>0</v>
      </c>
      <c r="Z587" s="85">
        <v>0</v>
      </c>
      <c r="AA587" s="85">
        <v>0</v>
      </c>
      <c r="AB587" s="64">
        <f t="shared" si="113"/>
        <v>0</v>
      </c>
      <c r="AC587" s="64">
        <f t="shared" si="114"/>
        <v>0</v>
      </c>
      <c r="AD587" s="64">
        <f t="shared" si="115"/>
        <v>0</v>
      </c>
      <c r="AE587" s="64">
        <f t="shared" si="116"/>
        <v>0</v>
      </c>
      <c r="AF587" s="64">
        <f t="shared" si="117"/>
        <v>0</v>
      </c>
      <c r="AG587" s="64">
        <f t="shared" si="118"/>
        <v>0</v>
      </c>
      <c r="AH587" s="64">
        <f t="shared" si="119"/>
        <v>0</v>
      </c>
    </row>
    <row r="588" spans="1:34">
      <c r="A588" t="s">
        <v>35</v>
      </c>
      <c r="B588" t="s">
        <v>47</v>
      </c>
      <c r="C588">
        <v>1</v>
      </c>
      <c r="D588">
        <v>2014</v>
      </c>
      <c r="E588">
        <v>11</v>
      </c>
      <c r="F588">
        <v>0</v>
      </c>
      <c r="G588">
        <v>0</v>
      </c>
      <c r="H588" s="85">
        <v>52.558100000000003</v>
      </c>
      <c r="I588" s="84">
        <f t="shared" si="108"/>
        <v>0</v>
      </c>
      <c r="J588" s="84">
        <f t="shared" si="109"/>
        <v>0</v>
      </c>
      <c r="K588" s="84">
        <f t="shared" si="110"/>
        <v>0</v>
      </c>
      <c r="L588" s="84">
        <f t="shared" si="111"/>
        <v>0</v>
      </c>
      <c r="M588" s="84">
        <f t="shared" si="112"/>
        <v>0</v>
      </c>
      <c r="N588">
        <v>1477</v>
      </c>
      <c r="O588" s="85">
        <v>0</v>
      </c>
      <c r="P588" s="84">
        <v>0.72599999999999998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 s="85">
        <v>0</v>
      </c>
      <c r="X588" s="85">
        <v>0</v>
      </c>
      <c r="Y588" s="85">
        <v>0</v>
      </c>
      <c r="Z588" s="85">
        <v>0</v>
      </c>
      <c r="AA588" s="85">
        <v>0</v>
      </c>
      <c r="AB588" s="64">
        <f t="shared" si="113"/>
        <v>0</v>
      </c>
      <c r="AC588" s="64">
        <f t="shared" si="114"/>
        <v>0</v>
      </c>
      <c r="AD588" s="64">
        <f t="shared" si="115"/>
        <v>0</v>
      </c>
      <c r="AE588" s="64">
        <f t="shared" si="116"/>
        <v>0</v>
      </c>
      <c r="AF588" s="64">
        <f t="shared" si="117"/>
        <v>0</v>
      </c>
      <c r="AG588" s="64">
        <f t="shared" si="118"/>
        <v>0</v>
      </c>
      <c r="AH588" s="64">
        <f t="shared" si="119"/>
        <v>0</v>
      </c>
    </row>
    <row r="589" spans="1:34">
      <c r="A589" t="s">
        <v>35</v>
      </c>
      <c r="B589" t="s">
        <v>47</v>
      </c>
      <c r="C589">
        <v>1</v>
      </c>
      <c r="D589">
        <v>2014</v>
      </c>
      <c r="E589">
        <v>12</v>
      </c>
      <c r="F589">
        <v>0</v>
      </c>
      <c r="G589">
        <v>0</v>
      </c>
      <c r="H589" s="85">
        <v>54.155000000000001</v>
      </c>
      <c r="I589" s="84">
        <f t="shared" si="108"/>
        <v>0</v>
      </c>
      <c r="J589" s="84">
        <f t="shared" si="109"/>
        <v>0</v>
      </c>
      <c r="K589" s="84">
        <f t="shared" si="110"/>
        <v>0</v>
      </c>
      <c r="L589" s="84">
        <f t="shared" si="111"/>
        <v>0</v>
      </c>
      <c r="M589" s="84">
        <f t="shared" si="112"/>
        <v>0</v>
      </c>
      <c r="N589">
        <v>1477</v>
      </c>
      <c r="O589" s="85">
        <v>0</v>
      </c>
      <c r="P589" s="84">
        <v>0.85699999999999998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 s="85">
        <v>0</v>
      </c>
      <c r="X589" s="85">
        <v>0</v>
      </c>
      <c r="Y589" s="85">
        <v>0</v>
      </c>
      <c r="Z589" s="85">
        <v>0</v>
      </c>
      <c r="AA589" s="85">
        <v>0</v>
      </c>
      <c r="AB589" s="64">
        <f t="shared" si="113"/>
        <v>0</v>
      </c>
      <c r="AC589" s="64">
        <f t="shared" si="114"/>
        <v>0</v>
      </c>
      <c r="AD589" s="64">
        <f t="shared" si="115"/>
        <v>0</v>
      </c>
      <c r="AE589" s="64">
        <f t="shared" si="116"/>
        <v>0</v>
      </c>
      <c r="AF589" s="64">
        <f t="shared" si="117"/>
        <v>0</v>
      </c>
      <c r="AG589" s="64">
        <f t="shared" si="118"/>
        <v>0</v>
      </c>
      <c r="AH589" s="64">
        <f t="shared" si="119"/>
        <v>0</v>
      </c>
    </row>
    <row r="590" spans="1:34">
      <c r="A590" t="s">
        <v>35</v>
      </c>
      <c r="B590" t="s">
        <v>47</v>
      </c>
      <c r="C590">
        <v>1</v>
      </c>
      <c r="D590">
        <v>2014</v>
      </c>
      <c r="E590">
        <v>13</v>
      </c>
      <c r="F590">
        <v>0</v>
      </c>
      <c r="G590">
        <v>0</v>
      </c>
      <c r="H590" s="85">
        <v>53.705399999999997</v>
      </c>
      <c r="I590" s="84">
        <f t="shared" si="108"/>
        <v>0</v>
      </c>
      <c r="J590" s="84">
        <f t="shared" si="109"/>
        <v>0</v>
      </c>
      <c r="K590" s="84">
        <f t="shared" si="110"/>
        <v>0</v>
      </c>
      <c r="L590" s="84">
        <f t="shared" si="111"/>
        <v>0</v>
      </c>
      <c r="M590" s="84">
        <f t="shared" si="112"/>
        <v>0</v>
      </c>
      <c r="N590">
        <v>1477</v>
      </c>
      <c r="O590" s="85">
        <v>0</v>
      </c>
      <c r="P590" s="84">
        <v>0.90100000000000002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 s="85">
        <v>0</v>
      </c>
      <c r="X590" s="85">
        <v>0</v>
      </c>
      <c r="Y590" s="85">
        <v>0</v>
      </c>
      <c r="Z590" s="85">
        <v>0</v>
      </c>
      <c r="AA590" s="85">
        <v>0</v>
      </c>
      <c r="AB590" s="64">
        <f t="shared" si="113"/>
        <v>0</v>
      </c>
      <c r="AC590" s="64">
        <f t="shared" si="114"/>
        <v>0</v>
      </c>
      <c r="AD590" s="64">
        <f t="shared" si="115"/>
        <v>0</v>
      </c>
      <c r="AE590" s="64">
        <f t="shared" si="116"/>
        <v>0</v>
      </c>
      <c r="AF590" s="64">
        <f t="shared" si="117"/>
        <v>0</v>
      </c>
      <c r="AG590" s="64">
        <f t="shared" si="118"/>
        <v>0</v>
      </c>
      <c r="AH590" s="64">
        <f t="shared" si="119"/>
        <v>0</v>
      </c>
    </row>
    <row r="591" spans="1:34">
      <c r="A591" t="s">
        <v>35</v>
      </c>
      <c r="B591" t="s">
        <v>47</v>
      </c>
      <c r="C591">
        <v>1</v>
      </c>
      <c r="D591">
        <v>2014</v>
      </c>
      <c r="E591">
        <v>14</v>
      </c>
      <c r="F591">
        <v>0</v>
      </c>
      <c r="G591">
        <v>0</v>
      </c>
      <c r="H591" s="85">
        <v>53.054299999999998</v>
      </c>
      <c r="I591" s="84">
        <f t="shared" si="108"/>
        <v>0</v>
      </c>
      <c r="J591" s="84">
        <f t="shared" si="109"/>
        <v>0</v>
      </c>
      <c r="K591" s="84">
        <f t="shared" si="110"/>
        <v>0</v>
      </c>
      <c r="L591" s="84">
        <f t="shared" si="111"/>
        <v>0</v>
      </c>
      <c r="M591" s="84">
        <f t="shared" si="112"/>
        <v>0</v>
      </c>
      <c r="N591">
        <v>1477</v>
      </c>
      <c r="O591" s="85">
        <v>0</v>
      </c>
      <c r="P591" s="84">
        <v>0.88900000000000001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 s="85">
        <v>0</v>
      </c>
      <c r="X591" s="85">
        <v>0</v>
      </c>
      <c r="Y591" s="85">
        <v>0</v>
      </c>
      <c r="Z591" s="85">
        <v>0</v>
      </c>
      <c r="AA591" s="85">
        <v>0</v>
      </c>
      <c r="AB591" s="64">
        <f t="shared" si="113"/>
        <v>0</v>
      </c>
      <c r="AC591" s="64">
        <f t="shared" si="114"/>
        <v>0</v>
      </c>
      <c r="AD591" s="64">
        <f t="shared" si="115"/>
        <v>0</v>
      </c>
      <c r="AE591" s="64">
        <f t="shared" si="116"/>
        <v>0</v>
      </c>
      <c r="AF591" s="64">
        <f t="shared" si="117"/>
        <v>0</v>
      </c>
      <c r="AG591" s="64">
        <f t="shared" si="118"/>
        <v>0</v>
      </c>
      <c r="AH591" s="64">
        <f t="shared" si="119"/>
        <v>0</v>
      </c>
    </row>
    <row r="592" spans="1:34">
      <c r="A592" t="s">
        <v>35</v>
      </c>
      <c r="B592" t="s">
        <v>47</v>
      </c>
      <c r="C592">
        <v>1</v>
      </c>
      <c r="D592">
        <v>2014</v>
      </c>
      <c r="E592">
        <v>15</v>
      </c>
      <c r="F592">
        <v>0</v>
      </c>
      <c r="G592">
        <v>0</v>
      </c>
      <c r="H592" s="85">
        <v>54.186</v>
      </c>
      <c r="I592" s="84">
        <f t="shared" si="108"/>
        <v>0</v>
      </c>
      <c r="J592" s="84">
        <f t="shared" si="109"/>
        <v>0</v>
      </c>
      <c r="K592" s="84">
        <f t="shared" si="110"/>
        <v>0</v>
      </c>
      <c r="L592" s="84">
        <f t="shared" si="111"/>
        <v>0</v>
      </c>
      <c r="M592" s="84">
        <f t="shared" si="112"/>
        <v>0</v>
      </c>
      <c r="N592">
        <v>1477</v>
      </c>
      <c r="O592" s="85">
        <v>0</v>
      </c>
      <c r="P592" s="84">
        <v>0.8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 s="85">
        <v>0</v>
      </c>
      <c r="X592" s="85">
        <v>0</v>
      </c>
      <c r="Y592" s="85">
        <v>0</v>
      </c>
      <c r="Z592" s="85">
        <v>0</v>
      </c>
      <c r="AA592" s="85">
        <v>0</v>
      </c>
      <c r="AB592" s="64">
        <f t="shared" si="113"/>
        <v>0</v>
      </c>
      <c r="AC592" s="64">
        <f t="shared" si="114"/>
        <v>0</v>
      </c>
      <c r="AD592" s="64">
        <f t="shared" si="115"/>
        <v>0</v>
      </c>
      <c r="AE592" s="64">
        <f t="shared" si="116"/>
        <v>0</v>
      </c>
      <c r="AF592" s="64">
        <f t="shared" si="117"/>
        <v>0</v>
      </c>
      <c r="AG592" s="64">
        <f t="shared" si="118"/>
        <v>0</v>
      </c>
      <c r="AH592" s="64">
        <f t="shared" si="119"/>
        <v>0</v>
      </c>
    </row>
    <row r="593" spans="1:34">
      <c r="A593" t="s">
        <v>35</v>
      </c>
      <c r="B593" t="s">
        <v>47</v>
      </c>
      <c r="C593">
        <v>1</v>
      </c>
      <c r="D593">
        <v>2014</v>
      </c>
      <c r="E593">
        <v>16</v>
      </c>
      <c r="F593">
        <v>0</v>
      </c>
      <c r="G593">
        <v>0</v>
      </c>
      <c r="H593" s="85">
        <v>54.131799999999998</v>
      </c>
      <c r="I593" s="84">
        <f t="shared" si="108"/>
        <v>0</v>
      </c>
      <c r="J593" s="84">
        <f t="shared" si="109"/>
        <v>0</v>
      </c>
      <c r="K593" s="84">
        <f t="shared" si="110"/>
        <v>0</v>
      </c>
      <c r="L593" s="84">
        <f t="shared" si="111"/>
        <v>0</v>
      </c>
      <c r="M593" s="84">
        <f t="shared" si="112"/>
        <v>0</v>
      </c>
      <c r="N593">
        <v>1477</v>
      </c>
      <c r="O593" s="85">
        <v>0</v>
      </c>
      <c r="P593" s="84">
        <v>0.67400000000000004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 s="85">
        <v>0</v>
      </c>
      <c r="X593" s="85">
        <v>0</v>
      </c>
      <c r="Y593" s="85">
        <v>0</v>
      </c>
      <c r="Z593" s="85">
        <v>0</v>
      </c>
      <c r="AA593" s="85">
        <v>0</v>
      </c>
      <c r="AB593" s="64">
        <f t="shared" si="113"/>
        <v>0</v>
      </c>
      <c r="AC593" s="64">
        <f t="shared" si="114"/>
        <v>0</v>
      </c>
      <c r="AD593" s="64">
        <f t="shared" si="115"/>
        <v>0</v>
      </c>
      <c r="AE593" s="64">
        <f t="shared" si="116"/>
        <v>0</v>
      </c>
      <c r="AF593" s="64">
        <f t="shared" si="117"/>
        <v>0</v>
      </c>
      <c r="AG593" s="64">
        <f t="shared" si="118"/>
        <v>0</v>
      </c>
      <c r="AH593" s="64">
        <f t="shared" si="119"/>
        <v>0</v>
      </c>
    </row>
    <row r="594" spans="1:34">
      <c r="A594" t="s">
        <v>35</v>
      </c>
      <c r="B594" t="s">
        <v>47</v>
      </c>
      <c r="C594">
        <v>1</v>
      </c>
      <c r="D594">
        <v>2014</v>
      </c>
      <c r="E594">
        <v>17</v>
      </c>
      <c r="F594">
        <v>0</v>
      </c>
      <c r="G594">
        <v>0</v>
      </c>
      <c r="H594" s="85">
        <v>54.124000000000002</v>
      </c>
      <c r="I594" s="84">
        <f t="shared" si="108"/>
        <v>0</v>
      </c>
      <c r="J594" s="84">
        <f t="shared" si="109"/>
        <v>0</v>
      </c>
      <c r="K594" s="84">
        <f t="shared" si="110"/>
        <v>0</v>
      </c>
      <c r="L594" s="84">
        <f t="shared" si="111"/>
        <v>0</v>
      </c>
      <c r="M594" s="84">
        <f t="shared" si="112"/>
        <v>0</v>
      </c>
      <c r="N594">
        <v>1477</v>
      </c>
      <c r="O594" s="85">
        <v>0</v>
      </c>
      <c r="P594" s="84">
        <v>0.56599999999999995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 s="85">
        <v>0</v>
      </c>
      <c r="X594" s="85">
        <v>0</v>
      </c>
      <c r="Y594" s="85">
        <v>0</v>
      </c>
      <c r="Z594" s="85">
        <v>0</v>
      </c>
      <c r="AA594" s="85">
        <v>0</v>
      </c>
      <c r="AB594" s="64">
        <f t="shared" si="113"/>
        <v>0</v>
      </c>
      <c r="AC594" s="64">
        <f t="shared" si="114"/>
        <v>0</v>
      </c>
      <c r="AD594" s="64">
        <f t="shared" si="115"/>
        <v>0</v>
      </c>
      <c r="AE594" s="64">
        <f t="shared" si="116"/>
        <v>0</v>
      </c>
      <c r="AF594" s="64">
        <f t="shared" si="117"/>
        <v>0</v>
      </c>
      <c r="AG594" s="64">
        <f t="shared" si="118"/>
        <v>0</v>
      </c>
      <c r="AH594" s="64">
        <f t="shared" si="119"/>
        <v>0</v>
      </c>
    </row>
    <row r="595" spans="1:34">
      <c r="A595" t="s">
        <v>35</v>
      </c>
      <c r="B595" t="s">
        <v>47</v>
      </c>
      <c r="C595">
        <v>1</v>
      </c>
      <c r="D595">
        <v>2014</v>
      </c>
      <c r="E595">
        <v>18</v>
      </c>
      <c r="F595">
        <v>0</v>
      </c>
      <c r="G595">
        <v>0</v>
      </c>
      <c r="H595" s="85">
        <v>52.263599999999997</v>
      </c>
      <c r="I595" s="84">
        <f t="shared" si="108"/>
        <v>0</v>
      </c>
      <c r="J595" s="84">
        <f t="shared" si="109"/>
        <v>0</v>
      </c>
      <c r="K595" s="84">
        <f t="shared" si="110"/>
        <v>0</v>
      </c>
      <c r="L595" s="84">
        <f t="shared" si="111"/>
        <v>0</v>
      </c>
      <c r="M595" s="84">
        <f t="shared" si="112"/>
        <v>0</v>
      </c>
      <c r="N595">
        <v>1477</v>
      </c>
      <c r="O595" s="85">
        <v>0</v>
      </c>
      <c r="P595" s="84">
        <v>0.374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 s="85">
        <v>0</v>
      </c>
      <c r="X595" s="85">
        <v>0</v>
      </c>
      <c r="Y595" s="85">
        <v>0</v>
      </c>
      <c r="Z595" s="85">
        <v>0</v>
      </c>
      <c r="AA595" s="85">
        <v>0</v>
      </c>
      <c r="AB595" s="64">
        <f t="shared" si="113"/>
        <v>0</v>
      </c>
      <c r="AC595" s="64">
        <f t="shared" si="114"/>
        <v>0</v>
      </c>
      <c r="AD595" s="64">
        <f t="shared" si="115"/>
        <v>0</v>
      </c>
      <c r="AE595" s="64">
        <f t="shared" si="116"/>
        <v>0</v>
      </c>
      <c r="AF595" s="64">
        <f t="shared" si="117"/>
        <v>0</v>
      </c>
      <c r="AG595" s="64">
        <f t="shared" si="118"/>
        <v>0</v>
      </c>
      <c r="AH595" s="64">
        <f t="shared" si="119"/>
        <v>0</v>
      </c>
    </row>
    <row r="596" spans="1:34">
      <c r="A596" t="s">
        <v>35</v>
      </c>
      <c r="B596" t="s">
        <v>47</v>
      </c>
      <c r="C596">
        <v>1</v>
      </c>
      <c r="D596">
        <v>2014</v>
      </c>
      <c r="E596">
        <v>19</v>
      </c>
      <c r="F596">
        <v>0</v>
      </c>
      <c r="G596">
        <v>0</v>
      </c>
      <c r="H596" s="85">
        <v>50.527099999999997</v>
      </c>
      <c r="I596" s="84">
        <f t="shared" si="108"/>
        <v>0</v>
      </c>
      <c r="J596" s="84">
        <f t="shared" si="109"/>
        <v>0</v>
      </c>
      <c r="K596" s="84">
        <f t="shared" si="110"/>
        <v>0</v>
      </c>
      <c r="L596" s="84">
        <f t="shared" si="111"/>
        <v>0</v>
      </c>
      <c r="M596" s="84">
        <f t="shared" si="112"/>
        <v>0</v>
      </c>
      <c r="N596">
        <v>1477</v>
      </c>
      <c r="O596" s="85">
        <v>0</v>
      </c>
      <c r="P596" s="84">
        <v>0.23300000000000001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 s="85">
        <v>0</v>
      </c>
      <c r="X596" s="85">
        <v>0</v>
      </c>
      <c r="Y596" s="85">
        <v>0</v>
      </c>
      <c r="Z596" s="85">
        <v>0</v>
      </c>
      <c r="AA596" s="85">
        <v>0</v>
      </c>
      <c r="AB596" s="64">
        <f t="shared" si="113"/>
        <v>0</v>
      </c>
      <c r="AC596" s="64">
        <f t="shared" si="114"/>
        <v>0</v>
      </c>
      <c r="AD596" s="64">
        <f t="shared" si="115"/>
        <v>0</v>
      </c>
      <c r="AE596" s="64">
        <f t="shared" si="116"/>
        <v>0</v>
      </c>
      <c r="AF596" s="64">
        <f t="shared" si="117"/>
        <v>0</v>
      </c>
      <c r="AG596" s="64">
        <f t="shared" si="118"/>
        <v>0</v>
      </c>
      <c r="AH596" s="64">
        <f t="shared" si="119"/>
        <v>0</v>
      </c>
    </row>
    <row r="597" spans="1:34">
      <c r="A597" t="s">
        <v>35</v>
      </c>
      <c r="B597" t="s">
        <v>47</v>
      </c>
      <c r="C597">
        <v>1</v>
      </c>
      <c r="D597">
        <v>2014</v>
      </c>
      <c r="E597">
        <v>20</v>
      </c>
      <c r="F597">
        <v>0</v>
      </c>
      <c r="G597">
        <v>0</v>
      </c>
      <c r="H597" s="85">
        <v>49.953499999999998</v>
      </c>
      <c r="I597" s="84">
        <f t="shared" si="108"/>
        <v>0</v>
      </c>
      <c r="J597" s="84">
        <f t="shared" si="109"/>
        <v>0</v>
      </c>
      <c r="K597" s="84">
        <f t="shared" si="110"/>
        <v>0</v>
      </c>
      <c r="L597" s="84">
        <f t="shared" si="111"/>
        <v>0</v>
      </c>
      <c r="M597" s="84">
        <f t="shared" si="112"/>
        <v>0</v>
      </c>
      <c r="N597">
        <v>1477</v>
      </c>
      <c r="O597" s="85">
        <v>0</v>
      </c>
      <c r="P597" s="84">
        <v>0.16500000000000001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 s="85">
        <v>0</v>
      </c>
      <c r="X597" s="85">
        <v>0</v>
      </c>
      <c r="Y597" s="85">
        <v>0</v>
      </c>
      <c r="Z597" s="85">
        <v>0</v>
      </c>
      <c r="AA597" s="85">
        <v>0</v>
      </c>
      <c r="AB597" s="64">
        <f t="shared" si="113"/>
        <v>0</v>
      </c>
      <c r="AC597" s="64">
        <f t="shared" si="114"/>
        <v>0</v>
      </c>
      <c r="AD597" s="64">
        <f t="shared" si="115"/>
        <v>0</v>
      </c>
      <c r="AE597" s="64">
        <f t="shared" si="116"/>
        <v>0</v>
      </c>
      <c r="AF597" s="64">
        <f t="shared" si="117"/>
        <v>0</v>
      </c>
      <c r="AG597" s="64">
        <f t="shared" si="118"/>
        <v>0</v>
      </c>
      <c r="AH597" s="64">
        <f t="shared" si="119"/>
        <v>0</v>
      </c>
    </row>
    <row r="598" spans="1:34">
      <c r="A598" t="s">
        <v>35</v>
      </c>
      <c r="B598" t="s">
        <v>47</v>
      </c>
      <c r="C598">
        <v>1</v>
      </c>
      <c r="D598">
        <v>2014</v>
      </c>
      <c r="E598">
        <v>21</v>
      </c>
      <c r="F598">
        <v>0</v>
      </c>
      <c r="G598">
        <v>0</v>
      </c>
      <c r="H598" s="85">
        <v>50.224800000000002</v>
      </c>
      <c r="I598" s="84">
        <f t="shared" si="108"/>
        <v>0</v>
      </c>
      <c r="J598" s="84">
        <f t="shared" si="109"/>
        <v>0</v>
      </c>
      <c r="K598" s="84">
        <f t="shared" si="110"/>
        <v>0</v>
      </c>
      <c r="L598" s="84">
        <f t="shared" si="111"/>
        <v>0</v>
      </c>
      <c r="M598" s="84">
        <f t="shared" si="112"/>
        <v>0</v>
      </c>
      <c r="N598">
        <v>1477</v>
      </c>
      <c r="O598" s="85">
        <v>0</v>
      </c>
      <c r="P598" s="84">
        <v>0.1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 s="85">
        <v>0</v>
      </c>
      <c r="X598" s="85">
        <v>0</v>
      </c>
      <c r="Y598" s="85">
        <v>0</v>
      </c>
      <c r="Z598" s="85">
        <v>0</v>
      </c>
      <c r="AA598" s="85">
        <v>0</v>
      </c>
      <c r="AB598" s="64">
        <f t="shared" si="113"/>
        <v>0</v>
      </c>
      <c r="AC598" s="64">
        <f t="shared" si="114"/>
        <v>0</v>
      </c>
      <c r="AD598" s="64">
        <f t="shared" si="115"/>
        <v>0</v>
      </c>
      <c r="AE598" s="64">
        <f t="shared" si="116"/>
        <v>0</v>
      </c>
      <c r="AF598" s="64">
        <f t="shared" si="117"/>
        <v>0</v>
      </c>
      <c r="AG598" s="64">
        <f t="shared" si="118"/>
        <v>0</v>
      </c>
      <c r="AH598" s="64">
        <f t="shared" si="119"/>
        <v>0</v>
      </c>
    </row>
    <row r="599" spans="1:34">
      <c r="A599" t="s">
        <v>35</v>
      </c>
      <c r="B599" t="s">
        <v>47</v>
      </c>
      <c r="C599">
        <v>1</v>
      </c>
      <c r="D599">
        <v>2014</v>
      </c>
      <c r="E599">
        <v>22</v>
      </c>
      <c r="F599">
        <v>0</v>
      </c>
      <c r="G599">
        <v>0</v>
      </c>
      <c r="H599" s="85">
        <v>49.565899999999999</v>
      </c>
      <c r="I599" s="84">
        <f t="shared" si="108"/>
        <v>0</v>
      </c>
      <c r="J599" s="84">
        <f t="shared" si="109"/>
        <v>0</v>
      </c>
      <c r="K599" s="84">
        <f t="shared" si="110"/>
        <v>0</v>
      </c>
      <c r="L599" s="84">
        <f t="shared" si="111"/>
        <v>0</v>
      </c>
      <c r="M599" s="84">
        <f t="shared" si="112"/>
        <v>0</v>
      </c>
      <c r="N599">
        <v>1477</v>
      </c>
      <c r="O599" s="85">
        <v>0</v>
      </c>
      <c r="P599" s="84">
        <v>6.8000000000000005E-2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 s="85">
        <v>0</v>
      </c>
      <c r="X599" s="85">
        <v>0</v>
      </c>
      <c r="Y599" s="85">
        <v>0</v>
      </c>
      <c r="Z599" s="85">
        <v>0</v>
      </c>
      <c r="AA599" s="85">
        <v>0</v>
      </c>
      <c r="AB599" s="64">
        <f t="shared" si="113"/>
        <v>0</v>
      </c>
      <c r="AC599" s="64">
        <f t="shared" si="114"/>
        <v>0</v>
      </c>
      <c r="AD599" s="64">
        <f t="shared" si="115"/>
        <v>0</v>
      </c>
      <c r="AE599" s="64">
        <f t="shared" si="116"/>
        <v>0</v>
      </c>
      <c r="AF599" s="64">
        <f t="shared" si="117"/>
        <v>0</v>
      </c>
      <c r="AG599" s="64">
        <f t="shared" si="118"/>
        <v>0</v>
      </c>
      <c r="AH599" s="64">
        <f t="shared" si="119"/>
        <v>0</v>
      </c>
    </row>
    <row r="600" spans="1:34">
      <c r="A600" t="s">
        <v>35</v>
      </c>
      <c r="B600" t="s">
        <v>47</v>
      </c>
      <c r="C600">
        <v>1</v>
      </c>
      <c r="D600">
        <v>2014</v>
      </c>
      <c r="E600">
        <v>23</v>
      </c>
      <c r="F600">
        <v>0</v>
      </c>
      <c r="G600">
        <v>0</v>
      </c>
      <c r="H600" s="85">
        <v>49.806199999999997</v>
      </c>
      <c r="I600" s="84">
        <f t="shared" si="108"/>
        <v>0</v>
      </c>
      <c r="J600" s="84">
        <f t="shared" si="109"/>
        <v>0</v>
      </c>
      <c r="K600" s="84">
        <f t="shared" si="110"/>
        <v>0</v>
      </c>
      <c r="L600" s="84">
        <f t="shared" si="111"/>
        <v>0</v>
      </c>
      <c r="M600" s="84">
        <f t="shared" si="112"/>
        <v>0</v>
      </c>
      <c r="N600">
        <v>1477</v>
      </c>
      <c r="O600" s="85">
        <v>0</v>
      </c>
      <c r="P600" s="84">
        <v>5.0999999999999997E-2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 s="85">
        <v>0</v>
      </c>
      <c r="X600" s="85">
        <v>0</v>
      </c>
      <c r="Y600" s="85">
        <v>0</v>
      </c>
      <c r="Z600" s="85">
        <v>0</v>
      </c>
      <c r="AA600" s="85">
        <v>0</v>
      </c>
      <c r="AB600" s="64">
        <f t="shared" si="113"/>
        <v>0</v>
      </c>
      <c r="AC600" s="64">
        <f t="shared" si="114"/>
        <v>0</v>
      </c>
      <c r="AD600" s="64">
        <f t="shared" si="115"/>
        <v>0</v>
      </c>
      <c r="AE600" s="64">
        <f t="shared" si="116"/>
        <v>0</v>
      </c>
      <c r="AF600" s="64">
        <f t="shared" si="117"/>
        <v>0</v>
      </c>
      <c r="AG600" s="64">
        <f t="shared" si="118"/>
        <v>0</v>
      </c>
      <c r="AH600" s="64">
        <f t="shared" si="119"/>
        <v>0</v>
      </c>
    </row>
    <row r="601" spans="1:34">
      <c r="A601" t="s">
        <v>35</v>
      </c>
      <c r="B601" t="s">
        <v>47</v>
      </c>
      <c r="C601">
        <v>1</v>
      </c>
      <c r="D601">
        <v>2014</v>
      </c>
      <c r="E601">
        <v>24</v>
      </c>
      <c r="F601">
        <v>0</v>
      </c>
      <c r="G601">
        <v>0</v>
      </c>
      <c r="H601" s="85">
        <v>49.441899999999997</v>
      </c>
      <c r="I601" s="84">
        <f t="shared" si="108"/>
        <v>0</v>
      </c>
      <c r="J601" s="84">
        <f t="shared" si="109"/>
        <v>0</v>
      </c>
      <c r="K601" s="84">
        <f t="shared" si="110"/>
        <v>0</v>
      </c>
      <c r="L601" s="84">
        <f t="shared" si="111"/>
        <v>0</v>
      </c>
      <c r="M601" s="84">
        <f t="shared" si="112"/>
        <v>0</v>
      </c>
      <c r="N601">
        <v>1477</v>
      </c>
      <c r="O601" s="85">
        <v>0</v>
      </c>
      <c r="P601" s="84">
        <v>0.05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 s="85">
        <v>0</v>
      </c>
      <c r="X601" s="85">
        <v>0</v>
      </c>
      <c r="Y601" s="85">
        <v>0</v>
      </c>
      <c r="Z601" s="85">
        <v>0</v>
      </c>
      <c r="AA601" s="85">
        <v>0</v>
      </c>
      <c r="AB601" s="64">
        <f t="shared" si="113"/>
        <v>0</v>
      </c>
      <c r="AC601" s="64">
        <f t="shared" si="114"/>
        <v>0</v>
      </c>
      <c r="AD601" s="64">
        <f t="shared" si="115"/>
        <v>0</v>
      </c>
      <c r="AE601" s="64">
        <f t="shared" si="116"/>
        <v>0</v>
      </c>
      <c r="AF601" s="64">
        <f t="shared" si="117"/>
        <v>0</v>
      </c>
      <c r="AG601" s="64">
        <f t="shared" si="118"/>
        <v>0</v>
      </c>
      <c r="AH601" s="64">
        <f t="shared" si="119"/>
        <v>0</v>
      </c>
    </row>
    <row r="602" spans="1:34">
      <c r="A602" t="s">
        <v>35</v>
      </c>
      <c r="B602" t="s">
        <v>48</v>
      </c>
      <c r="C602">
        <v>2</v>
      </c>
      <c r="D602">
        <v>2014</v>
      </c>
      <c r="E602">
        <v>1</v>
      </c>
      <c r="F602">
        <v>0</v>
      </c>
      <c r="G602">
        <v>0</v>
      </c>
      <c r="H602" s="85">
        <v>49.976700000000001</v>
      </c>
      <c r="I602" s="84">
        <f t="shared" si="108"/>
        <v>0</v>
      </c>
      <c r="J602" s="84">
        <f t="shared" si="109"/>
        <v>0</v>
      </c>
      <c r="K602" s="84">
        <f t="shared" si="110"/>
        <v>0</v>
      </c>
      <c r="L602" s="84">
        <f t="shared" si="111"/>
        <v>0</v>
      </c>
      <c r="M602" s="84">
        <f t="shared" si="112"/>
        <v>0</v>
      </c>
      <c r="N602">
        <v>1688</v>
      </c>
      <c r="O602" s="85">
        <v>0</v>
      </c>
      <c r="P602" s="84">
        <v>0.05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 s="85">
        <v>0</v>
      </c>
      <c r="X602" s="85">
        <v>0</v>
      </c>
      <c r="Y602" s="85">
        <v>0</v>
      </c>
      <c r="Z602" s="85">
        <v>0</v>
      </c>
      <c r="AA602" s="85">
        <v>0</v>
      </c>
      <c r="AB602" s="64">
        <f t="shared" si="113"/>
        <v>0</v>
      </c>
      <c r="AC602" s="64">
        <f t="shared" si="114"/>
        <v>0</v>
      </c>
      <c r="AD602" s="64">
        <f t="shared" si="115"/>
        <v>0</v>
      </c>
      <c r="AE602" s="64">
        <f t="shared" si="116"/>
        <v>0</v>
      </c>
      <c r="AF602" s="64">
        <f t="shared" si="117"/>
        <v>0</v>
      </c>
      <c r="AG602" s="64">
        <f t="shared" si="118"/>
        <v>0</v>
      </c>
      <c r="AH602" s="64">
        <f t="shared" si="119"/>
        <v>0</v>
      </c>
    </row>
    <row r="603" spans="1:34">
      <c r="A603" t="s">
        <v>35</v>
      </c>
      <c r="B603" t="s">
        <v>48</v>
      </c>
      <c r="C603">
        <v>2</v>
      </c>
      <c r="D603">
        <v>2014</v>
      </c>
      <c r="E603">
        <v>2</v>
      </c>
      <c r="F603">
        <v>0</v>
      </c>
      <c r="G603">
        <v>0</v>
      </c>
      <c r="H603" s="85">
        <v>49.441899999999997</v>
      </c>
      <c r="I603" s="84">
        <f t="shared" si="108"/>
        <v>0</v>
      </c>
      <c r="J603" s="84">
        <f t="shared" si="109"/>
        <v>0</v>
      </c>
      <c r="K603" s="84">
        <f t="shared" si="110"/>
        <v>0</v>
      </c>
      <c r="L603" s="84">
        <f t="shared" si="111"/>
        <v>0</v>
      </c>
      <c r="M603" s="84">
        <f t="shared" si="112"/>
        <v>0</v>
      </c>
      <c r="N603">
        <v>1688</v>
      </c>
      <c r="O603" s="85">
        <v>0</v>
      </c>
      <c r="P603" s="84">
        <v>3.2000000000000001E-2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 s="85">
        <v>0</v>
      </c>
      <c r="X603" s="85">
        <v>0</v>
      </c>
      <c r="Y603" s="85">
        <v>0</v>
      </c>
      <c r="Z603" s="85">
        <v>0</v>
      </c>
      <c r="AA603" s="85">
        <v>0</v>
      </c>
      <c r="AB603" s="64">
        <f t="shared" si="113"/>
        <v>0</v>
      </c>
      <c r="AC603" s="64">
        <f t="shared" si="114"/>
        <v>0</v>
      </c>
      <c r="AD603" s="64">
        <f t="shared" si="115"/>
        <v>0</v>
      </c>
      <c r="AE603" s="64">
        <f t="shared" si="116"/>
        <v>0</v>
      </c>
      <c r="AF603" s="64">
        <f t="shared" si="117"/>
        <v>0</v>
      </c>
      <c r="AG603" s="64">
        <f t="shared" si="118"/>
        <v>0</v>
      </c>
      <c r="AH603" s="64">
        <f t="shared" si="119"/>
        <v>0</v>
      </c>
    </row>
    <row r="604" spans="1:34">
      <c r="A604" t="s">
        <v>35</v>
      </c>
      <c r="B604" t="s">
        <v>48</v>
      </c>
      <c r="C604">
        <v>2</v>
      </c>
      <c r="D604">
        <v>2014</v>
      </c>
      <c r="E604">
        <v>3</v>
      </c>
      <c r="F604">
        <v>0</v>
      </c>
      <c r="G604">
        <v>0</v>
      </c>
      <c r="H604" s="85">
        <v>48.511600000000001</v>
      </c>
      <c r="I604" s="84">
        <f t="shared" si="108"/>
        <v>0</v>
      </c>
      <c r="J604" s="84">
        <f t="shared" si="109"/>
        <v>0</v>
      </c>
      <c r="K604" s="84">
        <f t="shared" si="110"/>
        <v>0</v>
      </c>
      <c r="L604" s="84">
        <f t="shared" si="111"/>
        <v>0</v>
      </c>
      <c r="M604" s="84">
        <f t="shared" si="112"/>
        <v>0</v>
      </c>
      <c r="N604">
        <v>1688</v>
      </c>
      <c r="O604" s="85">
        <v>0</v>
      </c>
      <c r="P604" s="84">
        <v>4.3999999999999997E-2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 s="85">
        <v>0</v>
      </c>
      <c r="X604" s="85">
        <v>0</v>
      </c>
      <c r="Y604" s="85">
        <v>0</v>
      </c>
      <c r="Z604" s="85">
        <v>0</v>
      </c>
      <c r="AA604" s="85">
        <v>0</v>
      </c>
      <c r="AB604" s="64">
        <f t="shared" si="113"/>
        <v>0</v>
      </c>
      <c r="AC604" s="64">
        <f t="shared" si="114"/>
        <v>0</v>
      </c>
      <c r="AD604" s="64">
        <f t="shared" si="115"/>
        <v>0</v>
      </c>
      <c r="AE604" s="64">
        <f t="shared" si="116"/>
        <v>0</v>
      </c>
      <c r="AF604" s="64">
        <f t="shared" si="117"/>
        <v>0</v>
      </c>
      <c r="AG604" s="64">
        <f t="shared" si="118"/>
        <v>0</v>
      </c>
      <c r="AH604" s="64">
        <f t="shared" si="119"/>
        <v>0</v>
      </c>
    </row>
    <row r="605" spans="1:34">
      <c r="A605" t="s">
        <v>35</v>
      </c>
      <c r="B605" t="s">
        <v>48</v>
      </c>
      <c r="C605">
        <v>2</v>
      </c>
      <c r="D605">
        <v>2014</v>
      </c>
      <c r="E605">
        <v>4</v>
      </c>
      <c r="F605">
        <v>0</v>
      </c>
      <c r="G605">
        <v>0</v>
      </c>
      <c r="H605" s="85">
        <v>46.728700000000003</v>
      </c>
      <c r="I605" s="84">
        <f t="shared" si="108"/>
        <v>0</v>
      </c>
      <c r="J605" s="84">
        <f t="shared" si="109"/>
        <v>0</v>
      </c>
      <c r="K605" s="84">
        <f t="shared" si="110"/>
        <v>0</v>
      </c>
      <c r="L605" s="84">
        <f t="shared" si="111"/>
        <v>0</v>
      </c>
      <c r="M605" s="84">
        <f t="shared" si="112"/>
        <v>0</v>
      </c>
      <c r="N605">
        <v>1688</v>
      </c>
      <c r="O605" s="85">
        <v>0</v>
      </c>
      <c r="P605" s="84">
        <v>4.3999999999999997E-2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 s="85">
        <v>0</v>
      </c>
      <c r="X605" s="85">
        <v>0</v>
      </c>
      <c r="Y605" s="85">
        <v>0</v>
      </c>
      <c r="Z605" s="85">
        <v>0</v>
      </c>
      <c r="AA605" s="85">
        <v>0</v>
      </c>
      <c r="AB605" s="64">
        <f t="shared" si="113"/>
        <v>0</v>
      </c>
      <c r="AC605" s="64">
        <f t="shared" si="114"/>
        <v>0</v>
      </c>
      <c r="AD605" s="64">
        <f t="shared" si="115"/>
        <v>0</v>
      </c>
      <c r="AE605" s="64">
        <f t="shared" si="116"/>
        <v>0</v>
      </c>
      <c r="AF605" s="64">
        <f t="shared" si="117"/>
        <v>0</v>
      </c>
      <c r="AG605" s="64">
        <f t="shared" si="118"/>
        <v>0</v>
      </c>
      <c r="AH605" s="64">
        <f t="shared" si="119"/>
        <v>0</v>
      </c>
    </row>
    <row r="606" spans="1:34">
      <c r="A606" t="s">
        <v>35</v>
      </c>
      <c r="B606" t="s">
        <v>48</v>
      </c>
      <c r="C606">
        <v>2</v>
      </c>
      <c r="D606">
        <v>2014</v>
      </c>
      <c r="E606">
        <v>5</v>
      </c>
      <c r="F606">
        <v>0</v>
      </c>
      <c r="G606">
        <v>0</v>
      </c>
      <c r="H606" s="85">
        <v>45.418599999999998</v>
      </c>
      <c r="I606" s="84">
        <f t="shared" si="108"/>
        <v>0</v>
      </c>
      <c r="J606" s="84">
        <f t="shared" si="109"/>
        <v>0</v>
      </c>
      <c r="K606" s="84">
        <f t="shared" si="110"/>
        <v>0</v>
      </c>
      <c r="L606" s="84">
        <f t="shared" si="111"/>
        <v>0</v>
      </c>
      <c r="M606" s="84">
        <f t="shared" si="112"/>
        <v>0</v>
      </c>
      <c r="N606">
        <v>1688</v>
      </c>
      <c r="O606" s="85">
        <v>0</v>
      </c>
      <c r="P606" s="84">
        <v>5.3999999999999999E-2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 s="85">
        <v>0</v>
      </c>
      <c r="X606" s="85">
        <v>0</v>
      </c>
      <c r="Y606" s="85">
        <v>0</v>
      </c>
      <c r="Z606" s="85">
        <v>0</v>
      </c>
      <c r="AA606" s="85">
        <v>0</v>
      </c>
      <c r="AB606" s="64">
        <f t="shared" si="113"/>
        <v>0</v>
      </c>
      <c r="AC606" s="64">
        <f t="shared" si="114"/>
        <v>0</v>
      </c>
      <c r="AD606" s="64">
        <f t="shared" si="115"/>
        <v>0</v>
      </c>
      <c r="AE606" s="64">
        <f t="shared" si="116"/>
        <v>0</v>
      </c>
      <c r="AF606" s="64">
        <f t="shared" si="117"/>
        <v>0</v>
      </c>
      <c r="AG606" s="64">
        <f t="shared" si="118"/>
        <v>0</v>
      </c>
      <c r="AH606" s="64">
        <f t="shared" si="119"/>
        <v>0</v>
      </c>
    </row>
    <row r="607" spans="1:34">
      <c r="A607" t="s">
        <v>35</v>
      </c>
      <c r="B607" t="s">
        <v>48</v>
      </c>
      <c r="C607">
        <v>2</v>
      </c>
      <c r="D607">
        <v>2014</v>
      </c>
      <c r="E607">
        <v>6</v>
      </c>
      <c r="F607">
        <v>0</v>
      </c>
      <c r="G607">
        <v>0</v>
      </c>
      <c r="H607" s="85">
        <v>46.1783</v>
      </c>
      <c r="I607" s="84">
        <f t="shared" si="108"/>
        <v>0</v>
      </c>
      <c r="J607" s="84">
        <f t="shared" si="109"/>
        <v>0</v>
      </c>
      <c r="K607" s="84">
        <f t="shared" si="110"/>
        <v>0</v>
      </c>
      <c r="L607" s="84">
        <f t="shared" si="111"/>
        <v>0</v>
      </c>
      <c r="M607" s="84">
        <f t="shared" si="112"/>
        <v>0</v>
      </c>
      <c r="N607">
        <v>1688</v>
      </c>
      <c r="O607" s="85">
        <v>0</v>
      </c>
      <c r="P607" s="84">
        <v>0.10100000000000001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 s="85">
        <v>0</v>
      </c>
      <c r="X607" s="85">
        <v>0</v>
      </c>
      <c r="Y607" s="85">
        <v>0</v>
      </c>
      <c r="Z607" s="85">
        <v>0</v>
      </c>
      <c r="AA607" s="85">
        <v>0</v>
      </c>
      <c r="AB607" s="64">
        <f t="shared" si="113"/>
        <v>0</v>
      </c>
      <c r="AC607" s="64">
        <f t="shared" si="114"/>
        <v>0</v>
      </c>
      <c r="AD607" s="64">
        <f t="shared" si="115"/>
        <v>0</v>
      </c>
      <c r="AE607" s="64">
        <f t="shared" si="116"/>
        <v>0</v>
      </c>
      <c r="AF607" s="64">
        <f t="shared" si="117"/>
        <v>0</v>
      </c>
      <c r="AG607" s="64">
        <f t="shared" si="118"/>
        <v>0</v>
      </c>
      <c r="AH607" s="64">
        <f t="shared" si="119"/>
        <v>0</v>
      </c>
    </row>
    <row r="608" spans="1:34">
      <c r="A608" t="s">
        <v>35</v>
      </c>
      <c r="B608" t="s">
        <v>48</v>
      </c>
      <c r="C608">
        <v>2</v>
      </c>
      <c r="D608">
        <v>2014</v>
      </c>
      <c r="E608">
        <v>7</v>
      </c>
      <c r="F608">
        <v>0</v>
      </c>
      <c r="G608">
        <v>0</v>
      </c>
      <c r="H608" s="85">
        <v>45.403100000000002</v>
      </c>
      <c r="I608" s="84">
        <f t="shared" si="108"/>
        <v>0</v>
      </c>
      <c r="J608" s="84">
        <f t="shared" si="109"/>
        <v>0</v>
      </c>
      <c r="K608" s="84">
        <f t="shared" si="110"/>
        <v>0</v>
      </c>
      <c r="L608" s="84">
        <f t="shared" si="111"/>
        <v>0</v>
      </c>
      <c r="M608" s="84">
        <f t="shared" si="112"/>
        <v>0</v>
      </c>
      <c r="N608">
        <v>1688</v>
      </c>
      <c r="O608" s="85">
        <v>0</v>
      </c>
      <c r="P608" s="84">
        <v>0.161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 s="85">
        <v>0</v>
      </c>
      <c r="X608" s="85">
        <v>0</v>
      </c>
      <c r="Y608" s="85">
        <v>0</v>
      </c>
      <c r="Z608" s="85">
        <v>0</v>
      </c>
      <c r="AA608" s="85">
        <v>0</v>
      </c>
      <c r="AB608" s="64">
        <f t="shared" si="113"/>
        <v>0</v>
      </c>
      <c r="AC608" s="64">
        <f t="shared" si="114"/>
        <v>0</v>
      </c>
      <c r="AD608" s="64">
        <f t="shared" si="115"/>
        <v>0</v>
      </c>
      <c r="AE608" s="64">
        <f t="shared" si="116"/>
        <v>0</v>
      </c>
      <c r="AF608" s="64">
        <f t="shared" si="117"/>
        <v>0</v>
      </c>
      <c r="AG608" s="64">
        <f t="shared" si="118"/>
        <v>0</v>
      </c>
      <c r="AH608" s="64">
        <f t="shared" si="119"/>
        <v>0</v>
      </c>
    </row>
    <row r="609" spans="1:34">
      <c r="A609" t="s">
        <v>35</v>
      </c>
      <c r="B609" t="s">
        <v>48</v>
      </c>
      <c r="C609">
        <v>2</v>
      </c>
      <c r="D609">
        <v>2014</v>
      </c>
      <c r="E609">
        <v>8</v>
      </c>
      <c r="F609">
        <v>0</v>
      </c>
      <c r="G609">
        <v>0</v>
      </c>
      <c r="H609" s="85">
        <v>44.736400000000003</v>
      </c>
      <c r="I609" s="84">
        <f t="shared" si="108"/>
        <v>0</v>
      </c>
      <c r="J609" s="84">
        <f t="shared" si="109"/>
        <v>0</v>
      </c>
      <c r="K609" s="84">
        <f t="shared" si="110"/>
        <v>0</v>
      </c>
      <c r="L609" s="84">
        <f t="shared" si="111"/>
        <v>0</v>
      </c>
      <c r="M609" s="84">
        <f t="shared" si="112"/>
        <v>0</v>
      </c>
      <c r="N609">
        <v>1688</v>
      </c>
      <c r="O609" s="85">
        <v>0</v>
      </c>
      <c r="P609" s="84">
        <v>0.224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 s="85">
        <v>0</v>
      </c>
      <c r="X609" s="85">
        <v>0</v>
      </c>
      <c r="Y609" s="85">
        <v>0</v>
      </c>
      <c r="Z609" s="85">
        <v>0</v>
      </c>
      <c r="AA609" s="85">
        <v>0</v>
      </c>
      <c r="AB609" s="64">
        <f t="shared" si="113"/>
        <v>0</v>
      </c>
      <c r="AC609" s="64">
        <f t="shared" si="114"/>
        <v>0</v>
      </c>
      <c r="AD609" s="64">
        <f t="shared" si="115"/>
        <v>0</v>
      </c>
      <c r="AE609" s="64">
        <f t="shared" si="116"/>
        <v>0</v>
      </c>
      <c r="AF609" s="64">
        <f t="shared" si="117"/>
        <v>0</v>
      </c>
      <c r="AG609" s="64">
        <f t="shared" si="118"/>
        <v>0</v>
      </c>
      <c r="AH609" s="64">
        <f t="shared" si="119"/>
        <v>0</v>
      </c>
    </row>
    <row r="610" spans="1:34">
      <c r="A610" t="s">
        <v>35</v>
      </c>
      <c r="B610" t="s">
        <v>48</v>
      </c>
      <c r="C610">
        <v>2</v>
      </c>
      <c r="D610">
        <v>2014</v>
      </c>
      <c r="E610">
        <v>9</v>
      </c>
      <c r="F610">
        <v>0</v>
      </c>
      <c r="G610">
        <v>0</v>
      </c>
      <c r="H610" s="85">
        <v>51.883699999999997</v>
      </c>
      <c r="I610" s="84">
        <f t="shared" si="108"/>
        <v>0</v>
      </c>
      <c r="J610" s="84">
        <f t="shared" si="109"/>
        <v>0</v>
      </c>
      <c r="K610" s="84">
        <f t="shared" si="110"/>
        <v>0</v>
      </c>
      <c r="L610" s="84">
        <f t="shared" si="111"/>
        <v>0</v>
      </c>
      <c r="M610" s="84">
        <f t="shared" si="112"/>
        <v>0</v>
      </c>
      <c r="N610">
        <v>1688</v>
      </c>
      <c r="O610" s="85">
        <v>0</v>
      </c>
      <c r="P610" s="84">
        <v>0.33800000000000002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 s="85">
        <v>0</v>
      </c>
      <c r="X610" s="85">
        <v>0</v>
      </c>
      <c r="Y610" s="85">
        <v>0</v>
      </c>
      <c r="Z610" s="85">
        <v>0</v>
      </c>
      <c r="AA610" s="85">
        <v>0</v>
      </c>
      <c r="AB610" s="64">
        <f t="shared" si="113"/>
        <v>0</v>
      </c>
      <c r="AC610" s="64">
        <f t="shared" si="114"/>
        <v>0</v>
      </c>
      <c r="AD610" s="64">
        <f t="shared" si="115"/>
        <v>0</v>
      </c>
      <c r="AE610" s="64">
        <f t="shared" si="116"/>
        <v>0</v>
      </c>
      <c r="AF610" s="64">
        <f t="shared" si="117"/>
        <v>0</v>
      </c>
      <c r="AG610" s="64">
        <f t="shared" si="118"/>
        <v>0</v>
      </c>
      <c r="AH610" s="64">
        <f t="shared" si="119"/>
        <v>0</v>
      </c>
    </row>
    <row r="611" spans="1:34">
      <c r="A611" t="s">
        <v>35</v>
      </c>
      <c r="B611" t="s">
        <v>48</v>
      </c>
      <c r="C611">
        <v>2</v>
      </c>
      <c r="D611">
        <v>2014</v>
      </c>
      <c r="E611">
        <v>10</v>
      </c>
      <c r="F611">
        <v>0</v>
      </c>
      <c r="G611">
        <v>0</v>
      </c>
      <c r="H611" s="85">
        <v>60.449599999999997</v>
      </c>
      <c r="I611" s="84">
        <f t="shared" si="108"/>
        <v>0</v>
      </c>
      <c r="J611" s="84">
        <f t="shared" si="109"/>
        <v>0</v>
      </c>
      <c r="K611" s="84">
        <f t="shared" si="110"/>
        <v>0</v>
      </c>
      <c r="L611" s="84">
        <f t="shared" si="111"/>
        <v>0</v>
      </c>
      <c r="M611" s="84">
        <f t="shared" si="112"/>
        <v>0</v>
      </c>
      <c r="N611">
        <v>1688</v>
      </c>
      <c r="O611" s="85">
        <v>0</v>
      </c>
      <c r="P611" s="84">
        <v>0.55700000000000005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 s="85">
        <v>0</v>
      </c>
      <c r="X611" s="85">
        <v>0</v>
      </c>
      <c r="Y611" s="85">
        <v>0</v>
      </c>
      <c r="Z611" s="85">
        <v>0</v>
      </c>
      <c r="AA611" s="85">
        <v>0</v>
      </c>
      <c r="AB611" s="64">
        <f t="shared" si="113"/>
        <v>0</v>
      </c>
      <c r="AC611" s="64">
        <f t="shared" si="114"/>
        <v>0</v>
      </c>
      <c r="AD611" s="64">
        <f t="shared" si="115"/>
        <v>0</v>
      </c>
      <c r="AE611" s="64">
        <f t="shared" si="116"/>
        <v>0</v>
      </c>
      <c r="AF611" s="64">
        <f t="shared" si="117"/>
        <v>0</v>
      </c>
      <c r="AG611" s="64">
        <f t="shared" si="118"/>
        <v>0</v>
      </c>
      <c r="AH611" s="64">
        <f t="shared" si="119"/>
        <v>0</v>
      </c>
    </row>
    <row r="612" spans="1:34">
      <c r="A612" t="s">
        <v>35</v>
      </c>
      <c r="B612" t="s">
        <v>48</v>
      </c>
      <c r="C612">
        <v>2</v>
      </c>
      <c r="D612">
        <v>2014</v>
      </c>
      <c r="E612">
        <v>11</v>
      </c>
      <c r="F612">
        <v>3.0480899999999998E-2</v>
      </c>
      <c r="G612">
        <v>3.0480899999999998E-2</v>
      </c>
      <c r="H612" s="85">
        <v>67.139499999999998</v>
      </c>
      <c r="I612" s="84">
        <f t="shared" si="108"/>
        <v>0</v>
      </c>
      <c r="J612" s="84">
        <f t="shared" si="109"/>
        <v>0</v>
      </c>
      <c r="K612" s="84">
        <f t="shared" si="110"/>
        <v>0</v>
      </c>
      <c r="L612" s="84">
        <f t="shared" si="111"/>
        <v>0</v>
      </c>
      <c r="M612" s="84">
        <f t="shared" si="112"/>
        <v>0</v>
      </c>
      <c r="N612">
        <v>1688</v>
      </c>
      <c r="O612" s="85">
        <v>0</v>
      </c>
      <c r="P612" s="84">
        <v>0.72599999999999998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 s="85">
        <v>0</v>
      </c>
      <c r="X612" s="85">
        <v>0</v>
      </c>
      <c r="Y612" s="85">
        <v>0</v>
      </c>
      <c r="Z612" s="85">
        <v>0</v>
      </c>
      <c r="AA612" s="85">
        <v>0</v>
      </c>
      <c r="AB612" s="64">
        <f t="shared" si="113"/>
        <v>51.451759199999998</v>
      </c>
      <c r="AC612" s="64">
        <f t="shared" si="114"/>
        <v>51.451759199999998</v>
      </c>
      <c r="AD612" s="64">
        <f t="shared" si="115"/>
        <v>0</v>
      </c>
      <c r="AE612" s="64">
        <f t="shared" si="116"/>
        <v>0</v>
      </c>
      <c r="AF612" s="64">
        <f t="shared" si="117"/>
        <v>0</v>
      </c>
      <c r="AG612" s="64">
        <f t="shared" si="118"/>
        <v>0</v>
      </c>
      <c r="AH612" s="64">
        <f t="shared" si="119"/>
        <v>0</v>
      </c>
    </row>
    <row r="613" spans="1:34">
      <c r="A613" t="s">
        <v>35</v>
      </c>
      <c r="B613" t="s">
        <v>48</v>
      </c>
      <c r="C613">
        <v>2</v>
      </c>
      <c r="D613">
        <v>2014</v>
      </c>
      <c r="E613">
        <v>12</v>
      </c>
      <c r="F613">
        <v>0.1128455</v>
      </c>
      <c r="G613">
        <v>0.1128455</v>
      </c>
      <c r="H613" s="85">
        <v>73.069800000000001</v>
      </c>
      <c r="I613" s="84">
        <f t="shared" si="108"/>
        <v>0</v>
      </c>
      <c r="J613" s="84">
        <f t="shared" si="109"/>
        <v>0</v>
      </c>
      <c r="K613" s="84">
        <f t="shared" si="110"/>
        <v>0</v>
      </c>
      <c r="L613" s="84">
        <f t="shared" si="111"/>
        <v>0</v>
      </c>
      <c r="M613" s="84">
        <f t="shared" si="112"/>
        <v>0</v>
      </c>
      <c r="N613">
        <v>1688</v>
      </c>
      <c r="O613" s="85">
        <v>0</v>
      </c>
      <c r="P613" s="84">
        <v>0.85699999999999998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 s="85">
        <v>0</v>
      </c>
      <c r="X613" s="85">
        <v>0</v>
      </c>
      <c r="Y613" s="85">
        <v>0</v>
      </c>
      <c r="Z613" s="85">
        <v>0</v>
      </c>
      <c r="AA613" s="85">
        <v>0</v>
      </c>
      <c r="AB613" s="64">
        <f t="shared" si="113"/>
        <v>190.483204</v>
      </c>
      <c r="AC613" s="64">
        <f t="shared" si="114"/>
        <v>190.483204</v>
      </c>
      <c r="AD613" s="64">
        <f t="shared" si="115"/>
        <v>0</v>
      </c>
      <c r="AE613" s="64">
        <f t="shared" si="116"/>
        <v>0</v>
      </c>
      <c r="AF613" s="64">
        <f t="shared" si="117"/>
        <v>0</v>
      </c>
      <c r="AG613" s="64">
        <f t="shared" si="118"/>
        <v>0</v>
      </c>
      <c r="AH613" s="64">
        <f t="shared" si="119"/>
        <v>0</v>
      </c>
    </row>
    <row r="614" spans="1:34">
      <c r="A614" t="s">
        <v>35</v>
      </c>
      <c r="B614" t="s">
        <v>48</v>
      </c>
      <c r="C614">
        <v>2</v>
      </c>
      <c r="D614">
        <v>2014</v>
      </c>
      <c r="E614">
        <v>13</v>
      </c>
      <c r="F614">
        <v>0.1845754</v>
      </c>
      <c r="G614">
        <v>0.1845754</v>
      </c>
      <c r="H614" s="85">
        <v>72.6357</v>
      </c>
      <c r="I614" s="84">
        <f t="shared" si="108"/>
        <v>0</v>
      </c>
      <c r="J614" s="84">
        <f t="shared" si="109"/>
        <v>0</v>
      </c>
      <c r="K614" s="84">
        <f t="shared" si="110"/>
        <v>0</v>
      </c>
      <c r="L614" s="84">
        <f t="shared" si="111"/>
        <v>0</v>
      </c>
      <c r="M614" s="84">
        <f t="shared" si="112"/>
        <v>0</v>
      </c>
      <c r="N614">
        <v>1688</v>
      </c>
      <c r="O614" s="85">
        <v>0</v>
      </c>
      <c r="P614" s="84">
        <v>0.90100000000000002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 s="85">
        <v>0</v>
      </c>
      <c r="X614" s="85">
        <v>0</v>
      </c>
      <c r="Y614" s="85">
        <v>0</v>
      </c>
      <c r="Z614" s="85">
        <v>0</v>
      </c>
      <c r="AA614" s="85">
        <v>0</v>
      </c>
      <c r="AB614" s="64">
        <f t="shared" si="113"/>
        <v>311.56327520000002</v>
      </c>
      <c r="AC614" s="64">
        <f t="shared" si="114"/>
        <v>311.56327520000002</v>
      </c>
      <c r="AD614" s="64">
        <f t="shared" si="115"/>
        <v>0</v>
      </c>
      <c r="AE614" s="64">
        <f t="shared" si="116"/>
        <v>0</v>
      </c>
      <c r="AF614" s="64">
        <f t="shared" si="117"/>
        <v>0</v>
      </c>
      <c r="AG614" s="64">
        <f t="shared" si="118"/>
        <v>0</v>
      </c>
      <c r="AH614" s="64">
        <f t="shared" si="119"/>
        <v>0</v>
      </c>
    </row>
    <row r="615" spans="1:34">
      <c r="A615" t="s">
        <v>35</v>
      </c>
      <c r="B615" t="s">
        <v>48</v>
      </c>
      <c r="C615">
        <v>2</v>
      </c>
      <c r="D615">
        <v>2014</v>
      </c>
      <c r="E615">
        <v>14</v>
      </c>
      <c r="F615">
        <v>0.24294760000000001</v>
      </c>
      <c r="G615">
        <v>0.24294760000000001</v>
      </c>
      <c r="H615" s="85">
        <v>73.6357</v>
      </c>
      <c r="I615" s="84">
        <f t="shared" si="108"/>
        <v>0</v>
      </c>
      <c r="J615" s="84">
        <f t="shared" si="109"/>
        <v>0</v>
      </c>
      <c r="K615" s="84">
        <f t="shared" si="110"/>
        <v>0</v>
      </c>
      <c r="L615" s="84">
        <f t="shared" si="111"/>
        <v>0</v>
      </c>
      <c r="M615" s="84">
        <f t="shared" si="112"/>
        <v>0</v>
      </c>
      <c r="N615">
        <v>1688</v>
      </c>
      <c r="O615" s="85">
        <v>0</v>
      </c>
      <c r="P615" s="84">
        <v>0.88900000000000001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 s="85">
        <v>0</v>
      </c>
      <c r="X615" s="85">
        <v>0</v>
      </c>
      <c r="Y615" s="85">
        <v>0</v>
      </c>
      <c r="Z615" s="85">
        <v>0</v>
      </c>
      <c r="AA615" s="85">
        <v>0</v>
      </c>
      <c r="AB615" s="64">
        <f t="shared" si="113"/>
        <v>410.09554880000002</v>
      </c>
      <c r="AC615" s="64">
        <f t="shared" si="114"/>
        <v>410.09554880000002</v>
      </c>
      <c r="AD615" s="64">
        <f t="shared" si="115"/>
        <v>0</v>
      </c>
      <c r="AE615" s="64">
        <f t="shared" si="116"/>
        <v>0</v>
      </c>
      <c r="AF615" s="64">
        <f t="shared" si="117"/>
        <v>0</v>
      </c>
      <c r="AG615" s="64">
        <f t="shared" si="118"/>
        <v>0</v>
      </c>
      <c r="AH615" s="64">
        <f t="shared" si="119"/>
        <v>0</v>
      </c>
    </row>
    <row r="616" spans="1:34">
      <c r="A616" t="s">
        <v>35</v>
      </c>
      <c r="B616" t="s">
        <v>48</v>
      </c>
      <c r="C616">
        <v>2</v>
      </c>
      <c r="D616">
        <v>2014</v>
      </c>
      <c r="E616">
        <v>15</v>
      </c>
      <c r="F616">
        <v>0.3332811</v>
      </c>
      <c r="G616">
        <v>0.3332811</v>
      </c>
      <c r="H616" s="85">
        <v>74.821700000000007</v>
      </c>
      <c r="I616" s="84">
        <f t="shared" si="108"/>
        <v>0</v>
      </c>
      <c r="J616" s="84">
        <f t="shared" si="109"/>
        <v>0</v>
      </c>
      <c r="K616" s="84">
        <f t="shared" si="110"/>
        <v>0</v>
      </c>
      <c r="L616" s="84">
        <f t="shared" si="111"/>
        <v>0</v>
      </c>
      <c r="M616" s="84">
        <f t="shared" si="112"/>
        <v>0</v>
      </c>
      <c r="N616">
        <v>1688</v>
      </c>
      <c r="O616" s="85">
        <v>0</v>
      </c>
      <c r="P616" s="84">
        <v>0.8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 s="85">
        <v>0</v>
      </c>
      <c r="X616" s="85">
        <v>0</v>
      </c>
      <c r="Y616" s="85">
        <v>0</v>
      </c>
      <c r="Z616" s="85">
        <v>0</v>
      </c>
      <c r="AA616" s="85">
        <v>0</v>
      </c>
      <c r="AB616" s="64">
        <f t="shared" si="113"/>
        <v>562.57849680000004</v>
      </c>
      <c r="AC616" s="64">
        <f t="shared" si="114"/>
        <v>562.57849680000004</v>
      </c>
      <c r="AD616" s="64">
        <f t="shared" si="115"/>
        <v>0</v>
      </c>
      <c r="AE616" s="64">
        <f t="shared" si="116"/>
        <v>0</v>
      </c>
      <c r="AF616" s="64">
        <f t="shared" si="117"/>
        <v>0</v>
      </c>
      <c r="AG616" s="64">
        <f t="shared" si="118"/>
        <v>0</v>
      </c>
      <c r="AH616" s="64">
        <f t="shared" si="119"/>
        <v>0</v>
      </c>
    </row>
    <row r="617" spans="1:34">
      <c r="A617" t="s">
        <v>35</v>
      </c>
      <c r="B617" t="s">
        <v>48</v>
      </c>
      <c r="C617">
        <v>2</v>
      </c>
      <c r="D617">
        <v>2014</v>
      </c>
      <c r="E617">
        <v>16</v>
      </c>
      <c r="F617">
        <v>0.39301429999999998</v>
      </c>
      <c r="G617">
        <v>0.39301429999999998</v>
      </c>
      <c r="H617" s="85">
        <v>73.061999999999998</v>
      </c>
      <c r="I617" s="84">
        <f t="shared" si="108"/>
        <v>0</v>
      </c>
      <c r="J617" s="84">
        <f t="shared" si="109"/>
        <v>0</v>
      </c>
      <c r="K617" s="84">
        <f t="shared" si="110"/>
        <v>0</v>
      </c>
      <c r="L617" s="84">
        <f t="shared" si="111"/>
        <v>0</v>
      </c>
      <c r="M617" s="84">
        <f t="shared" si="112"/>
        <v>0</v>
      </c>
      <c r="N617">
        <v>1688</v>
      </c>
      <c r="O617" s="85">
        <v>0</v>
      </c>
      <c r="P617" s="84">
        <v>0.67400000000000004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 s="85">
        <v>0</v>
      </c>
      <c r="X617" s="85">
        <v>0</v>
      </c>
      <c r="Y617" s="85">
        <v>0</v>
      </c>
      <c r="Z617" s="85">
        <v>0</v>
      </c>
      <c r="AA617" s="85">
        <v>0</v>
      </c>
      <c r="AB617" s="64">
        <f t="shared" si="113"/>
        <v>663.40813839999998</v>
      </c>
      <c r="AC617" s="64">
        <f t="shared" si="114"/>
        <v>663.40813839999998</v>
      </c>
      <c r="AD617" s="64">
        <f t="shared" si="115"/>
        <v>0</v>
      </c>
      <c r="AE617" s="64">
        <f t="shared" si="116"/>
        <v>0</v>
      </c>
      <c r="AF617" s="64">
        <f t="shared" si="117"/>
        <v>0</v>
      </c>
      <c r="AG617" s="64">
        <f t="shared" si="118"/>
        <v>0</v>
      </c>
      <c r="AH617" s="64">
        <f t="shared" si="119"/>
        <v>0</v>
      </c>
    </row>
    <row r="618" spans="1:34">
      <c r="A618" t="s">
        <v>35</v>
      </c>
      <c r="B618" t="s">
        <v>48</v>
      </c>
      <c r="C618">
        <v>2</v>
      </c>
      <c r="D618">
        <v>2014</v>
      </c>
      <c r="E618">
        <v>17</v>
      </c>
      <c r="F618">
        <v>0.4289675</v>
      </c>
      <c r="G618">
        <v>0.31314629999999999</v>
      </c>
      <c r="H618" s="85">
        <v>71.271299999999997</v>
      </c>
      <c r="I618" s="84">
        <f t="shared" si="108"/>
        <v>-1.72328E-2</v>
      </c>
      <c r="J618" s="84">
        <f t="shared" si="109"/>
        <v>-7.0514999999999996E-3</v>
      </c>
      <c r="K618" s="84">
        <f t="shared" si="110"/>
        <v>0</v>
      </c>
      <c r="L618" s="84">
        <f t="shared" si="111"/>
        <v>7.0514999999999996E-3</v>
      </c>
      <c r="M618" s="84">
        <f t="shared" si="112"/>
        <v>1.72328E-2</v>
      </c>
      <c r="N618">
        <v>1688</v>
      </c>
      <c r="O618" s="85">
        <v>0</v>
      </c>
      <c r="P618" s="84">
        <v>0.56599999999999995</v>
      </c>
      <c r="Q618">
        <v>0</v>
      </c>
      <c r="R618">
        <v>-1.72328E-2</v>
      </c>
      <c r="S618">
        <v>-7.0514999999999996E-3</v>
      </c>
      <c r="T618">
        <v>0</v>
      </c>
      <c r="U618">
        <v>7.0514999999999996E-3</v>
      </c>
      <c r="V618">
        <v>1.72328E-2</v>
      </c>
      <c r="W618" s="85">
        <v>0</v>
      </c>
      <c r="X618" s="85">
        <v>0</v>
      </c>
      <c r="Y618" s="85">
        <v>0</v>
      </c>
      <c r="Z618" s="85">
        <v>0</v>
      </c>
      <c r="AA618" s="85">
        <v>0</v>
      </c>
      <c r="AB618" s="64">
        <f t="shared" si="113"/>
        <v>724.09713999999997</v>
      </c>
      <c r="AC618" s="64">
        <f t="shared" si="114"/>
        <v>528.59095439999999</v>
      </c>
      <c r="AD618" s="64">
        <f t="shared" si="115"/>
        <v>-29.0889664</v>
      </c>
      <c r="AE618" s="64">
        <f t="shared" si="116"/>
        <v>-11.902932</v>
      </c>
      <c r="AF618" s="64">
        <f t="shared" si="117"/>
        <v>0</v>
      </c>
      <c r="AG618" s="64">
        <f t="shared" si="118"/>
        <v>11.902932</v>
      </c>
      <c r="AH618" s="64">
        <f t="shared" si="119"/>
        <v>29.0889664</v>
      </c>
    </row>
    <row r="619" spans="1:34">
      <c r="A619" t="s">
        <v>35</v>
      </c>
      <c r="B619" t="s">
        <v>48</v>
      </c>
      <c r="C619">
        <v>2</v>
      </c>
      <c r="D619">
        <v>2014</v>
      </c>
      <c r="E619">
        <v>18</v>
      </c>
      <c r="F619">
        <v>0.40572859999999999</v>
      </c>
      <c r="G619">
        <v>0.2961819</v>
      </c>
      <c r="H619" s="85">
        <v>67.938000000000002</v>
      </c>
      <c r="I619" s="84">
        <f t="shared" si="108"/>
        <v>-1.6793200000000001E-2</v>
      </c>
      <c r="J619" s="84">
        <f t="shared" si="109"/>
        <v>-6.8716000000000003E-3</v>
      </c>
      <c r="K619" s="84">
        <f t="shared" si="110"/>
        <v>0</v>
      </c>
      <c r="L619" s="84">
        <f t="shared" si="111"/>
        <v>6.8716000000000003E-3</v>
      </c>
      <c r="M619" s="84">
        <f t="shared" si="112"/>
        <v>1.6793200000000001E-2</v>
      </c>
      <c r="N619">
        <v>1688</v>
      </c>
      <c r="O619" s="85">
        <v>0</v>
      </c>
      <c r="P619" s="84">
        <v>0.374</v>
      </c>
      <c r="Q619">
        <v>0</v>
      </c>
      <c r="R619">
        <v>-1.6793200000000001E-2</v>
      </c>
      <c r="S619">
        <v>-6.8716000000000003E-3</v>
      </c>
      <c r="T619">
        <v>0</v>
      </c>
      <c r="U619">
        <v>6.8716000000000003E-3</v>
      </c>
      <c r="V619">
        <v>1.6793200000000001E-2</v>
      </c>
      <c r="W619" s="85">
        <v>0</v>
      </c>
      <c r="X619" s="85">
        <v>0</v>
      </c>
      <c r="Y619" s="85">
        <v>0</v>
      </c>
      <c r="Z619" s="85">
        <v>0</v>
      </c>
      <c r="AA619" s="85">
        <v>0</v>
      </c>
      <c r="AB619" s="64">
        <f t="shared" si="113"/>
        <v>684.86987680000004</v>
      </c>
      <c r="AC619" s="64">
        <f t="shared" si="114"/>
        <v>499.95504720000002</v>
      </c>
      <c r="AD619" s="64">
        <f t="shared" si="115"/>
        <v>-28.346921600000002</v>
      </c>
      <c r="AE619" s="64">
        <f t="shared" si="116"/>
        <v>-11.5992608</v>
      </c>
      <c r="AF619" s="64">
        <f t="shared" si="117"/>
        <v>0</v>
      </c>
      <c r="AG619" s="64">
        <f t="shared" si="118"/>
        <v>11.5992608</v>
      </c>
      <c r="AH619" s="64">
        <f t="shared" si="119"/>
        <v>28.346921600000002</v>
      </c>
    </row>
    <row r="620" spans="1:34">
      <c r="A620" t="s">
        <v>35</v>
      </c>
      <c r="B620" t="s">
        <v>48</v>
      </c>
      <c r="C620">
        <v>2</v>
      </c>
      <c r="D620">
        <v>2014</v>
      </c>
      <c r="E620">
        <v>19</v>
      </c>
      <c r="F620">
        <v>0.28306510000000001</v>
      </c>
      <c r="G620">
        <v>0.31420229999999999</v>
      </c>
      <c r="H620" s="85">
        <v>62.449599999999997</v>
      </c>
      <c r="I620" s="84">
        <f t="shared" si="108"/>
        <v>0</v>
      </c>
      <c r="J620" s="84">
        <f t="shared" si="109"/>
        <v>0</v>
      </c>
      <c r="K620" s="84">
        <f t="shared" si="110"/>
        <v>0</v>
      </c>
      <c r="L620" s="84">
        <f t="shared" si="111"/>
        <v>0</v>
      </c>
      <c r="M620" s="84">
        <f t="shared" si="112"/>
        <v>0</v>
      </c>
      <c r="N620">
        <v>1688</v>
      </c>
      <c r="O620" s="85">
        <v>0</v>
      </c>
      <c r="P620" s="84">
        <v>0.23300000000000001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 s="85">
        <v>0</v>
      </c>
      <c r="X620" s="85">
        <v>0</v>
      </c>
      <c r="Y620" s="85">
        <v>0</v>
      </c>
      <c r="Z620" s="85">
        <v>0</v>
      </c>
      <c r="AA620" s="85">
        <v>0</v>
      </c>
      <c r="AB620" s="64">
        <f t="shared" si="113"/>
        <v>477.81388880000003</v>
      </c>
      <c r="AC620" s="64">
        <f t="shared" si="114"/>
        <v>530.37348239999994</v>
      </c>
      <c r="AD620" s="64">
        <f t="shared" si="115"/>
        <v>0</v>
      </c>
      <c r="AE620" s="64">
        <f t="shared" si="116"/>
        <v>0</v>
      </c>
      <c r="AF620" s="64">
        <f t="shared" si="117"/>
        <v>0</v>
      </c>
      <c r="AG620" s="64">
        <f t="shared" si="118"/>
        <v>0</v>
      </c>
      <c r="AH620" s="64">
        <f t="shared" si="119"/>
        <v>0</v>
      </c>
    </row>
    <row r="621" spans="1:34">
      <c r="A621" t="s">
        <v>35</v>
      </c>
      <c r="B621" t="s">
        <v>48</v>
      </c>
      <c r="C621">
        <v>2</v>
      </c>
      <c r="D621">
        <v>2014</v>
      </c>
      <c r="E621">
        <v>20</v>
      </c>
      <c r="F621">
        <v>0.18757219999999999</v>
      </c>
      <c r="G621">
        <v>0.20445369999999999</v>
      </c>
      <c r="H621" s="85">
        <v>56.658900000000003</v>
      </c>
      <c r="I621" s="84">
        <f t="shared" si="108"/>
        <v>0</v>
      </c>
      <c r="J621" s="84">
        <f t="shared" si="109"/>
        <v>0</v>
      </c>
      <c r="K621" s="84">
        <f t="shared" si="110"/>
        <v>0</v>
      </c>
      <c r="L621" s="84">
        <f t="shared" si="111"/>
        <v>0</v>
      </c>
      <c r="M621" s="84">
        <f t="shared" si="112"/>
        <v>0</v>
      </c>
      <c r="N621">
        <v>1688</v>
      </c>
      <c r="O621" s="85">
        <v>0</v>
      </c>
      <c r="P621" s="84">
        <v>0.16500000000000001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 s="85">
        <v>0</v>
      </c>
      <c r="X621" s="85">
        <v>0</v>
      </c>
      <c r="Y621" s="85">
        <v>0</v>
      </c>
      <c r="Z621" s="85">
        <v>0</v>
      </c>
      <c r="AA621" s="85">
        <v>0</v>
      </c>
      <c r="AB621" s="64">
        <f t="shared" si="113"/>
        <v>316.62187360000001</v>
      </c>
      <c r="AC621" s="64">
        <f t="shared" si="114"/>
        <v>345.11784559999995</v>
      </c>
      <c r="AD621" s="64">
        <f t="shared" si="115"/>
        <v>0</v>
      </c>
      <c r="AE621" s="64">
        <f t="shared" si="116"/>
        <v>0</v>
      </c>
      <c r="AF621" s="64">
        <f t="shared" si="117"/>
        <v>0</v>
      </c>
      <c r="AG621" s="64">
        <f t="shared" si="118"/>
        <v>0</v>
      </c>
      <c r="AH621" s="64">
        <f t="shared" si="119"/>
        <v>0</v>
      </c>
    </row>
    <row r="622" spans="1:34">
      <c r="A622" t="s">
        <v>35</v>
      </c>
      <c r="B622" t="s">
        <v>48</v>
      </c>
      <c r="C622">
        <v>2</v>
      </c>
      <c r="D622">
        <v>2014</v>
      </c>
      <c r="E622">
        <v>21</v>
      </c>
      <c r="F622">
        <v>0.13312779999999999</v>
      </c>
      <c r="G622">
        <v>0.14244670000000001</v>
      </c>
      <c r="H622" s="85">
        <v>54.658900000000003</v>
      </c>
      <c r="I622" s="84">
        <f t="shared" si="108"/>
        <v>0</v>
      </c>
      <c r="J622" s="84">
        <f t="shared" si="109"/>
        <v>0</v>
      </c>
      <c r="K622" s="84">
        <f t="shared" si="110"/>
        <v>0</v>
      </c>
      <c r="L622" s="84">
        <f t="shared" si="111"/>
        <v>0</v>
      </c>
      <c r="M622" s="84">
        <f t="shared" si="112"/>
        <v>0</v>
      </c>
      <c r="N622">
        <v>1688</v>
      </c>
      <c r="O622" s="85">
        <v>0</v>
      </c>
      <c r="P622" s="84">
        <v>0.1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 s="85">
        <v>0</v>
      </c>
      <c r="X622" s="85">
        <v>0</v>
      </c>
      <c r="Y622" s="85">
        <v>0</v>
      </c>
      <c r="Z622" s="85">
        <v>0</v>
      </c>
      <c r="AA622" s="85">
        <v>0</v>
      </c>
      <c r="AB622" s="64">
        <f t="shared" si="113"/>
        <v>224.71972639999998</v>
      </c>
      <c r="AC622" s="64">
        <f t="shared" si="114"/>
        <v>240.45002960000002</v>
      </c>
      <c r="AD622" s="64">
        <f t="shared" si="115"/>
        <v>0</v>
      </c>
      <c r="AE622" s="64">
        <f t="shared" si="116"/>
        <v>0</v>
      </c>
      <c r="AF622" s="64">
        <f t="shared" si="117"/>
        <v>0</v>
      </c>
      <c r="AG622" s="64">
        <f t="shared" si="118"/>
        <v>0</v>
      </c>
      <c r="AH622" s="64">
        <f t="shared" si="119"/>
        <v>0</v>
      </c>
    </row>
    <row r="623" spans="1:34">
      <c r="A623" t="s">
        <v>35</v>
      </c>
      <c r="B623" t="s">
        <v>48</v>
      </c>
      <c r="C623">
        <v>2</v>
      </c>
      <c r="D623">
        <v>2014</v>
      </c>
      <c r="E623">
        <v>22</v>
      </c>
      <c r="F623">
        <v>7.6880199999999996E-2</v>
      </c>
      <c r="G623">
        <v>7.6880199999999996E-2</v>
      </c>
      <c r="H623" s="85">
        <v>52.790700000000001</v>
      </c>
      <c r="I623" s="84">
        <f t="shared" si="108"/>
        <v>0</v>
      </c>
      <c r="J623" s="84">
        <f t="shared" si="109"/>
        <v>0</v>
      </c>
      <c r="K623" s="84">
        <f t="shared" si="110"/>
        <v>0</v>
      </c>
      <c r="L623" s="84">
        <f t="shared" si="111"/>
        <v>0</v>
      </c>
      <c r="M623" s="84">
        <f t="shared" si="112"/>
        <v>0</v>
      </c>
      <c r="N623">
        <v>1688</v>
      </c>
      <c r="O623" s="85">
        <v>0</v>
      </c>
      <c r="P623" s="84">
        <v>6.8000000000000005E-2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 s="85">
        <v>0</v>
      </c>
      <c r="X623" s="85">
        <v>0</v>
      </c>
      <c r="Y623" s="85">
        <v>0</v>
      </c>
      <c r="Z623" s="85">
        <v>0</v>
      </c>
      <c r="AA623" s="85">
        <v>0</v>
      </c>
      <c r="AB623" s="64">
        <f t="shared" si="113"/>
        <v>129.77377759999999</v>
      </c>
      <c r="AC623" s="64">
        <f t="shared" si="114"/>
        <v>129.77377759999999</v>
      </c>
      <c r="AD623" s="64">
        <f t="shared" si="115"/>
        <v>0</v>
      </c>
      <c r="AE623" s="64">
        <f t="shared" si="116"/>
        <v>0</v>
      </c>
      <c r="AF623" s="64">
        <f t="shared" si="117"/>
        <v>0</v>
      </c>
      <c r="AG623" s="64">
        <f t="shared" si="118"/>
        <v>0</v>
      </c>
      <c r="AH623" s="64">
        <f t="shared" si="119"/>
        <v>0</v>
      </c>
    </row>
    <row r="624" spans="1:34">
      <c r="A624" t="s">
        <v>35</v>
      </c>
      <c r="B624" t="s">
        <v>48</v>
      </c>
      <c r="C624">
        <v>2</v>
      </c>
      <c r="D624">
        <v>2014</v>
      </c>
      <c r="E624">
        <v>23</v>
      </c>
      <c r="F624">
        <v>4.2055500000000003E-2</v>
      </c>
      <c r="G624">
        <v>4.2055500000000003E-2</v>
      </c>
      <c r="H624" s="85">
        <v>51.814</v>
      </c>
      <c r="I624" s="84">
        <f t="shared" si="108"/>
        <v>0</v>
      </c>
      <c r="J624" s="84">
        <f t="shared" si="109"/>
        <v>0</v>
      </c>
      <c r="K624" s="84">
        <f t="shared" si="110"/>
        <v>0</v>
      </c>
      <c r="L624" s="84">
        <f t="shared" si="111"/>
        <v>0</v>
      </c>
      <c r="M624" s="84">
        <f t="shared" si="112"/>
        <v>0</v>
      </c>
      <c r="N624">
        <v>1688</v>
      </c>
      <c r="O624" s="85">
        <v>0</v>
      </c>
      <c r="P624" s="84">
        <v>5.0999999999999997E-2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 s="85">
        <v>0</v>
      </c>
      <c r="X624" s="85">
        <v>0</v>
      </c>
      <c r="Y624" s="85">
        <v>0</v>
      </c>
      <c r="Z624" s="85">
        <v>0</v>
      </c>
      <c r="AA624" s="85">
        <v>0</v>
      </c>
      <c r="AB624" s="64">
        <f t="shared" si="113"/>
        <v>70.989684000000011</v>
      </c>
      <c r="AC624" s="64">
        <f t="shared" si="114"/>
        <v>70.989684000000011</v>
      </c>
      <c r="AD624" s="64">
        <f t="shared" si="115"/>
        <v>0</v>
      </c>
      <c r="AE624" s="64">
        <f t="shared" si="116"/>
        <v>0</v>
      </c>
      <c r="AF624" s="64">
        <f t="shared" si="117"/>
        <v>0</v>
      </c>
      <c r="AG624" s="64">
        <f t="shared" si="118"/>
        <v>0</v>
      </c>
      <c r="AH624" s="64">
        <f t="shared" si="119"/>
        <v>0</v>
      </c>
    </row>
    <row r="625" spans="1:34">
      <c r="A625" t="s">
        <v>35</v>
      </c>
      <c r="B625" t="s">
        <v>48</v>
      </c>
      <c r="C625">
        <v>2</v>
      </c>
      <c r="D625">
        <v>2014</v>
      </c>
      <c r="E625">
        <v>24</v>
      </c>
      <c r="F625">
        <v>2.1957999999999998E-2</v>
      </c>
      <c r="G625">
        <v>2.1957999999999998E-2</v>
      </c>
      <c r="H625" s="85">
        <v>50.612400000000001</v>
      </c>
      <c r="I625" s="84">
        <f t="shared" si="108"/>
        <v>0</v>
      </c>
      <c r="J625" s="84">
        <f t="shared" si="109"/>
        <v>0</v>
      </c>
      <c r="K625" s="84">
        <f t="shared" si="110"/>
        <v>0</v>
      </c>
      <c r="L625" s="84">
        <f t="shared" si="111"/>
        <v>0</v>
      </c>
      <c r="M625" s="84">
        <f t="shared" si="112"/>
        <v>0</v>
      </c>
      <c r="N625">
        <v>1688</v>
      </c>
      <c r="O625" s="85">
        <v>0</v>
      </c>
      <c r="P625" s="84">
        <v>0.05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 s="85">
        <v>0</v>
      </c>
      <c r="X625" s="85">
        <v>0</v>
      </c>
      <c r="Y625" s="85">
        <v>0</v>
      </c>
      <c r="Z625" s="85">
        <v>0</v>
      </c>
      <c r="AA625" s="85">
        <v>0</v>
      </c>
      <c r="AB625" s="64">
        <f t="shared" si="113"/>
        <v>37.065103999999998</v>
      </c>
      <c r="AC625" s="64">
        <f t="shared" si="114"/>
        <v>37.065103999999998</v>
      </c>
      <c r="AD625" s="64">
        <f t="shared" si="115"/>
        <v>0</v>
      </c>
      <c r="AE625" s="64">
        <f t="shared" si="116"/>
        <v>0</v>
      </c>
      <c r="AF625" s="64">
        <f t="shared" si="117"/>
        <v>0</v>
      </c>
      <c r="AG625" s="64">
        <f t="shared" si="118"/>
        <v>0</v>
      </c>
      <c r="AH625" s="64">
        <f t="shared" si="119"/>
        <v>0</v>
      </c>
    </row>
    <row r="626" spans="1:34">
      <c r="A626" t="s">
        <v>35</v>
      </c>
      <c r="B626" t="s">
        <v>49</v>
      </c>
      <c r="C626">
        <v>3</v>
      </c>
      <c r="D626">
        <v>2014</v>
      </c>
      <c r="E626">
        <v>1</v>
      </c>
      <c r="F626">
        <v>0</v>
      </c>
      <c r="G626">
        <v>0</v>
      </c>
      <c r="H626" s="85">
        <v>55.969000000000001</v>
      </c>
      <c r="I626" s="84">
        <f t="shared" si="108"/>
        <v>0</v>
      </c>
      <c r="J626" s="84">
        <f t="shared" si="109"/>
        <v>0</v>
      </c>
      <c r="K626" s="84">
        <f t="shared" si="110"/>
        <v>0</v>
      </c>
      <c r="L626" s="84">
        <f t="shared" si="111"/>
        <v>0</v>
      </c>
      <c r="M626" s="84">
        <f t="shared" si="112"/>
        <v>0</v>
      </c>
      <c r="N626">
        <v>1899</v>
      </c>
      <c r="O626" s="85">
        <v>0</v>
      </c>
      <c r="P626" s="84">
        <v>0.05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 s="85">
        <v>0</v>
      </c>
      <c r="X626" s="85">
        <v>0</v>
      </c>
      <c r="Y626" s="85">
        <v>0</v>
      </c>
      <c r="Z626" s="85">
        <v>0</v>
      </c>
      <c r="AA626" s="85">
        <v>0</v>
      </c>
      <c r="AB626" s="64">
        <f t="shared" si="113"/>
        <v>0</v>
      </c>
      <c r="AC626" s="64">
        <f t="shared" si="114"/>
        <v>0</v>
      </c>
      <c r="AD626" s="64">
        <f t="shared" si="115"/>
        <v>0</v>
      </c>
      <c r="AE626" s="64">
        <f t="shared" si="116"/>
        <v>0</v>
      </c>
      <c r="AF626" s="64">
        <f t="shared" si="117"/>
        <v>0</v>
      </c>
      <c r="AG626" s="64">
        <f t="shared" si="118"/>
        <v>0</v>
      </c>
      <c r="AH626" s="64">
        <f t="shared" si="119"/>
        <v>0</v>
      </c>
    </row>
    <row r="627" spans="1:34">
      <c r="A627" t="s">
        <v>35</v>
      </c>
      <c r="B627" t="s">
        <v>49</v>
      </c>
      <c r="C627">
        <v>3</v>
      </c>
      <c r="D627">
        <v>2014</v>
      </c>
      <c r="E627">
        <v>2</v>
      </c>
      <c r="F627">
        <v>0</v>
      </c>
      <c r="G627">
        <v>0</v>
      </c>
      <c r="H627" s="85">
        <v>54.333300000000001</v>
      </c>
      <c r="I627" s="84">
        <f t="shared" si="108"/>
        <v>0</v>
      </c>
      <c r="J627" s="84">
        <f t="shared" si="109"/>
        <v>0</v>
      </c>
      <c r="K627" s="84">
        <f t="shared" si="110"/>
        <v>0</v>
      </c>
      <c r="L627" s="84">
        <f t="shared" si="111"/>
        <v>0</v>
      </c>
      <c r="M627" s="84">
        <f t="shared" si="112"/>
        <v>0</v>
      </c>
      <c r="N627">
        <v>1899</v>
      </c>
      <c r="O627" s="85">
        <v>0</v>
      </c>
      <c r="P627" s="84">
        <v>3.2000000000000001E-2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 s="85">
        <v>0</v>
      </c>
      <c r="X627" s="85">
        <v>0</v>
      </c>
      <c r="Y627" s="85">
        <v>0</v>
      </c>
      <c r="Z627" s="85">
        <v>0</v>
      </c>
      <c r="AA627" s="85">
        <v>0</v>
      </c>
      <c r="AB627" s="64">
        <f t="shared" si="113"/>
        <v>0</v>
      </c>
      <c r="AC627" s="64">
        <f t="shared" si="114"/>
        <v>0</v>
      </c>
      <c r="AD627" s="64">
        <f t="shared" si="115"/>
        <v>0</v>
      </c>
      <c r="AE627" s="64">
        <f t="shared" si="116"/>
        <v>0</v>
      </c>
      <c r="AF627" s="64">
        <f t="shared" si="117"/>
        <v>0</v>
      </c>
      <c r="AG627" s="64">
        <f t="shared" si="118"/>
        <v>0</v>
      </c>
      <c r="AH627" s="64">
        <f t="shared" si="119"/>
        <v>0</v>
      </c>
    </row>
    <row r="628" spans="1:34">
      <c r="A628" t="s">
        <v>35</v>
      </c>
      <c r="B628" t="s">
        <v>49</v>
      </c>
      <c r="C628">
        <v>3</v>
      </c>
      <c r="D628">
        <v>2014</v>
      </c>
      <c r="E628">
        <v>3</v>
      </c>
      <c r="F628">
        <v>0</v>
      </c>
      <c r="G628">
        <v>0</v>
      </c>
      <c r="H628" s="85">
        <v>53.3566</v>
      </c>
      <c r="I628" s="84">
        <f t="shared" si="108"/>
        <v>0</v>
      </c>
      <c r="J628" s="84">
        <f t="shared" si="109"/>
        <v>0</v>
      </c>
      <c r="K628" s="84">
        <f t="shared" si="110"/>
        <v>0</v>
      </c>
      <c r="L628" s="84">
        <f t="shared" si="111"/>
        <v>0</v>
      </c>
      <c r="M628" s="84">
        <f t="shared" si="112"/>
        <v>0</v>
      </c>
      <c r="N628">
        <v>1899</v>
      </c>
      <c r="O628" s="85">
        <v>0</v>
      </c>
      <c r="P628" s="84">
        <v>4.3999999999999997E-2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 s="85">
        <v>0</v>
      </c>
      <c r="X628" s="85">
        <v>0</v>
      </c>
      <c r="Y628" s="85">
        <v>0</v>
      </c>
      <c r="Z628" s="85">
        <v>0</v>
      </c>
      <c r="AA628" s="85">
        <v>0</v>
      </c>
      <c r="AB628" s="64">
        <f t="shared" si="113"/>
        <v>0</v>
      </c>
      <c r="AC628" s="64">
        <f t="shared" si="114"/>
        <v>0</v>
      </c>
      <c r="AD628" s="64">
        <f t="shared" si="115"/>
        <v>0</v>
      </c>
      <c r="AE628" s="64">
        <f t="shared" si="116"/>
        <v>0</v>
      </c>
      <c r="AF628" s="64">
        <f t="shared" si="117"/>
        <v>0</v>
      </c>
      <c r="AG628" s="64">
        <f t="shared" si="118"/>
        <v>0</v>
      </c>
      <c r="AH628" s="64">
        <f t="shared" si="119"/>
        <v>0</v>
      </c>
    </row>
    <row r="629" spans="1:34">
      <c r="A629" t="s">
        <v>35</v>
      </c>
      <c r="B629" t="s">
        <v>49</v>
      </c>
      <c r="C629">
        <v>3</v>
      </c>
      <c r="D629">
        <v>2014</v>
      </c>
      <c r="E629">
        <v>4</v>
      </c>
      <c r="F629">
        <v>0</v>
      </c>
      <c r="G629">
        <v>0</v>
      </c>
      <c r="H629" s="85">
        <v>52.3566</v>
      </c>
      <c r="I629" s="84">
        <f t="shared" si="108"/>
        <v>0</v>
      </c>
      <c r="J629" s="84">
        <f t="shared" si="109"/>
        <v>0</v>
      </c>
      <c r="K629" s="84">
        <f t="shared" si="110"/>
        <v>0</v>
      </c>
      <c r="L629" s="84">
        <f t="shared" si="111"/>
        <v>0</v>
      </c>
      <c r="M629" s="84">
        <f t="shared" si="112"/>
        <v>0</v>
      </c>
      <c r="N629">
        <v>1899</v>
      </c>
      <c r="O629" s="85">
        <v>0</v>
      </c>
      <c r="P629" s="84">
        <v>4.3999999999999997E-2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 s="85">
        <v>0</v>
      </c>
      <c r="X629" s="85">
        <v>0</v>
      </c>
      <c r="Y629" s="85">
        <v>0</v>
      </c>
      <c r="Z629" s="85">
        <v>0</v>
      </c>
      <c r="AA629" s="85">
        <v>0</v>
      </c>
      <c r="AB629" s="64">
        <f t="shared" si="113"/>
        <v>0</v>
      </c>
      <c r="AC629" s="64">
        <f t="shared" si="114"/>
        <v>0</v>
      </c>
      <c r="AD629" s="64">
        <f t="shared" si="115"/>
        <v>0</v>
      </c>
      <c r="AE629" s="64">
        <f t="shared" si="116"/>
        <v>0</v>
      </c>
      <c r="AF629" s="64">
        <f t="shared" si="117"/>
        <v>0</v>
      </c>
      <c r="AG629" s="64">
        <f t="shared" si="118"/>
        <v>0</v>
      </c>
      <c r="AH629" s="64">
        <f t="shared" si="119"/>
        <v>0</v>
      </c>
    </row>
    <row r="630" spans="1:34">
      <c r="A630" t="s">
        <v>35</v>
      </c>
      <c r="B630" t="s">
        <v>49</v>
      </c>
      <c r="C630">
        <v>3</v>
      </c>
      <c r="D630">
        <v>2014</v>
      </c>
      <c r="E630">
        <v>5</v>
      </c>
      <c r="F630">
        <v>0</v>
      </c>
      <c r="G630">
        <v>0</v>
      </c>
      <c r="H630" s="85">
        <v>51.410899999999998</v>
      </c>
      <c r="I630" s="84">
        <f t="shared" si="108"/>
        <v>0</v>
      </c>
      <c r="J630" s="84">
        <f t="shared" si="109"/>
        <v>0</v>
      </c>
      <c r="K630" s="84">
        <f t="shared" si="110"/>
        <v>0</v>
      </c>
      <c r="L630" s="84">
        <f t="shared" si="111"/>
        <v>0</v>
      </c>
      <c r="M630" s="84">
        <f t="shared" si="112"/>
        <v>0</v>
      </c>
      <c r="N630">
        <v>1899</v>
      </c>
      <c r="O630" s="85">
        <v>0</v>
      </c>
      <c r="P630" s="84">
        <v>5.3999999999999999E-2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 s="85">
        <v>0</v>
      </c>
      <c r="X630" s="85">
        <v>0</v>
      </c>
      <c r="Y630" s="85">
        <v>0</v>
      </c>
      <c r="Z630" s="85">
        <v>0</v>
      </c>
      <c r="AA630" s="85">
        <v>0</v>
      </c>
      <c r="AB630" s="64">
        <f t="shared" si="113"/>
        <v>0</v>
      </c>
      <c r="AC630" s="64">
        <f t="shared" si="114"/>
        <v>0</v>
      </c>
      <c r="AD630" s="64">
        <f t="shared" si="115"/>
        <v>0</v>
      </c>
      <c r="AE630" s="64">
        <f t="shared" si="116"/>
        <v>0</v>
      </c>
      <c r="AF630" s="64">
        <f t="shared" si="117"/>
        <v>0</v>
      </c>
      <c r="AG630" s="64">
        <f t="shared" si="118"/>
        <v>0</v>
      </c>
      <c r="AH630" s="64">
        <f t="shared" si="119"/>
        <v>0</v>
      </c>
    </row>
    <row r="631" spans="1:34">
      <c r="A631" t="s">
        <v>35</v>
      </c>
      <c r="B631" t="s">
        <v>49</v>
      </c>
      <c r="C631">
        <v>3</v>
      </c>
      <c r="D631">
        <v>2014</v>
      </c>
      <c r="E631">
        <v>6</v>
      </c>
      <c r="F631">
        <v>0</v>
      </c>
      <c r="G631">
        <v>0</v>
      </c>
      <c r="H631" s="85">
        <v>51.1008</v>
      </c>
      <c r="I631" s="84">
        <f t="shared" si="108"/>
        <v>0</v>
      </c>
      <c r="J631" s="84">
        <f t="shared" si="109"/>
        <v>0</v>
      </c>
      <c r="K631" s="84">
        <f t="shared" si="110"/>
        <v>0</v>
      </c>
      <c r="L631" s="84">
        <f t="shared" si="111"/>
        <v>0</v>
      </c>
      <c r="M631" s="84">
        <f t="shared" si="112"/>
        <v>0</v>
      </c>
      <c r="N631">
        <v>1899</v>
      </c>
      <c r="O631" s="85">
        <v>0</v>
      </c>
      <c r="P631" s="84">
        <v>0.10100000000000001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 s="85">
        <v>0</v>
      </c>
      <c r="X631" s="85">
        <v>0</v>
      </c>
      <c r="Y631" s="85">
        <v>0</v>
      </c>
      <c r="Z631" s="85">
        <v>0</v>
      </c>
      <c r="AA631" s="85">
        <v>0</v>
      </c>
      <c r="AB631" s="64">
        <f t="shared" si="113"/>
        <v>0</v>
      </c>
      <c r="AC631" s="64">
        <f t="shared" si="114"/>
        <v>0</v>
      </c>
      <c r="AD631" s="64">
        <f t="shared" si="115"/>
        <v>0</v>
      </c>
      <c r="AE631" s="64">
        <f t="shared" si="116"/>
        <v>0</v>
      </c>
      <c r="AF631" s="64">
        <f t="shared" si="117"/>
        <v>0</v>
      </c>
      <c r="AG631" s="64">
        <f t="shared" si="118"/>
        <v>0</v>
      </c>
      <c r="AH631" s="64">
        <f t="shared" si="119"/>
        <v>0</v>
      </c>
    </row>
    <row r="632" spans="1:34">
      <c r="A632" t="s">
        <v>35</v>
      </c>
      <c r="B632" t="s">
        <v>49</v>
      </c>
      <c r="C632">
        <v>3</v>
      </c>
      <c r="D632">
        <v>2014</v>
      </c>
      <c r="E632">
        <v>7</v>
      </c>
      <c r="F632">
        <v>0</v>
      </c>
      <c r="G632">
        <v>0</v>
      </c>
      <c r="H632" s="85">
        <v>50.751899999999999</v>
      </c>
      <c r="I632" s="84">
        <f t="shared" si="108"/>
        <v>0</v>
      </c>
      <c r="J632" s="84">
        <f t="shared" si="109"/>
        <v>0</v>
      </c>
      <c r="K632" s="84">
        <f t="shared" si="110"/>
        <v>0</v>
      </c>
      <c r="L632" s="84">
        <f t="shared" si="111"/>
        <v>0</v>
      </c>
      <c r="M632" s="84">
        <f t="shared" si="112"/>
        <v>0</v>
      </c>
      <c r="N632">
        <v>1899</v>
      </c>
      <c r="O632" s="85">
        <v>0</v>
      </c>
      <c r="P632" s="84">
        <v>0.161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 s="85">
        <v>0</v>
      </c>
      <c r="X632" s="85">
        <v>0</v>
      </c>
      <c r="Y632" s="85">
        <v>0</v>
      </c>
      <c r="Z632" s="85">
        <v>0</v>
      </c>
      <c r="AA632" s="85">
        <v>0</v>
      </c>
      <c r="AB632" s="64">
        <f t="shared" si="113"/>
        <v>0</v>
      </c>
      <c r="AC632" s="64">
        <f t="shared" si="114"/>
        <v>0</v>
      </c>
      <c r="AD632" s="64">
        <f t="shared" si="115"/>
        <v>0</v>
      </c>
      <c r="AE632" s="64">
        <f t="shared" si="116"/>
        <v>0</v>
      </c>
      <c r="AF632" s="64">
        <f t="shared" si="117"/>
        <v>0</v>
      </c>
      <c r="AG632" s="64">
        <f t="shared" si="118"/>
        <v>0</v>
      </c>
      <c r="AH632" s="64">
        <f t="shared" si="119"/>
        <v>0</v>
      </c>
    </row>
    <row r="633" spans="1:34">
      <c r="A633" t="s">
        <v>35</v>
      </c>
      <c r="B633" t="s">
        <v>49</v>
      </c>
      <c r="C633">
        <v>3</v>
      </c>
      <c r="D633">
        <v>2014</v>
      </c>
      <c r="E633">
        <v>8</v>
      </c>
      <c r="F633">
        <v>0</v>
      </c>
      <c r="G633">
        <v>0</v>
      </c>
      <c r="H633" s="85">
        <v>55.914700000000003</v>
      </c>
      <c r="I633" s="84">
        <f t="shared" si="108"/>
        <v>0</v>
      </c>
      <c r="J633" s="84">
        <f t="shared" si="109"/>
        <v>0</v>
      </c>
      <c r="K633" s="84">
        <f t="shared" si="110"/>
        <v>0</v>
      </c>
      <c r="L633" s="84">
        <f t="shared" si="111"/>
        <v>0</v>
      </c>
      <c r="M633" s="84">
        <f t="shared" si="112"/>
        <v>0</v>
      </c>
      <c r="N633">
        <v>1899</v>
      </c>
      <c r="O633" s="85">
        <v>0</v>
      </c>
      <c r="P633" s="84">
        <v>0.224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 s="85">
        <v>0</v>
      </c>
      <c r="X633" s="85">
        <v>0</v>
      </c>
      <c r="Y633" s="85">
        <v>0</v>
      </c>
      <c r="Z633" s="85">
        <v>0</v>
      </c>
      <c r="AA633" s="85">
        <v>0</v>
      </c>
      <c r="AB633" s="64">
        <f t="shared" si="113"/>
        <v>0</v>
      </c>
      <c r="AC633" s="64">
        <f t="shared" si="114"/>
        <v>0</v>
      </c>
      <c r="AD633" s="64">
        <f t="shared" si="115"/>
        <v>0</v>
      </c>
      <c r="AE633" s="64">
        <f t="shared" si="116"/>
        <v>0</v>
      </c>
      <c r="AF633" s="64">
        <f t="shared" si="117"/>
        <v>0</v>
      </c>
      <c r="AG633" s="64">
        <f t="shared" si="118"/>
        <v>0</v>
      </c>
      <c r="AH633" s="64">
        <f t="shared" si="119"/>
        <v>0</v>
      </c>
    </row>
    <row r="634" spans="1:34">
      <c r="A634" t="s">
        <v>35</v>
      </c>
      <c r="B634" t="s">
        <v>49</v>
      </c>
      <c r="C634">
        <v>3</v>
      </c>
      <c r="D634">
        <v>2014</v>
      </c>
      <c r="E634">
        <v>9</v>
      </c>
      <c r="F634">
        <v>1.9374200000000001E-2</v>
      </c>
      <c r="G634">
        <v>1.9374200000000001E-2</v>
      </c>
      <c r="H634" s="85">
        <v>65.829499999999996</v>
      </c>
      <c r="I634" s="84">
        <f t="shared" si="108"/>
        <v>0</v>
      </c>
      <c r="J634" s="84">
        <f t="shared" si="109"/>
        <v>0</v>
      </c>
      <c r="K634" s="84">
        <f t="shared" si="110"/>
        <v>0</v>
      </c>
      <c r="L634" s="84">
        <f t="shared" si="111"/>
        <v>0</v>
      </c>
      <c r="M634" s="84">
        <f t="shared" si="112"/>
        <v>0</v>
      </c>
      <c r="N634">
        <v>1899</v>
      </c>
      <c r="O634" s="85">
        <v>0</v>
      </c>
      <c r="P634" s="84">
        <v>0.33800000000000002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 s="85">
        <v>0</v>
      </c>
      <c r="X634" s="85">
        <v>0</v>
      </c>
      <c r="Y634" s="85">
        <v>0</v>
      </c>
      <c r="Z634" s="85">
        <v>0</v>
      </c>
      <c r="AA634" s="85">
        <v>0</v>
      </c>
      <c r="AB634" s="64">
        <f t="shared" si="113"/>
        <v>36.791605799999999</v>
      </c>
      <c r="AC634" s="64">
        <f t="shared" si="114"/>
        <v>36.791605799999999</v>
      </c>
      <c r="AD634" s="64">
        <f t="shared" si="115"/>
        <v>0</v>
      </c>
      <c r="AE634" s="64">
        <f t="shared" si="116"/>
        <v>0</v>
      </c>
      <c r="AF634" s="64">
        <f t="shared" si="117"/>
        <v>0</v>
      </c>
      <c r="AG634" s="64">
        <f t="shared" si="118"/>
        <v>0</v>
      </c>
      <c r="AH634" s="64">
        <f t="shared" si="119"/>
        <v>0</v>
      </c>
    </row>
    <row r="635" spans="1:34">
      <c r="A635" t="s">
        <v>35</v>
      </c>
      <c r="B635" t="s">
        <v>49</v>
      </c>
      <c r="C635">
        <v>3</v>
      </c>
      <c r="D635">
        <v>2014</v>
      </c>
      <c r="E635">
        <v>10</v>
      </c>
      <c r="F635">
        <v>9.5551300000000006E-2</v>
      </c>
      <c r="G635">
        <v>9.5551300000000006E-2</v>
      </c>
      <c r="H635" s="85">
        <v>75.054299999999998</v>
      </c>
      <c r="I635" s="84">
        <f t="shared" si="108"/>
        <v>0</v>
      </c>
      <c r="J635" s="84">
        <f t="shared" si="109"/>
        <v>0</v>
      </c>
      <c r="K635" s="84">
        <f t="shared" si="110"/>
        <v>0</v>
      </c>
      <c r="L635" s="84">
        <f t="shared" si="111"/>
        <v>0</v>
      </c>
      <c r="M635" s="84">
        <f t="shared" si="112"/>
        <v>0</v>
      </c>
      <c r="N635">
        <v>1899</v>
      </c>
      <c r="O635" s="85">
        <v>0</v>
      </c>
      <c r="P635" s="84">
        <v>0.55700000000000005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 s="85">
        <v>0</v>
      </c>
      <c r="X635" s="85">
        <v>0</v>
      </c>
      <c r="Y635" s="85">
        <v>0</v>
      </c>
      <c r="Z635" s="85">
        <v>0</v>
      </c>
      <c r="AA635" s="85">
        <v>0</v>
      </c>
      <c r="AB635" s="64">
        <f t="shared" si="113"/>
        <v>181.45191870000002</v>
      </c>
      <c r="AC635" s="64">
        <f t="shared" si="114"/>
        <v>181.45191870000002</v>
      </c>
      <c r="AD635" s="64">
        <f t="shared" si="115"/>
        <v>0</v>
      </c>
      <c r="AE635" s="64">
        <f t="shared" si="116"/>
        <v>0</v>
      </c>
      <c r="AF635" s="64">
        <f t="shared" si="117"/>
        <v>0</v>
      </c>
      <c r="AG635" s="64">
        <f t="shared" si="118"/>
        <v>0</v>
      </c>
      <c r="AH635" s="64">
        <f t="shared" si="119"/>
        <v>0</v>
      </c>
    </row>
    <row r="636" spans="1:34">
      <c r="A636" t="s">
        <v>35</v>
      </c>
      <c r="B636" t="s">
        <v>49</v>
      </c>
      <c r="C636">
        <v>3</v>
      </c>
      <c r="D636">
        <v>2014</v>
      </c>
      <c r="E636">
        <v>11</v>
      </c>
      <c r="F636">
        <v>0.30443880000000001</v>
      </c>
      <c r="G636">
        <v>0.30443880000000001</v>
      </c>
      <c r="H636" s="85">
        <v>81.922499999999999</v>
      </c>
      <c r="I636" s="84">
        <f t="shared" si="108"/>
        <v>0</v>
      </c>
      <c r="J636" s="84">
        <f t="shared" si="109"/>
        <v>0</v>
      </c>
      <c r="K636" s="84">
        <f t="shared" si="110"/>
        <v>0</v>
      </c>
      <c r="L636" s="84">
        <f t="shared" si="111"/>
        <v>0</v>
      </c>
      <c r="M636" s="84">
        <f t="shared" si="112"/>
        <v>0</v>
      </c>
      <c r="N636">
        <v>1899</v>
      </c>
      <c r="O636" s="85">
        <v>0</v>
      </c>
      <c r="P636" s="84">
        <v>0.72599999999999998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 s="85">
        <v>0</v>
      </c>
      <c r="X636" s="85">
        <v>0</v>
      </c>
      <c r="Y636" s="85">
        <v>0</v>
      </c>
      <c r="Z636" s="85">
        <v>0</v>
      </c>
      <c r="AA636" s="85">
        <v>0</v>
      </c>
      <c r="AB636" s="64">
        <f t="shared" si="113"/>
        <v>578.12928120000004</v>
      </c>
      <c r="AC636" s="64">
        <f t="shared" si="114"/>
        <v>578.12928120000004</v>
      </c>
      <c r="AD636" s="64">
        <f t="shared" si="115"/>
        <v>0</v>
      </c>
      <c r="AE636" s="64">
        <f t="shared" si="116"/>
        <v>0</v>
      </c>
      <c r="AF636" s="64">
        <f t="shared" si="117"/>
        <v>0</v>
      </c>
      <c r="AG636" s="64">
        <f t="shared" si="118"/>
        <v>0</v>
      </c>
      <c r="AH636" s="64">
        <f t="shared" si="119"/>
        <v>0</v>
      </c>
    </row>
    <row r="637" spans="1:34">
      <c r="A637" t="s">
        <v>35</v>
      </c>
      <c r="B637" t="s">
        <v>49</v>
      </c>
      <c r="C637">
        <v>3</v>
      </c>
      <c r="D637">
        <v>2014</v>
      </c>
      <c r="E637">
        <v>12</v>
      </c>
      <c r="F637">
        <v>0.56994350000000005</v>
      </c>
      <c r="G637">
        <v>0.56994350000000005</v>
      </c>
      <c r="H637" s="85">
        <v>83.651200000000003</v>
      </c>
      <c r="I637" s="84">
        <f t="shared" si="108"/>
        <v>0</v>
      </c>
      <c r="J637" s="84">
        <f t="shared" si="109"/>
        <v>0</v>
      </c>
      <c r="K637" s="84">
        <f t="shared" si="110"/>
        <v>0</v>
      </c>
      <c r="L637" s="84">
        <f t="shared" si="111"/>
        <v>0</v>
      </c>
      <c r="M637" s="84">
        <f t="shared" si="112"/>
        <v>0</v>
      </c>
      <c r="N637">
        <v>1899</v>
      </c>
      <c r="O637" s="85">
        <v>0</v>
      </c>
      <c r="P637" s="84">
        <v>0.85699999999999998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 s="85">
        <v>0</v>
      </c>
      <c r="X637" s="85">
        <v>0</v>
      </c>
      <c r="Y637" s="85">
        <v>0</v>
      </c>
      <c r="Z637" s="85">
        <v>0</v>
      </c>
      <c r="AA637" s="85">
        <v>0</v>
      </c>
      <c r="AB637" s="64">
        <f t="shared" si="113"/>
        <v>1082.3227065000001</v>
      </c>
      <c r="AC637" s="64">
        <f t="shared" si="114"/>
        <v>1082.3227065000001</v>
      </c>
      <c r="AD637" s="64">
        <f t="shared" si="115"/>
        <v>0</v>
      </c>
      <c r="AE637" s="64">
        <f t="shared" si="116"/>
        <v>0</v>
      </c>
      <c r="AF637" s="64">
        <f t="shared" si="117"/>
        <v>0</v>
      </c>
      <c r="AG637" s="64">
        <f t="shared" si="118"/>
        <v>0</v>
      </c>
      <c r="AH637" s="64">
        <f t="shared" si="119"/>
        <v>0</v>
      </c>
    </row>
    <row r="638" spans="1:34">
      <c r="A638" t="s">
        <v>35</v>
      </c>
      <c r="B638" t="s">
        <v>49</v>
      </c>
      <c r="C638">
        <v>3</v>
      </c>
      <c r="D638">
        <v>2014</v>
      </c>
      <c r="E638">
        <v>13</v>
      </c>
      <c r="F638">
        <v>0.84824509999999997</v>
      </c>
      <c r="G638">
        <v>0.84824509999999997</v>
      </c>
      <c r="H638" s="85">
        <v>84.077500000000001</v>
      </c>
      <c r="I638" s="84">
        <f t="shared" si="108"/>
        <v>0</v>
      </c>
      <c r="J638" s="84">
        <f t="shared" si="109"/>
        <v>0</v>
      </c>
      <c r="K638" s="84">
        <f t="shared" si="110"/>
        <v>0</v>
      </c>
      <c r="L638" s="84">
        <f t="shared" si="111"/>
        <v>0</v>
      </c>
      <c r="M638" s="84">
        <f t="shared" si="112"/>
        <v>0</v>
      </c>
      <c r="N638">
        <v>1899</v>
      </c>
      <c r="O638" s="85">
        <v>0</v>
      </c>
      <c r="P638" s="84">
        <v>0.90100000000000002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 s="85">
        <v>0</v>
      </c>
      <c r="X638" s="85">
        <v>0</v>
      </c>
      <c r="Y638" s="85">
        <v>0</v>
      </c>
      <c r="Z638" s="85">
        <v>0</v>
      </c>
      <c r="AA638" s="85">
        <v>0</v>
      </c>
      <c r="AB638" s="64">
        <f t="shared" si="113"/>
        <v>1610.8174449000001</v>
      </c>
      <c r="AC638" s="64">
        <f t="shared" si="114"/>
        <v>1610.8174449000001</v>
      </c>
      <c r="AD638" s="64">
        <f t="shared" si="115"/>
        <v>0</v>
      </c>
      <c r="AE638" s="64">
        <f t="shared" si="116"/>
        <v>0</v>
      </c>
      <c r="AF638" s="64">
        <f t="shared" si="117"/>
        <v>0</v>
      </c>
      <c r="AG638" s="64">
        <f t="shared" si="118"/>
        <v>0</v>
      </c>
      <c r="AH638" s="64">
        <f t="shared" si="119"/>
        <v>0</v>
      </c>
    </row>
    <row r="639" spans="1:34">
      <c r="A639" t="s">
        <v>35</v>
      </c>
      <c r="B639" t="s">
        <v>49</v>
      </c>
      <c r="C639">
        <v>3</v>
      </c>
      <c r="D639">
        <v>2014</v>
      </c>
      <c r="E639">
        <v>14</v>
      </c>
      <c r="F639">
        <v>1.120384</v>
      </c>
      <c r="G639">
        <v>1.120384</v>
      </c>
      <c r="H639" s="85">
        <v>84.449600000000004</v>
      </c>
      <c r="I639" s="84">
        <f t="shared" si="108"/>
        <v>0</v>
      </c>
      <c r="J639" s="84">
        <f t="shared" si="109"/>
        <v>0</v>
      </c>
      <c r="K639" s="84">
        <f t="shared" si="110"/>
        <v>0</v>
      </c>
      <c r="L639" s="84">
        <f t="shared" si="111"/>
        <v>0</v>
      </c>
      <c r="M639" s="84">
        <f t="shared" si="112"/>
        <v>0</v>
      </c>
      <c r="N639">
        <v>1899</v>
      </c>
      <c r="O639" s="85">
        <v>0</v>
      </c>
      <c r="P639" s="84">
        <v>0.88900000000000001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 s="85">
        <v>0</v>
      </c>
      <c r="X639" s="85">
        <v>0</v>
      </c>
      <c r="Y639" s="85">
        <v>0</v>
      </c>
      <c r="Z639" s="85">
        <v>0</v>
      </c>
      <c r="AA639" s="85">
        <v>0</v>
      </c>
      <c r="AB639" s="64">
        <f t="shared" si="113"/>
        <v>2127.6092160000003</v>
      </c>
      <c r="AC639" s="64">
        <f t="shared" si="114"/>
        <v>2127.6092160000003</v>
      </c>
      <c r="AD639" s="64">
        <f t="shared" si="115"/>
        <v>0</v>
      </c>
      <c r="AE639" s="64">
        <f t="shared" si="116"/>
        <v>0</v>
      </c>
      <c r="AF639" s="64">
        <f t="shared" si="117"/>
        <v>0</v>
      </c>
      <c r="AG639" s="64">
        <f t="shared" si="118"/>
        <v>0</v>
      </c>
      <c r="AH639" s="64">
        <f t="shared" si="119"/>
        <v>0</v>
      </c>
    </row>
    <row r="640" spans="1:34">
      <c r="A640" t="s">
        <v>35</v>
      </c>
      <c r="B640" t="s">
        <v>49</v>
      </c>
      <c r="C640">
        <v>3</v>
      </c>
      <c r="D640">
        <v>2014</v>
      </c>
      <c r="E640">
        <v>15</v>
      </c>
      <c r="F640">
        <v>1.382239</v>
      </c>
      <c r="G640">
        <v>1.382239</v>
      </c>
      <c r="H640" s="85">
        <v>84.527100000000004</v>
      </c>
      <c r="I640" s="84">
        <f t="shared" si="108"/>
        <v>0</v>
      </c>
      <c r="J640" s="84">
        <f t="shared" si="109"/>
        <v>0</v>
      </c>
      <c r="K640" s="84">
        <f t="shared" si="110"/>
        <v>0</v>
      </c>
      <c r="L640" s="84">
        <f t="shared" si="111"/>
        <v>0</v>
      </c>
      <c r="M640" s="84">
        <f t="shared" si="112"/>
        <v>0</v>
      </c>
      <c r="N640">
        <v>1899</v>
      </c>
      <c r="O640" s="85">
        <v>0</v>
      </c>
      <c r="P640" s="84">
        <v>0.8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 s="85">
        <v>0</v>
      </c>
      <c r="X640" s="85">
        <v>0</v>
      </c>
      <c r="Y640" s="85">
        <v>0</v>
      </c>
      <c r="Z640" s="85">
        <v>0</v>
      </c>
      <c r="AA640" s="85">
        <v>0</v>
      </c>
      <c r="AB640" s="64">
        <f t="shared" si="113"/>
        <v>2624.8718610000001</v>
      </c>
      <c r="AC640" s="64">
        <f t="shared" si="114"/>
        <v>2624.8718610000001</v>
      </c>
      <c r="AD640" s="64">
        <f t="shared" si="115"/>
        <v>0</v>
      </c>
      <c r="AE640" s="64">
        <f t="shared" si="116"/>
        <v>0</v>
      </c>
      <c r="AF640" s="64">
        <f t="shared" si="117"/>
        <v>0</v>
      </c>
      <c r="AG640" s="64">
        <f t="shared" si="118"/>
        <v>0</v>
      </c>
      <c r="AH640" s="64">
        <f t="shared" si="119"/>
        <v>0</v>
      </c>
    </row>
    <row r="641" spans="1:34">
      <c r="A641" t="s">
        <v>35</v>
      </c>
      <c r="B641" t="s">
        <v>49</v>
      </c>
      <c r="C641">
        <v>3</v>
      </c>
      <c r="D641">
        <v>2014</v>
      </c>
      <c r="E641">
        <v>16</v>
      </c>
      <c r="F641">
        <v>1.6113059999999999</v>
      </c>
      <c r="G641">
        <v>1.6113059999999999</v>
      </c>
      <c r="H641" s="85">
        <v>82</v>
      </c>
      <c r="I641" s="84">
        <f t="shared" si="108"/>
        <v>0</v>
      </c>
      <c r="J641" s="84">
        <f t="shared" si="109"/>
        <v>0</v>
      </c>
      <c r="K641" s="84">
        <f t="shared" si="110"/>
        <v>0</v>
      </c>
      <c r="L641" s="84">
        <f t="shared" si="111"/>
        <v>0</v>
      </c>
      <c r="M641" s="84">
        <f t="shared" si="112"/>
        <v>0</v>
      </c>
      <c r="N641">
        <v>1899</v>
      </c>
      <c r="O641" s="85">
        <v>0</v>
      </c>
      <c r="P641" s="84">
        <v>0.67400000000000004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 s="85">
        <v>0</v>
      </c>
      <c r="X641" s="85">
        <v>0</v>
      </c>
      <c r="Y641" s="85">
        <v>0</v>
      </c>
      <c r="Z641" s="85">
        <v>0</v>
      </c>
      <c r="AA641" s="85">
        <v>0</v>
      </c>
      <c r="AB641" s="64">
        <f t="shared" si="113"/>
        <v>3059.8700939999999</v>
      </c>
      <c r="AC641" s="64">
        <f t="shared" si="114"/>
        <v>3059.8700939999999</v>
      </c>
      <c r="AD641" s="64">
        <f t="shared" si="115"/>
        <v>0</v>
      </c>
      <c r="AE641" s="64">
        <f t="shared" si="116"/>
        <v>0</v>
      </c>
      <c r="AF641" s="64">
        <f t="shared" si="117"/>
        <v>0</v>
      </c>
      <c r="AG641" s="64">
        <f t="shared" si="118"/>
        <v>0</v>
      </c>
      <c r="AH641" s="64">
        <f t="shared" si="119"/>
        <v>0</v>
      </c>
    </row>
    <row r="642" spans="1:34">
      <c r="A642" t="s">
        <v>35</v>
      </c>
      <c r="B642" t="s">
        <v>49</v>
      </c>
      <c r="C642">
        <v>3</v>
      </c>
      <c r="D642">
        <v>2014</v>
      </c>
      <c r="E642">
        <v>17</v>
      </c>
      <c r="F642">
        <v>1.7327090000000001</v>
      </c>
      <c r="G642">
        <v>1.264877</v>
      </c>
      <c r="H642" s="85">
        <v>79.906999999999996</v>
      </c>
      <c r="I642" s="84">
        <f t="shared" ref="I642:I705" si="120">SUM(R642,W642)</f>
        <v>-3.6216600000000002E-2</v>
      </c>
      <c r="J642" s="84">
        <f t="shared" ref="J642:J705" si="121">SUM(S642,X642)</f>
        <v>-1.4819499999999999E-2</v>
      </c>
      <c r="K642" s="84">
        <f t="shared" ref="K642:K705" si="122">SUM(T642,Y642)</f>
        <v>0</v>
      </c>
      <c r="L642" s="84">
        <f t="shared" ref="L642:L705" si="123">SUM(U642,Z642)</f>
        <v>1.4819499999999999E-2</v>
      </c>
      <c r="M642" s="84">
        <f t="shared" ref="M642:M705" si="124">SUM(V642,AA642)</f>
        <v>3.6216600000000002E-2</v>
      </c>
      <c r="N642">
        <v>1899</v>
      </c>
      <c r="O642" s="85">
        <v>0</v>
      </c>
      <c r="P642" s="84">
        <v>0.56599999999999995</v>
      </c>
      <c r="Q642">
        <v>0</v>
      </c>
      <c r="R642">
        <v>-3.6216600000000002E-2</v>
      </c>
      <c r="S642">
        <v>-1.4819499999999999E-2</v>
      </c>
      <c r="T642">
        <v>0</v>
      </c>
      <c r="U642">
        <v>1.4819499999999999E-2</v>
      </c>
      <c r="V642">
        <v>3.6216600000000002E-2</v>
      </c>
      <c r="W642" s="85">
        <v>0</v>
      </c>
      <c r="X642" s="85">
        <v>0</v>
      </c>
      <c r="Y642" s="85">
        <v>0</v>
      </c>
      <c r="Z642" s="85">
        <v>0</v>
      </c>
      <c r="AA642" s="85">
        <v>0</v>
      </c>
      <c r="AB642" s="64">
        <f t="shared" si="113"/>
        <v>3290.4143910000003</v>
      </c>
      <c r="AC642" s="64">
        <f t="shared" si="114"/>
        <v>2402.0014230000002</v>
      </c>
      <c r="AD642" s="64">
        <f t="shared" si="115"/>
        <v>-68.775323400000005</v>
      </c>
      <c r="AE642" s="64">
        <f t="shared" si="116"/>
        <v>-28.1422305</v>
      </c>
      <c r="AF642" s="64">
        <f t="shared" si="117"/>
        <v>0</v>
      </c>
      <c r="AG642" s="64">
        <f t="shared" si="118"/>
        <v>28.1422305</v>
      </c>
      <c r="AH642" s="64">
        <f t="shared" si="119"/>
        <v>68.775323400000005</v>
      </c>
    </row>
    <row r="643" spans="1:34">
      <c r="A643" t="s">
        <v>35</v>
      </c>
      <c r="B643" t="s">
        <v>49</v>
      </c>
      <c r="C643">
        <v>3</v>
      </c>
      <c r="D643">
        <v>2014</v>
      </c>
      <c r="E643">
        <v>18</v>
      </c>
      <c r="F643">
        <v>1.6664289999999999</v>
      </c>
      <c r="G643">
        <v>1.216493</v>
      </c>
      <c r="H643" s="85">
        <v>76.589100000000002</v>
      </c>
      <c r="I643" s="84">
        <f t="shared" si="120"/>
        <v>-3.53365E-2</v>
      </c>
      <c r="J643" s="84">
        <f t="shared" si="121"/>
        <v>-1.4459400000000001E-2</v>
      </c>
      <c r="K643" s="84">
        <f t="shared" si="122"/>
        <v>0</v>
      </c>
      <c r="L643" s="84">
        <f t="shared" si="123"/>
        <v>1.4459400000000001E-2</v>
      </c>
      <c r="M643" s="84">
        <f t="shared" si="124"/>
        <v>3.53365E-2</v>
      </c>
      <c r="N643">
        <v>1899</v>
      </c>
      <c r="O643" s="85">
        <v>0</v>
      </c>
      <c r="P643" s="84">
        <v>0.374</v>
      </c>
      <c r="Q643">
        <v>0</v>
      </c>
      <c r="R643">
        <v>-3.53365E-2</v>
      </c>
      <c r="S643">
        <v>-1.4459400000000001E-2</v>
      </c>
      <c r="T643">
        <v>0</v>
      </c>
      <c r="U643">
        <v>1.4459400000000001E-2</v>
      </c>
      <c r="V643">
        <v>3.53365E-2</v>
      </c>
      <c r="W643" s="85">
        <v>0</v>
      </c>
      <c r="X643" s="85">
        <v>0</v>
      </c>
      <c r="Y643" s="85">
        <v>0</v>
      </c>
      <c r="Z643" s="85">
        <v>0</v>
      </c>
      <c r="AA643" s="85">
        <v>0</v>
      </c>
      <c r="AB643" s="64">
        <f t="shared" ref="AB643:AB706" si="125">F643*N643+P643*O643</f>
        <v>3164.548671</v>
      </c>
      <c r="AC643" s="64">
        <f t="shared" ref="AC643:AC706" si="126">G643*N643</f>
        <v>2310.1202069999999</v>
      </c>
      <c r="AD643" s="64">
        <f t="shared" ref="AD643:AD706" si="127">R643*$N643</f>
        <v>-67.104013499999994</v>
      </c>
      <c r="AE643" s="64">
        <f t="shared" ref="AE643:AE706" si="128">S643*$N643</f>
        <v>-27.458400600000001</v>
      </c>
      <c r="AF643" s="64">
        <f t="shared" ref="AF643:AF706" si="129">T643*$N643</f>
        <v>0</v>
      </c>
      <c r="AG643" s="64">
        <f t="shared" ref="AG643:AG706" si="130">U643*$N643</f>
        <v>27.458400600000001</v>
      </c>
      <c r="AH643" s="64">
        <f t="shared" ref="AH643:AH706" si="131">V643*$N643</f>
        <v>67.104013499999994</v>
      </c>
    </row>
    <row r="644" spans="1:34">
      <c r="A644" t="s">
        <v>35</v>
      </c>
      <c r="B644" t="s">
        <v>49</v>
      </c>
      <c r="C644">
        <v>3</v>
      </c>
      <c r="D644">
        <v>2014</v>
      </c>
      <c r="E644">
        <v>19</v>
      </c>
      <c r="F644">
        <v>1.352563</v>
      </c>
      <c r="G644">
        <v>1.501344</v>
      </c>
      <c r="H644" s="85">
        <v>72.294600000000003</v>
      </c>
      <c r="I644" s="84">
        <f t="shared" si="120"/>
        <v>0</v>
      </c>
      <c r="J644" s="84">
        <f t="shared" si="121"/>
        <v>0</v>
      </c>
      <c r="K644" s="84">
        <f t="shared" si="122"/>
        <v>0</v>
      </c>
      <c r="L644" s="84">
        <f t="shared" si="123"/>
        <v>0</v>
      </c>
      <c r="M644" s="84">
        <f t="shared" si="124"/>
        <v>0</v>
      </c>
      <c r="N644">
        <v>1899</v>
      </c>
      <c r="O644" s="85">
        <v>0</v>
      </c>
      <c r="P644" s="84">
        <v>0.23300000000000001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 s="85">
        <v>0</v>
      </c>
      <c r="X644" s="85">
        <v>0</v>
      </c>
      <c r="Y644" s="85">
        <v>0</v>
      </c>
      <c r="Z644" s="85">
        <v>0</v>
      </c>
      <c r="AA644" s="85">
        <v>0</v>
      </c>
      <c r="AB644" s="64">
        <f t="shared" si="125"/>
        <v>2568.5171369999998</v>
      </c>
      <c r="AC644" s="64">
        <f t="shared" si="126"/>
        <v>2851.0522559999999</v>
      </c>
      <c r="AD644" s="64">
        <f t="shared" si="127"/>
        <v>0</v>
      </c>
      <c r="AE644" s="64">
        <f t="shared" si="128"/>
        <v>0</v>
      </c>
      <c r="AF644" s="64">
        <f t="shared" si="129"/>
        <v>0</v>
      </c>
      <c r="AG644" s="64">
        <f t="shared" si="130"/>
        <v>0</v>
      </c>
      <c r="AH644" s="64">
        <f t="shared" si="131"/>
        <v>0</v>
      </c>
    </row>
    <row r="645" spans="1:34">
      <c r="A645" t="s">
        <v>35</v>
      </c>
      <c r="B645" t="s">
        <v>49</v>
      </c>
      <c r="C645">
        <v>3</v>
      </c>
      <c r="D645">
        <v>2014</v>
      </c>
      <c r="E645">
        <v>20</v>
      </c>
      <c r="F645">
        <v>0.95594639999999997</v>
      </c>
      <c r="G645">
        <v>1.041982</v>
      </c>
      <c r="H645" s="85">
        <v>65.604699999999994</v>
      </c>
      <c r="I645" s="84">
        <f t="shared" si="120"/>
        <v>0</v>
      </c>
      <c r="J645" s="84">
        <f t="shared" si="121"/>
        <v>0</v>
      </c>
      <c r="K645" s="84">
        <f t="shared" si="122"/>
        <v>0</v>
      </c>
      <c r="L645" s="84">
        <f t="shared" si="123"/>
        <v>0</v>
      </c>
      <c r="M645" s="84">
        <f t="shared" si="124"/>
        <v>0</v>
      </c>
      <c r="N645">
        <v>1899</v>
      </c>
      <c r="O645" s="85">
        <v>0</v>
      </c>
      <c r="P645" s="84">
        <v>0.16500000000000001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 s="85">
        <v>0</v>
      </c>
      <c r="X645" s="85">
        <v>0</v>
      </c>
      <c r="Y645" s="85">
        <v>0</v>
      </c>
      <c r="Z645" s="85">
        <v>0</v>
      </c>
      <c r="AA645" s="85">
        <v>0</v>
      </c>
      <c r="AB645" s="64">
        <f t="shared" si="125"/>
        <v>1815.3422135999999</v>
      </c>
      <c r="AC645" s="64">
        <f t="shared" si="126"/>
        <v>1978.7238179999999</v>
      </c>
      <c r="AD645" s="64">
        <f t="shared" si="127"/>
        <v>0</v>
      </c>
      <c r="AE645" s="64">
        <f t="shared" si="128"/>
        <v>0</v>
      </c>
      <c r="AF645" s="64">
        <f t="shared" si="129"/>
        <v>0</v>
      </c>
      <c r="AG645" s="64">
        <f t="shared" si="130"/>
        <v>0</v>
      </c>
      <c r="AH645" s="64">
        <f t="shared" si="131"/>
        <v>0</v>
      </c>
    </row>
    <row r="646" spans="1:34">
      <c r="A646" t="s">
        <v>35</v>
      </c>
      <c r="B646" t="s">
        <v>49</v>
      </c>
      <c r="C646">
        <v>3</v>
      </c>
      <c r="D646">
        <v>2014</v>
      </c>
      <c r="E646">
        <v>21</v>
      </c>
      <c r="F646">
        <v>0.69698179999999998</v>
      </c>
      <c r="G646">
        <v>0.74577059999999995</v>
      </c>
      <c r="H646" s="85">
        <v>63.038800000000002</v>
      </c>
      <c r="I646" s="84">
        <f t="shared" si="120"/>
        <v>0</v>
      </c>
      <c r="J646" s="84">
        <f t="shared" si="121"/>
        <v>0</v>
      </c>
      <c r="K646" s="84">
        <f t="shared" si="122"/>
        <v>0</v>
      </c>
      <c r="L646" s="84">
        <f t="shared" si="123"/>
        <v>0</v>
      </c>
      <c r="M646" s="84">
        <f t="shared" si="124"/>
        <v>0</v>
      </c>
      <c r="N646">
        <v>1899</v>
      </c>
      <c r="O646" s="85">
        <v>0</v>
      </c>
      <c r="P646" s="84">
        <v>0.1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 s="85">
        <v>0</v>
      </c>
      <c r="X646" s="85">
        <v>0</v>
      </c>
      <c r="Y646" s="85">
        <v>0</v>
      </c>
      <c r="Z646" s="85">
        <v>0</v>
      </c>
      <c r="AA646" s="85">
        <v>0</v>
      </c>
      <c r="AB646" s="64">
        <f t="shared" si="125"/>
        <v>1323.5684381999999</v>
      </c>
      <c r="AC646" s="64">
        <f t="shared" si="126"/>
        <v>1416.2183693999998</v>
      </c>
      <c r="AD646" s="64">
        <f t="shared" si="127"/>
        <v>0</v>
      </c>
      <c r="AE646" s="64">
        <f t="shared" si="128"/>
        <v>0</v>
      </c>
      <c r="AF646" s="64">
        <f t="shared" si="129"/>
        <v>0</v>
      </c>
      <c r="AG646" s="64">
        <f t="shared" si="130"/>
        <v>0</v>
      </c>
      <c r="AH646" s="64">
        <f t="shared" si="131"/>
        <v>0</v>
      </c>
    </row>
    <row r="647" spans="1:34">
      <c r="A647" t="s">
        <v>35</v>
      </c>
      <c r="B647" t="s">
        <v>49</v>
      </c>
      <c r="C647">
        <v>3</v>
      </c>
      <c r="D647">
        <v>2014</v>
      </c>
      <c r="E647">
        <v>22</v>
      </c>
      <c r="F647">
        <v>0.51481140000000003</v>
      </c>
      <c r="G647">
        <v>0.51481140000000003</v>
      </c>
      <c r="H647" s="85">
        <v>61.689900000000002</v>
      </c>
      <c r="I647" s="84">
        <f t="shared" si="120"/>
        <v>0</v>
      </c>
      <c r="J647" s="84">
        <f t="shared" si="121"/>
        <v>0</v>
      </c>
      <c r="K647" s="84">
        <f t="shared" si="122"/>
        <v>0</v>
      </c>
      <c r="L647" s="84">
        <f t="shared" si="123"/>
        <v>0</v>
      </c>
      <c r="M647" s="84">
        <f t="shared" si="124"/>
        <v>0</v>
      </c>
      <c r="N647">
        <v>1899</v>
      </c>
      <c r="O647" s="85">
        <v>0</v>
      </c>
      <c r="P647" s="84">
        <v>6.8000000000000005E-2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 s="85">
        <v>0</v>
      </c>
      <c r="X647" s="85">
        <v>0</v>
      </c>
      <c r="Y647" s="85">
        <v>0</v>
      </c>
      <c r="Z647" s="85">
        <v>0</v>
      </c>
      <c r="AA647" s="85">
        <v>0</v>
      </c>
      <c r="AB647" s="64">
        <f t="shared" si="125"/>
        <v>977.62684860000002</v>
      </c>
      <c r="AC647" s="64">
        <f t="shared" si="126"/>
        <v>977.62684860000002</v>
      </c>
      <c r="AD647" s="64">
        <f t="shared" si="127"/>
        <v>0</v>
      </c>
      <c r="AE647" s="64">
        <f t="shared" si="128"/>
        <v>0</v>
      </c>
      <c r="AF647" s="64">
        <f t="shared" si="129"/>
        <v>0</v>
      </c>
      <c r="AG647" s="64">
        <f t="shared" si="130"/>
        <v>0</v>
      </c>
      <c r="AH647" s="64">
        <f t="shared" si="131"/>
        <v>0</v>
      </c>
    </row>
    <row r="648" spans="1:34">
      <c r="A648" t="s">
        <v>35</v>
      </c>
      <c r="B648" t="s">
        <v>49</v>
      </c>
      <c r="C648">
        <v>3</v>
      </c>
      <c r="D648">
        <v>2014</v>
      </c>
      <c r="E648">
        <v>23</v>
      </c>
      <c r="F648">
        <v>0.33397250000000001</v>
      </c>
      <c r="G648">
        <v>0.33397250000000001</v>
      </c>
      <c r="H648" s="85">
        <v>59.6434</v>
      </c>
      <c r="I648" s="84">
        <f t="shared" si="120"/>
        <v>0</v>
      </c>
      <c r="J648" s="84">
        <f t="shared" si="121"/>
        <v>0</v>
      </c>
      <c r="K648" s="84">
        <f t="shared" si="122"/>
        <v>0</v>
      </c>
      <c r="L648" s="84">
        <f t="shared" si="123"/>
        <v>0</v>
      </c>
      <c r="M648" s="84">
        <f t="shared" si="124"/>
        <v>0</v>
      </c>
      <c r="N648">
        <v>1899</v>
      </c>
      <c r="O648" s="85">
        <v>0</v>
      </c>
      <c r="P648" s="84">
        <v>5.0999999999999997E-2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 s="85">
        <v>0</v>
      </c>
      <c r="X648" s="85">
        <v>0</v>
      </c>
      <c r="Y648" s="85">
        <v>0</v>
      </c>
      <c r="Z648" s="85">
        <v>0</v>
      </c>
      <c r="AA648" s="85">
        <v>0</v>
      </c>
      <c r="AB648" s="64">
        <f t="shared" si="125"/>
        <v>634.21377749999999</v>
      </c>
      <c r="AC648" s="64">
        <f t="shared" si="126"/>
        <v>634.21377749999999</v>
      </c>
      <c r="AD648" s="64">
        <f t="shared" si="127"/>
        <v>0</v>
      </c>
      <c r="AE648" s="64">
        <f t="shared" si="128"/>
        <v>0</v>
      </c>
      <c r="AF648" s="64">
        <f t="shared" si="129"/>
        <v>0</v>
      </c>
      <c r="AG648" s="64">
        <f t="shared" si="130"/>
        <v>0</v>
      </c>
      <c r="AH648" s="64">
        <f t="shared" si="131"/>
        <v>0</v>
      </c>
    </row>
    <row r="649" spans="1:34">
      <c r="A649" t="s">
        <v>35</v>
      </c>
      <c r="B649" t="s">
        <v>49</v>
      </c>
      <c r="C649">
        <v>3</v>
      </c>
      <c r="D649">
        <v>2014</v>
      </c>
      <c r="E649">
        <v>24</v>
      </c>
      <c r="F649">
        <v>0.1616716</v>
      </c>
      <c r="G649">
        <v>0.1616716</v>
      </c>
      <c r="H649" s="85">
        <v>57.426400000000001</v>
      </c>
      <c r="I649" s="84">
        <f t="shared" si="120"/>
        <v>0</v>
      </c>
      <c r="J649" s="84">
        <f t="shared" si="121"/>
        <v>0</v>
      </c>
      <c r="K649" s="84">
        <f t="shared" si="122"/>
        <v>0</v>
      </c>
      <c r="L649" s="84">
        <f t="shared" si="123"/>
        <v>0</v>
      </c>
      <c r="M649" s="84">
        <f t="shared" si="124"/>
        <v>0</v>
      </c>
      <c r="N649">
        <v>1899</v>
      </c>
      <c r="O649" s="85">
        <v>0</v>
      </c>
      <c r="P649" s="84">
        <v>0.05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 s="85">
        <v>0</v>
      </c>
      <c r="X649" s="85">
        <v>0</v>
      </c>
      <c r="Y649" s="85">
        <v>0</v>
      </c>
      <c r="Z649" s="85">
        <v>0</v>
      </c>
      <c r="AA649" s="85">
        <v>0</v>
      </c>
      <c r="AB649" s="64">
        <f t="shared" si="125"/>
        <v>307.01436840000002</v>
      </c>
      <c r="AC649" s="64">
        <f t="shared" si="126"/>
        <v>307.01436840000002</v>
      </c>
      <c r="AD649" s="64">
        <f t="shared" si="127"/>
        <v>0</v>
      </c>
      <c r="AE649" s="64">
        <f t="shared" si="128"/>
        <v>0</v>
      </c>
      <c r="AF649" s="64">
        <f t="shared" si="129"/>
        <v>0</v>
      </c>
      <c r="AG649" s="64">
        <f t="shared" si="130"/>
        <v>0</v>
      </c>
      <c r="AH649" s="64">
        <f t="shared" si="131"/>
        <v>0</v>
      </c>
    </row>
    <row r="650" spans="1:34">
      <c r="A650" t="s">
        <v>35</v>
      </c>
      <c r="B650" t="s">
        <v>50</v>
      </c>
      <c r="C650">
        <v>4</v>
      </c>
      <c r="D650">
        <v>2014</v>
      </c>
      <c r="E650">
        <v>1</v>
      </c>
      <c r="F650">
        <v>0</v>
      </c>
      <c r="G650">
        <v>0</v>
      </c>
      <c r="H650" s="85">
        <v>58.744199999999999</v>
      </c>
      <c r="I650" s="84">
        <f t="shared" si="120"/>
        <v>0</v>
      </c>
      <c r="J650" s="84">
        <f t="shared" si="121"/>
        <v>0</v>
      </c>
      <c r="K650" s="84">
        <f t="shared" si="122"/>
        <v>0</v>
      </c>
      <c r="L650" s="84">
        <f t="shared" si="123"/>
        <v>0</v>
      </c>
      <c r="M650" s="84">
        <f t="shared" si="124"/>
        <v>0</v>
      </c>
      <c r="N650">
        <v>2110</v>
      </c>
      <c r="O650" s="85">
        <v>0</v>
      </c>
      <c r="P650" s="84">
        <v>0.05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 s="85">
        <v>0</v>
      </c>
      <c r="X650" s="85">
        <v>0</v>
      </c>
      <c r="Y650" s="85">
        <v>0</v>
      </c>
      <c r="Z650" s="85">
        <v>0</v>
      </c>
      <c r="AA650" s="85">
        <v>0</v>
      </c>
      <c r="AB650" s="64">
        <f t="shared" si="125"/>
        <v>0</v>
      </c>
      <c r="AC650" s="64">
        <f t="shared" si="126"/>
        <v>0</v>
      </c>
      <c r="AD650" s="64">
        <f t="shared" si="127"/>
        <v>0</v>
      </c>
      <c r="AE650" s="64">
        <f t="shared" si="128"/>
        <v>0</v>
      </c>
      <c r="AF650" s="64">
        <f t="shared" si="129"/>
        <v>0</v>
      </c>
      <c r="AG650" s="64">
        <f t="shared" si="130"/>
        <v>0</v>
      </c>
      <c r="AH650" s="64">
        <f t="shared" si="131"/>
        <v>0</v>
      </c>
    </row>
    <row r="651" spans="1:34">
      <c r="A651" t="s">
        <v>35</v>
      </c>
      <c r="B651" t="s">
        <v>50</v>
      </c>
      <c r="C651">
        <v>4</v>
      </c>
      <c r="D651">
        <v>2014</v>
      </c>
      <c r="E651">
        <v>2</v>
      </c>
      <c r="F651">
        <v>0</v>
      </c>
      <c r="G651">
        <v>0</v>
      </c>
      <c r="H651" s="85">
        <v>58.682200000000002</v>
      </c>
      <c r="I651" s="84">
        <f t="shared" si="120"/>
        <v>0</v>
      </c>
      <c r="J651" s="84">
        <f t="shared" si="121"/>
        <v>0</v>
      </c>
      <c r="K651" s="84">
        <f t="shared" si="122"/>
        <v>0</v>
      </c>
      <c r="L651" s="84">
        <f t="shared" si="123"/>
        <v>0</v>
      </c>
      <c r="M651" s="84">
        <f t="shared" si="124"/>
        <v>0</v>
      </c>
      <c r="N651">
        <v>2110</v>
      </c>
      <c r="O651" s="85">
        <v>0</v>
      </c>
      <c r="P651" s="84">
        <v>3.2000000000000001E-2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 s="85">
        <v>0</v>
      </c>
      <c r="X651" s="85">
        <v>0</v>
      </c>
      <c r="Y651" s="85">
        <v>0</v>
      </c>
      <c r="Z651" s="85">
        <v>0</v>
      </c>
      <c r="AA651" s="85">
        <v>0</v>
      </c>
      <c r="AB651" s="64">
        <f t="shared" si="125"/>
        <v>0</v>
      </c>
      <c r="AC651" s="64">
        <f t="shared" si="126"/>
        <v>0</v>
      </c>
      <c r="AD651" s="64">
        <f t="shared" si="127"/>
        <v>0</v>
      </c>
      <c r="AE651" s="64">
        <f t="shared" si="128"/>
        <v>0</v>
      </c>
      <c r="AF651" s="64">
        <f t="shared" si="129"/>
        <v>0</v>
      </c>
      <c r="AG651" s="64">
        <f t="shared" si="130"/>
        <v>0</v>
      </c>
      <c r="AH651" s="64">
        <f t="shared" si="131"/>
        <v>0</v>
      </c>
    </row>
    <row r="652" spans="1:34">
      <c r="A652" t="s">
        <v>35</v>
      </c>
      <c r="B652" t="s">
        <v>50</v>
      </c>
      <c r="C652">
        <v>4</v>
      </c>
      <c r="D652">
        <v>2014</v>
      </c>
      <c r="E652">
        <v>3</v>
      </c>
      <c r="F652">
        <v>0</v>
      </c>
      <c r="G652">
        <v>0</v>
      </c>
      <c r="H652" s="85">
        <v>58.085299999999997</v>
      </c>
      <c r="I652" s="84">
        <f t="shared" si="120"/>
        <v>0</v>
      </c>
      <c r="J652" s="84">
        <f t="shared" si="121"/>
        <v>0</v>
      </c>
      <c r="K652" s="84">
        <f t="shared" si="122"/>
        <v>0</v>
      </c>
      <c r="L652" s="84">
        <f t="shared" si="123"/>
        <v>0</v>
      </c>
      <c r="M652" s="84">
        <f t="shared" si="124"/>
        <v>0</v>
      </c>
      <c r="N652">
        <v>2110</v>
      </c>
      <c r="O652" s="85">
        <v>0</v>
      </c>
      <c r="P652" s="84">
        <v>4.3999999999999997E-2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 s="85">
        <v>0</v>
      </c>
      <c r="X652" s="85">
        <v>0</v>
      </c>
      <c r="Y652" s="85">
        <v>0</v>
      </c>
      <c r="Z652" s="85">
        <v>0</v>
      </c>
      <c r="AA652" s="85">
        <v>0</v>
      </c>
      <c r="AB652" s="64">
        <f t="shared" si="125"/>
        <v>0</v>
      </c>
      <c r="AC652" s="64">
        <f t="shared" si="126"/>
        <v>0</v>
      </c>
      <c r="AD652" s="64">
        <f t="shared" si="127"/>
        <v>0</v>
      </c>
      <c r="AE652" s="64">
        <f t="shared" si="128"/>
        <v>0</v>
      </c>
      <c r="AF652" s="64">
        <f t="shared" si="129"/>
        <v>0</v>
      </c>
      <c r="AG652" s="64">
        <f t="shared" si="130"/>
        <v>0</v>
      </c>
      <c r="AH652" s="64">
        <f t="shared" si="131"/>
        <v>0</v>
      </c>
    </row>
    <row r="653" spans="1:34">
      <c r="A653" t="s">
        <v>35</v>
      </c>
      <c r="B653" t="s">
        <v>50</v>
      </c>
      <c r="C653">
        <v>4</v>
      </c>
      <c r="D653">
        <v>2014</v>
      </c>
      <c r="E653">
        <v>4</v>
      </c>
      <c r="F653">
        <v>0</v>
      </c>
      <c r="G653">
        <v>0</v>
      </c>
      <c r="H653" s="85">
        <v>57.5426</v>
      </c>
      <c r="I653" s="84">
        <f t="shared" si="120"/>
        <v>0</v>
      </c>
      <c r="J653" s="84">
        <f t="shared" si="121"/>
        <v>0</v>
      </c>
      <c r="K653" s="84">
        <f t="shared" si="122"/>
        <v>0</v>
      </c>
      <c r="L653" s="84">
        <f t="shared" si="123"/>
        <v>0</v>
      </c>
      <c r="M653" s="84">
        <f t="shared" si="124"/>
        <v>0</v>
      </c>
      <c r="N653">
        <v>2110</v>
      </c>
      <c r="O653" s="85">
        <v>0</v>
      </c>
      <c r="P653" s="84">
        <v>4.3999999999999997E-2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 s="85">
        <v>0</v>
      </c>
      <c r="X653" s="85">
        <v>0</v>
      </c>
      <c r="Y653" s="85">
        <v>0</v>
      </c>
      <c r="Z653" s="85">
        <v>0</v>
      </c>
      <c r="AA653" s="85">
        <v>0</v>
      </c>
      <c r="AB653" s="64">
        <f t="shared" si="125"/>
        <v>0</v>
      </c>
      <c r="AC653" s="64">
        <f t="shared" si="126"/>
        <v>0</v>
      </c>
      <c r="AD653" s="64">
        <f t="shared" si="127"/>
        <v>0</v>
      </c>
      <c r="AE653" s="64">
        <f t="shared" si="128"/>
        <v>0</v>
      </c>
      <c r="AF653" s="64">
        <f t="shared" si="129"/>
        <v>0</v>
      </c>
      <c r="AG653" s="64">
        <f t="shared" si="130"/>
        <v>0</v>
      </c>
      <c r="AH653" s="64">
        <f t="shared" si="131"/>
        <v>0</v>
      </c>
    </row>
    <row r="654" spans="1:34">
      <c r="A654" t="s">
        <v>35</v>
      </c>
      <c r="B654" t="s">
        <v>50</v>
      </c>
      <c r="C654">
        <v>4</v>
      </c>
      <c r="D654">
        <v>2014</v>
      </c>
      <c r="E654">
        <v>5</v>
      </c>
      <c r="F654">
        <v>0</v>
      </c>
      <c r="G654">
        <v>0</v>
      </c>
      <c r="H654" s="85">
        <v>56.976700000000001</v>
      </c>
      <c r="I654" s="84">
        <f t="shared" si="120"/>
        <v>0</v>
      </c>
      <c r="J654" s="84">
        <f t="shared" si="121"/>
        <v>0</v>
      </c>
      <c r="K654" s="84">
        <f t="shared" si="122"/>
        <v>0</v>
      </c>
      <c r="L654" s="84">
        <f t="shared" si="123"/>
        <v>0</v>
      </c>
      <c r="M654" s="84">
        <f t="shared" si="124"/>
        <v>0</v>
      </c>
      <c r="N654">
        <v>2110</v>
      </c>
      <c r="O654" s="85">
        <v>0</v>
      </c>
      <c r="P654" s="84">
        <v>5.3999999999999999E-2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 s="85">
        <v>0</v>
      </c>
      <c r="X654" s="85">
        <v>0</v>
      </c>
      <c r="Y654" s="85">
        <v>0</v>
      </c>
      <c r="Z654" s="85">
        <v>0</v>
      </c>
      <c r="AA654" s="85">
        <v>0</v>
      </c>
      <c r="AB654" s="64">
        <f t="shared" si="125"/>
        <v>0</v>
      </c>
      <c r="AC654" s="64">
        <f t="shared" si="126"/>
        <v>0</v>
      </c>
      <c r="AD654" s="64">
        <f t="shared" si="127"/>
        <v>0</v>
      </c>
      <c r="AE654" s="64">
        <f t="shared" si="128"/>
        <v>0</v>
      </c>
      <c r="AF654" s="64">
        <f t="shared" si="129"/>
        <v>0</v>
      </c>
      <c r="AG654" s="64">
        <f t="shared" si="130"/>
        <v>0</v>
      </c>
      <c r="AH654" s="64">
        <f t="shared" si="131"/>
        <v>0</v>
      </c>
    </row>
    <row r="655" spans="1:34">
      <c r="A655" t="s">
        <v>35</v>
      </c>
      <c r="B655" t="s">
        <v>50</v>
      </c>
      <c r="C655">
        <v>4</v>
      </c>
      <c r="D655">
        <v>2014</v>
      </c>
      <c r="E655">
        <v>6</v>
      </c>
      <c r="F655">
        <v>0</v>
      </c>
      <c r="G655">
        <v>0</v>
      </c>
      <c r="H655" s="85">
        <v>55.565899999999999</v>
      </c>
      <c r="I655" s="84">
        <f t="shared" si="120"/>
        <v>0</v>
      </c>
      <c r="J655" s="84">
        <f t="shared" si="121"/>
        <v>0</v>
      </c>
      <c r="K655" s="84">
        <f t="shared" si="122"/>
        <v>0</v>
      </c>
      <c r="L655" s="84">
        <f t="shared" si="123"/>
        <v>0</v>
      </c>
      <c r="M655" s="84">
        <f t="shared" si="124"/>
        <v>0</v>
      </c>
      <c r="N655">
        <v>2110</v>
      </c>
      <c r="O655" s="85">
        <v>0</v>
      </c>
      <c r="P655" s="84">
        <v>0.10100000000000001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 s="85">
        <v>0</v>
      </c>
      <c r="X655" s="85">
        <v>0</v>
      </c>
      <c r="Y655" s="85">
        <v>0</v>
      </c>
      <c r="Z655" s="85">
        <v>0</v>
      </c>
      <c r="AA655" s="85">
        <v>0</v>
      </c>
      <c r="AB655" s="64">
        <f t="shared" si="125"/>
        <v>0</v>
      </c>
      <c r="AC655" s="64">
        <f t="shared" si="126"/>
        <v>0</v>
      </c>
      <c r="AD655" s="64">
        <f t="shared" si="127"/>
        <v>0</v>
      </c>
      <c r="AE655" s="64">
        <f t="shared" si="128"/>
        <v>0</v>
      </c>
      <c r="AF655" s="64">
        <f t="shared" si="129"/>
        <v>0</v>
      </c>
      <c r="AG655" s="64">
        <f t="shared" si="130"/>
        <v>0</v>
      </c>
      <c r="AH655" s="64">
        <f t="shared" si="131"/>
        <v>0</v>
      </c>
    </row>
    <row r="656" spans="1:34">
      <c r="A656" t="s">
        <v>35</v>
      </c>
      <c r="B656" t="s">
        <v>50</v>
      </c>
      <c r="C656">
        <v>4</v>
      </c>
      <c r="D656">
        <v>2014</v>
      </c>
      <c r="E656">
        <v>7</v>
      </c>
      <c r="F656">
        <v>0</v>
      </c>
      <c r="G656">
        <v>0</v>
      </c>
      <c r="H656" s="85">
        <v>56.875999999999998</v>
      </c>
      <c r="I656" s="84">
        <f t="shared" si="120"/>
        <v>0</v>
      </c>
      <c r="J656" s="84">
        <f t="shared" si="121"/>
        <v>0</v>
      </c>
      <c r="K656" s="84">
        <f t="shared" si="122"/>
        <v>0</v>
      </c>
      <c r="L656" s="84">
        <f t="shared" si="123"/>
        <v>0</v>
      </c>
      <c r="M656" s="84">
        <f t="shared" si="124"/>
        <v>0</v>
      </c>
      <c r="N656">
        <v>2110</v>
      </c>
      <c r="O656" s="85">
        <v>0</v>
      </c>
      <c r="P656" s="84">
        <v>0.161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 s="85">
        <v>0</v>
      </c>
      <c r="X656" s="85">
        <v>0</v>
      </c>
      <c r="Y656" s="85">
        <v>0</v>
      </c>
      <c r="Z656" s="85">
        <v>0</v>
      </c>
      <c r="AA656" s="85">
        <v>0</v>
      </c>
      <c r="AB656" s="64">
        <f t="shared" si="125"/>
        <v>0</v>
      </c>
      <c r="AC656" s="64">
        <f t="shared" si="126"/>
        <v>0</v>
      </c>
      <c r="AD656" s="64">
        <f t="shared" si="127"/>
        <v>0</v>
      </c>
      <c r="AE656" s="64">
        <f t="shared" si="128"/>
        <v>0</v>
      </c>
      <c r="AF656" s="64">
        <f t="shared" si="129"/>
        <v>0</v>
      </c>
      <c r="AG656" s="64">
        <f t="shared" si="130"/>
        <v>0</v>
      </c>
      <c r="AH656" s="64">
        <f t="shared" si="131"/>
        <v>0</v>
      </c>
    </row>
    <row r="657" spans="1:34">
      <c r="A657" t="s">
        <v>35</v>
      </c>
      <c r="B657" t="s">
        <v>50</v>
      </c>
      <c r="C657">
        <v>4</v>
      </c>
      <c r="D657">
        <v>2014</v>
      </c>
      <c r="E657">
        <v>8</v>
      </c>
      <c r="F657">
        <v>0</v>
      </c>
      <c r="G657">
        <v>0</v>
      </c>
      <c r="H657" s="85">
        <v>64.6357</v>
      </c>
      <c r="I657" s="84">
        <f t="shared" si="120"/>
        <v>0</v>
      </c>
      <c r="J657" s="84">
        <f t="shared" si="121"/>
        <v>0</v>
      </c>
      <c r="K657" s="84">
        <f t="shared" si="122"/>
        <v>0</v>
      </c>
      <c r="L657" s="84">
        <f t="shared" si="123"/>
        <v>0</v>
      </c>
      <c r="M657" s="84">
        <f t="shared" si="124"/>
        <v>0</v>
      </c>
      <c r="N657">
        <v>2110</v>
      </c>
      <c r="O657" s="85">
        <v>0</v>
      </c>
      <c r="P657" s="84">
        <v>0.224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 s="85">
        <v>0</v>
      </c>
      <c r="X657" s="85">
        <v>0</v>
      </c>
      <c r="Y657" s="85">
        <v>0</v>
      </c>
      <c r="Z657" s="85">
        <v>0</v>
      </c>
      <c r="AA657" s="85">
        <v>0</v>
      </c>
      <c r="AB657" s="64">
        <f t="shared" si="125"/>
        <v>0</v>
      </c>
      <c r="AC657" s="64">
        <f t="shared" si="126"/>
        <v>0</v>
      </c>
      <c r="AD657" s="64">
        <f t="shared" si="127"/>
        <v>0</v>
      </c>
      <c r="AE657" s="64">
        <f t="shared" si="128"/>
        <v>0</v>
      </c>
      <c r="AF657" s="64">
        <f t="shared" si="129"/>
        <v>0</v>
      </c>
      <c r="AG657" s="64">
        <f t="shared" si="130"/>
        <v>0</v>
      </c>
      <c r="AH657" s="64">
        <f t="shared" si="131"/>
        <v>0</v>
      </c>
    </row>
    <row r="658" spans="1:34">
      <c r="A658" t="s">
        <v>35</v>
      </c>
      <c r="B658" t="s">
        <v>50</v>
      </c>
      <c r="C658">
        <v>4</v>
      </c>
      <c r="D658">
        <v>2014</v>
      </c>
      <c r="E658">
        <v>9</v>
      </c>
      <c r="F658">
        <v>6.9209699999999999E-2</v>
      </c>
      <c r="G658">
        <v>6.9209699999999999E-2</v>
      </c>
      <c r="H658" s="85">
        <v>72.565899999999999</v>
      </c>
      <c r="I658" s="84">
        <f t="shared" si="120"/>
        <v>0</v>
      </c>
      <c r="J658" s="84">
        <f t="shared" si="121"/>
        <v>0</v>
      </c>
      <c r="K658" s="84">
        <f t="shared" si="122"/>
        <v>0</v>
      </c>
      <c r="L658" s="84">
        <f t="shared" si="123"/>
        <v>0</v>
      </c>
      <c r="M658" s="84">
        <f t="shared" si="124"/>
        <v>0</v>
      </c>
      <c r="N658">
        <v>2110</v>
      </c>
      <c r="O658" s="85">
        <v>0</v>
      </c>
      <c r="P658" s="84">
        <v>0.33800000000000002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 s="85">
        <v>0</v>
      </c>
      <c r="X658" s="85">
        <v>0</v>
      </c>
      <c r="Y658" s="85">
        <v>0</v>
      </c>
      <c r="Z658" s="85">
        <v>0</v>
      </c>
      <c r="AA658" s="85">
        <v>0</v>
      </c>
      <c r="AB658" s="64">
        <f t="shared" si="125"/>
        <v>146.032467</v>
      </c>
      <c r="AC658" s="64">
        <f t="shared" si="126"/>
        <v>146.032467</v>
      </c>
      <c r="AD658" s="64">
        <f t="shared" si="127"/>
        <v>0</v>
      </c>
      <c r="AE658" s="64">
        <f t="shared" si="128"/>
        <v>0</v>
      </c>
      <c r="AF658" s="64">
        <f t="shared" si="129"/>
        <v>0</v>
      </c>
      <c r="AG658" s="64">
        <f t="shared" si="130"/>
        <v>0</v>
      </c>
      <c r="AH658" s="64">
        <f t="shared" si="131"/>
        <v>0</v>
      </c>
    </row>
    <row r="659" spans="1:34">
      <c r="A659" t="s">
        <v>35</v>
      </c>
      <c r="B659" t="s">
        <v>50</v>
      </c>
      <c r="C659">
        <v>4</v>
      </c>
      <c r="D659">
        <v>2014</v>
      </c>
      <c r="E659">
        <v>10</v>
      </c>
      <c r="F659">
        <v>0.19848360000000001</v>
      </c>
      <c r="G659">
        <v>0.19848360000000001</v>
      </c>
      <c r="H659" s="85">
        <v>80.697699999999998</v>
      </c>
      <c r="I659" s="84">
        <f t="shared" si="120"/>
        <v>0</v>
      </c>
      <c r="J659" s="84">
        <f t="shared" si="121"/>
        <v>0</v>
      </c>
      <c r="K659" s="84">
        <f t="shared" si="122"/>
        <v>0</v>
      </c>
      <c r="L659" s="84">
        <f t="shared" si="123"/>
        <v>0</v>
      </c>
      <c r="M659" s="84">
        <f t="shared" si="124"/>
        <v>0</v>
      </c>
      <c r="N659">
        <v>2110</v>
      </c>
      <c r="O659" s="85">
        <v>0</v>
      </c>
      <c r="P659" s="84">
        <v>0.55700000000000005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 s="85">
        <v>0</v>
      </c>
      <c r="X659" s="85">
        <v>0</v>
      </c>
      <c r="Y659" s="85">
        <v>0</v>
      </c>
      <c r="Z659" s="85">
        <v>0</v>
      </c>
      <c r="AA659" s="85">
        <v>0</v>
      </c>
      <c r="AB659" s="64">
        <f t="shared" si="125"/>
        <v>418.80039600000003</v>
      </c>
      <c r="AC659" s="64">
        <f t="shared" si="126"/>
        <v>418.80039600000003</v>
      </c>
      <c r="AD659" s="64">
        <f t="shared" si="127"/>
        <v>0</v>
      </c>
      <c r="AE659" s="64">
        <f t="shared" si="128"/>
        <v>0</v>
      </c>
      <c r="AF659" s="64">
        <f t="shared" si="129"/>
        <v>0</v>
      </c>
      <c r="AG659" s="64">
        <f t="shared" si="130"/>
        <v>0</v>
      </c>
      <c r="AH659" s="64">
        <f t="shared" si="131"/>
        <v>0</v>
      </c>
    </row>
    <row r="660" spans="1:34">
      <c r="A660" t="s">
        <v>35</v>
      </c>
      <c r="B660" t="s">
        <v>50</v>
      </c>
      <c r="C660">
        <v>4</v>
      </c>
      <c r="D660">
        <v>2014</v>
      </c>
      <c r="E660">
        <v>11</v>
      </c>
      <c r="F660">
        <v>0.49754080000000001</v>
      </c>
      <c r="G660">
        <v>0.49754080000000001</v>
      </c>
      <c r="H660" s="85">
        <v>88.333299999999994</v>
      </c>
      <c r="I660" s="84">
        <f t="shared" si="120"/>
        <v>0</v>
      </c>
      <c r="J660" s="84">
        <f t="shared" si="121"/>
        <v>0</v>
      </c>
      <c r="K660" s="84">
        <f t="shared" si="122"/>
        <v>0</v>
      </c>
      <c r="L660" s="84">
        <f t="shared" si="123"/>
        <v>0</v>
      </c>
      <c r="M660" s="84">
        <f t="shared" si="124"/>
        <v>0</v>
      </c>
      <c r="N660">
        <v>2110</v>
      </c>
      <c r="O660" s="85">
        <v>0</v>
      </c>
      <c r="P660" s="84">
        <v>0.72599999999999998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 s="85">
        <v>0</v>
      </c>
      <c r="X660" s="85">
        <v>0</v>
      </c>
      <c r="Y660" s="85">
        <v>0</v>
      </c>
      <c r="Z660" s="85">
        <v>0</v>
      </c>
      <c r="AA660" s="85">
        <v>0</v>
      </c>
      <c r="AB660" s="64">
        <f t="shared" si="125"/>
        <v>1049.8110879999999</v>
      </c>
      <c r="AC660" s="64">
        <f t="shared" si="126"/>
        <v>1049.8110879999999</v>
      </c>
      <c r="AD660" s="64">
        <f t="shared" si="127"/>
        <v>0</v>
      </c>
      <c r="AE660" s="64">
        <f t="shared" si="128"/>
        <v>0</v>
      </c>
      <c r="AF660" s="64">
        <f t="shared" si="129"/>
        <v>0</v>
      </c>
      <c r="AG660" s="64">
        <f t="shared" si="130"/>
        <v>0</v>
      </c>
      <c r="AH660" s="64">
        <f t="shared" si="131"/>
        <v>0</v>
      </c>
    </row>
    <row r="661" spans="1:34">
      <c r="A661" t="s">
        <v>35</v>
      </c>
      <c r="B661" t="s">
        <v>50</v>
      </c>
      <c r="C661">
        <v>4</v>
      </c>
      <c r="D661">
        <v>2014</v>
      </c>
      <c r="E661">
        <v>12</v>
      </c>
      <c r="F661">
        <v>0.84174269999999995</v>
      </c>
      <c r="G661">
        <v>0.84174269999999995</v>
      </c>
      <c r="H661" s="85">
        <v>88.705399999999997</v>
      </c>
      <c r="I661" s="84">
        <f t="shared" si="120"/>
        <v>0</v>
      </c>
      <c r="J661" s="84">
        <f t="shared" si="121"/>
        <v>0</v>
      </c>
      <c r="K661" s="84">
        <f t="shared" si="122"/>
        <v>0</v>
      </c>
      <c r="L661" s="84">
        <f t="shared" si="123"/>
        <v>0</v>
      </c>
      <c r="M661" s="84">
        <f t="shared" si="124"/>
        <v>0</v>
      </c>
      <c r="N661">
        <v>2110</v>
      </c>
      <c r="O661" s="85">
        <v>0</v>
      </c>
      <c r="P661" s="84">
        <v>0.85699999999999998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 s="85">
        <v>0</v>
      </c>
      <c r="X661" s="85">
        <v>0</v>
      </c>
      <c r="Y661" s="85">
        <v>0</v>
      </c>
      <c r="Z661" s="85">
        <v>0</v>
      </c>
      <c r="AA661" s="85">
        <v>0</v>
      </c>
      <c r="AB661" s="64">
        <f t="shared" si="125"/>
        <v>1776.0770969999999</v>
      </c>
      <c r="AC661" s="64">
        <f t="shared" si="126"/>
        <v>1776.0770969999999</v>
      </c>
      <c r="AD661" s="64">
        <f t="shared" si="127"/>
        <v>0</v>
      </c>
      <c r="AE661" s="64">
        <f t="shared" si="128"/>
        <v>0</v>
      </c>
      <c r="AF661" s="64">
        <f t="shared" si="129"/>
        <v>0</v>
      </c>
      <c r="AG661" s="64">
        <f t="shared" si="130"/>
        <v>0</v>
      </c>
      <c r="AH661" s="64">
        <f t="shared" si="131"/>
        <v>0</v>
      </c>
    </row>
    <row r="662" spans="1:34">
      <c r="A662" t="s">
        <v>35</v>
      </c>
      <c r="B662" t="s">
        <v>50</v>
      </c>
      <c r="C662">
        <v>4</v>
      </c>
      <c r="D662">
        <v>2014</v>
      </c>
      <c r="E662">
        <v>13</v>
      </c>
      <c r="F662">
        <v>1.234084</v>
      </c>
      <c r="G662">
        <v>1.234084</v>
      </c>
      <c r="H662" s="85">
        <v>89.728700000000003</v>
      </c>
      <c r="I662" s="84">
        <f t="shared" si="120"/>
        <v>0</v>
      </c>
      <c r="J662" s="84">
        <f t="shared" si="121"/>
        <v>0</v>
      </c>
      <c r="K662" s="84">
        <f t="shared" si="122"/>
        <v>0</v>
      </c>
      <c r="L662" s="84">
        <f t="shared" si="123"/>
        <v>0</v>
      </c>
      <c r="M662" s="84">
        <f t="shared" si="124"/>
        <v>0</v>
      </c>
      <c r="N662">
        <v>2110</v>
      </c>
      <c r="O662" s="85">
        <v>0</v>
      </c>
      <c r="P662" s="84">
        <v>0.90100000000000002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 s="85">
        <v>0</v>
      </c>
      <c r="X662" s="85">
        <v>0</v>
      </c>
      <c r="Y662" s="85">
        <v>0</v>
      </c>
      <c r="Z662" s="85">
        <v>0</v>
      </c>
      <c r="AA662" s="85">
        <v>0</v>
      </c>
      <c r="AB662" s="64">
        <f t="shared" si="125"/>
        <v>2603.9172399999998</v>
      </c>
      <c r="AC662" s="64">
        <f t="shared" si="126"/>
        <v>2603.9172399999998</v>
      </c>
      <c r="AD662" s="64">
        <f t="shared" si="127"/>
        <v>0</v>
      </c>
      <c r="AE662" s="64">
        <f t="shared" si="128"/>
        <v>0</v>
      </c>
      <c r="AF662" s="64">
        <f t="shared" si="129"/>
        <v>0</v>
      </c>
      <c r="AG662" s="64">
        <f t="shared" si="130"/>
        <v>0</v>
      </c>
      <c r="AH662" s="64">
        <f t="shared" si="131"/>
        <v>0</v>
      </c>
    </row>
    <row r="663" spans="1:34">
      <c r="A663" t="s">
        <v>35</v>
      </c>
      <c r="B663" t="s">
        <v>50</v>
      </c>
      <c r="C663">
        <v>4</v>
      </c>
      <c r="D663">
        <v>2014</v>
      </c>
      <c r="E663">
        <v>14</v>
      </c>
      <c r="F663">
        <v>1.601291</v>
      </c>
      <c r="G663">
        <v>1.601291</v>
      </c>
      <c r="H663" s="85">
        <v>90.147300000000001</v>
      </c>
      <c r="I663" s="84">
        <f t="shared" si="120"/>
        <v>0</v>
      </c>
      <c r="J663" s="84">
        <f t="shared" si="121"/>
        <v>0</v>
      </c>
      <c r="K663" s="84">
        <f t="shared" si="122"/>
        <v>0</v>
      </c>
      <c r="L663" s="84">
        <f t="shared" si="123"/>
        <v>0</v>
      </c>
      <c r="M663" s="84">
        <f t="shared" si="124"/>
        <v>0</v>
      </c>
      <c r="N663">
        <v>2110</v>
      </c>
      <c r="O663" s="85">
        <v>0</v>
      </c>
      <c r="P663" s="84">
        <v>0.88900000000000001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 s="85">
        <v>0</v>
      </c>
      <c r="X663" s="85">
        <v>0</v>
      </c>
      <c r="Y663" s="85">
        <v>0</v>
      </c>
      <c r="Z663" s="85">
        <v>0</v>
      </c>
      <c r="AA663" s="85">
        <v>0</v>
      </c>
      <c r="AB663" s="64">
        <f t="shared" si="125"/>
        <v>3378.7240099999999</v>
      </c>
      <c r="AC663" s="64">
        <f t="shared" si="126"/>
        <v>3378.7240099999999</v>
      </c>
      <c r="AD663" s="64">
        <f t="shared" si="127"/>
        <v>0</v>
      </c>
      <c r="AE663" s="64">
        <f t="shared" si="128"/>
        <v>0</v>
      </c>
      <c r="AF663" s="64">
        <f t="shared" si="129"/>
        <v>0</v>
      </c>
      <c r="AG663" s="64">
        <f t="shared" si="130"/>
        <v>0</v>
      </c>
      <c r="AH663" s="64">
        <f t="shared" si="131"/>
        <v>0</v>
      </c>
    </row>
    <row r="664" spans="1:34">
      <c r="A664" t="s">
        <v>35</v>
      </c>
      <c r="B664" t="s">
        <v>50</v>
      </c>
      <c r="C664">
        <v>4</v>
      </c>
      <c r="D664">
        <v>2014</v>
      </c>
      <c r="E664">
        <v>15</v>
      </c>
      <c r="F664">
        <v>1.9261729999999999</v>
      </c>
      <c r="G664">
        <v>1.9261729999999999</v>
      </c>
      <c r="H664" s="85">
        <v>90.596900000000005</v>
      </c>
      <c r="I664" s="84">
        <f t="shared" si="120"/>
        <v>0</v>
      </c>
      <c r="J664" s="84">
        <f t="shared" si="121"/>
        <v>0</v>
      </c>
      <c r="K664" s="84">
        <f t="shared" si="122"/>
        <v>0</v>
      </c>
      <c r="L664" s="84">
        <f t="shared" si="123"/>
        <v>0</v>
      </c>
      <c r="M664" s="84">
        <f t="shared" si="124"/>
        <v>0</v>
      </c>
      <c r="N664">
        <v>2110</v>
      </c>
      <c r="O664" s="85">
        <v>0</v>
      </c>
      <c r="P664" s="84">
        <v>0.8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 s="85">
        <v>0</v>
      </c>
      <c r="X664" s="85">
        <v>0</v>
      </c>
      <c r="Y664" s="85">
        <v>0</v>
      </c>
      <c r="Z664" s="85">
        <v>0</v>
      </c>
      <c r="AA664" s="85">
        <v>0</v>
      </c>
      <c r="AB664" s="64">
        <f t="shared" si="125"/>
        <v>4064.2250299999996</v>
      </c>
      <c r="AC664" s="64">
        <f t="shared" si="126"/>
        <v>4064.2250299999996</v>
      </c>
      <c r="AD664" s="64">
        <f t="shared" si="127"/>
        <v>0</v>
      </c>
      <c r="AE664" s="64">
        <f t="shared" si="128"/>
        <v>0</v>
      </c>
      <c r="AF664" s="64">
        <f t="shared" si="129"/>
        <v>0</v>
      </c>
      <c r="AG664" s="64">
        <f t="shared" si="130"/>
        <v>0</v>
      </c>
      <c r="AH664" s="64">
        <f t="shared" si="131"/>
        <v>0</v>
      </c>
    </row>
    <row r="665" spans="1:34">
      <c r="A665" t="s">
        <v>35</v>
      </c>
      <c r="B665" t="s">
        <v>50</v>
      </c>
      <c r="C665">
        <v>4</v>
      </c>
      <c r="D665">
        <v>2014</v>
      </c>
      <c r="E665">
        <v>16</v>
      </c>
      <c r="F665">
        <v>2.1379459999999999</v>
      </c>
      <c r="G665">
        <v>2.1379459999999999</v>
      </c>
      <c r="H665" s="85">
        <v>86.162800000000004</v>
      </c>
      <c r="I665" s="84">
        <f t="shared" si="120"/>
        <v>0</v>
      </c>
      <c r="J665" s="84">
        <f t="shared" si="121"/>
        <v>0</v>
      </c>
      <c r="K665" s="84">
        <f t="shared" si="122"/>
        <v>0</v>
      </c>
      <c r="L665" s="84">
        <f t="shared" si="123"/>
        <v>0</v>
      </c>
      <c r="M665" s="84">
        <f t="shared" si="124"/>
        <v>0</v>
      </c>
      <c r="N665">
        <v>2110</v>
      </c>
      <c r="O665" s="85">
        <v>0</v>
      </c>
      <c r="P665" s="84">
        <v>0.67400000000000004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 s="85">
        <v>0</v>
      </c>
      <c r="X665" s="85">
        <v>0</v>
      </c>
      <c r="Y665" s="85">
        <v>0</v>
      </c>
      <c r="Z665" s="85">
        <v>0</v>
      </c>
      <c r="AA665" s="85">
        <v>0</v>
      </c>
      <c r="AB665" s="64">
        <f t="shared" si="125"/>
        <v>4511.0660600000001</v>
      </c>
      <c r="AC665" s="64">
        <f t="shared" si="126"/>
        <v>4511.0660600000001</v>
      </c>
      <c r="AD665" s="64">
        <f t="shared" si="127"/>
        <v>0</v>
      </c>
      <c r="AE665" s="64">
        <f t="shared" si="128"/>
        <v>0</v>
      </c>
      <c r="AF665" s="64">
        <f t="shared" si="129"/>
        <v>0</v>
      </c>
      <c r="AG665" s="64">
        <f t="shared" si="130"/>
        <v>0</v>
      </c>
      <c r="AH665" s="64">
        <f t="shared" si="131"/>
        <v>0</v>
      </c>
    </row>
    <row r="666" spans="1:34">
      <c r="A666" t="s">
        <v>35</v>
      </c>
      <c r="B666" t="s">
        <v>50</v>
      </c>
      <c r="C666">
        <v>4</v>
      </c>
      <c r="D666">
        <v>2014</v>
      </c>
      <c r="E666">
        <v>17</v>
      </c>
      <c r="F666">
        <v>2.1982360000000001</v>
      </c>
      <c r="G666">
        <v>1.6047119999999999</v>
      </c>
      <c r="H666" s="85">
        <v>82.581400000000002</v>
      </c>
      <c r="I666" s="84">
        <f t="shared" si="120"/>
        <v>-4.1495999999999998E-2</v>
      </c>
      <c r="J666" s="84">
        <f t="shared" si="121"/>
        <v>-1.69798E-2</v>
      </c>
      <c r="K666" s="84">
        <f t="shared" si="122"/>
        <v>0</v>
      </c>
      <c r="L666" s="84">
        <f t="shared" si="123"/>
        <v>1.69798E-2</v>
      </c>
      <c r="M666" s="84">
        <f t="shared" si="124"/>
        <v>4.1495999999999998E-2</v>
      </c>
      <c r="N666">
        <v>2110</v>
      </c>
      <c r="O666" s="85">
        <v>0</v>
      </c>
      <c r="P666" s="84">
        <v>0.56599999999999995</v>
      </c>
      <c r="Q666">
        <v>0</v>
      </c>
      <c r="R666">
        <v>-4.1495999999999998E-2</v>
      </c>
      <c r="S666">
        <v>-1.69798E-2</v>
      </c>
      <c r="T666">
        <v>0</v>
      </c>
      <c r="U666">
        <v>1.69798E-2</v>
      </c>
      <c r="V666">
        <v>4.1495999999999998E-2</v>
      </c>
      <c r="W666" s="85">
        <v>0</v>
      </c>
      <c r="X666" s="85">
        <v>0</v>
      </c>
      <c r="Y666" s="85">
        <v>0</v>
      </c>
      <c r="Z666" s="85">
        <v>0</v>
      </c>
      <c r="AA666" s="85">
        <v>0</v>
      </c>
      <c r="AB666" s="64">
        <f t="shared" si="125"/>
        <v>4638.2779600000003</v>
      </c>
      <c r="AC666" s="64">
        <f t="shared" si="126"/>
        <v>3385.9423199999997</v>
      </c>
      <c r="AD666" s="64">
        <f t="shared" si="127"/>
        <v>-87.55655999999999</v>
      </c>
      <c r="AE666" s="64">
        <f t="shared" si="128"/>
        <v>-35.827377999999996</v>
      </c>
      <c r="AF666" s="64">
        <f t="shared" si="129"/>
        <v>0</v>
      </c>
      <c r="AG666" s="64">
        <f t="shared" si="130"/>
        <v>35.827377999999996</v>
      </c>
      <c r="AH666" s="64">
        <f t="shared" si="131"/>
        <v>87.55655999999999</v>
      </c>
    </row>
    <row r="667" spans="1:34">
      <c r="A667" t="s">
        <v>35</v>
      </c>
      <c r="B667" t="s">
        <v>50</v>
      </c>
      <c r="C667">
        <v>4</v>
      </c>
      <c r="D667">
        <v>2014</v>
      </c>
      <c r="E667">
        <v>18</v>
      </c>
      <c r="F667">
        <v>2.1079080000000001</v>
      </c>
      <c r="G667">
        <v>1.5387729999999999</v>
      </c>
      <c r="H667" s="85">
        <v>79.860500000000002</v>
      </c>
      <c r="I667" s="84">
        <f t="shared" si="120"/>
        <v>-3.9770199999999999E-2</v>
      </c>
      <c r="J667" s="84">
        <f t="shared" si="121"/>
        <v>-1.6273599999999999E-2</v>
      </c>
      <c r="K667" s="84">
        <f t="shared" si="122"/>
        <v>0</v>
      </c>
      <c r="L667" s="84">
        <f t="shared" si="123"/>
        <v>1.6273599999999999E-2</v>
      </c>
      <c r="M667" s="84">
        <f t="shared" si="124"/>
        <v>3.9770199999999999E-2</v>
      </c>
      <c r="N667">
        <v>2110</v>
      </c>
      <c r="O667" s="85">
        <v>0</v>
      </c>
      <c r="P667" s="84">
        <v>0.374</v>
      </c>
      <c r="Q667">
        <v>0</v>
      </c>
      <c r="R667">
        <v>-3.9770199999999999E-2</v>
      </c>
      <c r="S667">
        <v>-1.6273599999999999E-2</v>
      </c>
      <c r="T667">
        <v>0</v>
      </c>
      <c r="U667">
        <v>1.6273599999999999E-2</v>
      </c>
      <c r="V667">
        <v>3.9770199999999999E-2</v>
      </c>
      <c r="W667" s="85">
        <v>0</v>
      </c>
      <c r="X667" s="85">
        <v>0</v>
      </c>
      <c r="Y667" s="85">
        <v>0</v>
      </c>
      <c r="Z667" s="85">
        <v>0</v>
      </c>
      <c r="AA667" s="85">
        <v>0</v>
      </c>
      <c r="AB667" s="64">
        <f t="shared" si="125"/>
        <v>4447.68588</v>
      </c>
      <c r="AC667" s="64">
        <f t="shared" si="126"/>
        <v>3246.8110299999998</v>
      </c>
      <c r="AD667" s="64">
        <f t="shared" si="127"/>
        <v>-83.915121999999997</v>
      </c>
      <c r="AE667" s="64">
        <f t="shared" si="128"/>
        <v>-34.337295999999995</v>
      </c>
      <c r="AF667" s="64">
        <f t="shared" si="129"/>
        <v>0</v>
      </c>
      <c r="AG667" s="64">
        <f t="shared" si="130"/>
        <v>34.337295999999995</v>
      </c>
      <c r="AH667" s="64">
        <f t="shared" si="131"/>
        <v>83.915121999999997</v>
      </c>
    </row>
    <row r="668" spans="1:34">
      <c r="A668" t="s">
        <v>35</v>
      </c>
      <c r="B668" t="s">
        <v>50</v>
      </c>
      <c r="C668">
        <v>4</v>
      </c>
      <c r="D668">
        <v>2014</v>
      </c>
      <c r="E668">
        <v>19</v>
      </c>
      <c r="F668">
        <v>1.757126</v>
      </c>
      <c r="G668">
        <v>1.9504090000000001</v>
      </c>
      <c r="H668" s="85">
        <v>75.798400000000001</v>
      </c>
      <c r="I668" s="84">
        <f t="shared" si="120"/>
        <v>0</v>
      </c>
      <c r="J668" s="84">
        <f t="shared" si="121"/>
        <v>0</v>
      </c>
      <c r="K668" s="84">
        <f t="shared" si="122"/>
        <v>0</v>
      </c>
      <c r="L668" s="84">
        <f t="shared" si="123"/>
        <v>0</v>
      </c>
      <c r="M668" s="84">
        <f t="shared" si="124"/>
        <v>0</v>
      </c>
      <c r="N668">
        <v>2110</v>
      </c>
      <c r="O668" s="85">
        <v>0</v>
      </c>
      <c r="P668" s="84">
        <v>0.23300000000000001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 s="85">
        <v>0</v>
      </c>
      <c r="X668" s="85">
        <v>0</v>
      </c>
      <c r="Y668" s="85">
        <v>0</v>
      </c>
      <c r="Z668" s="85">
        <v>0</v>
      </c>
      <c r="AA668" s="85">
        <v>0</v>
      </c>
      <c r="AB668" s="64">
        <f t="shared" si="125"/>
        <v>3707.53586</v>
      </c>
      <c r="AC668" s="64">
        <f t="shared" si="126"/>
        <v>4115.3629900000005</v>
      </c>
      <c r="AD668" s="64">
        <f t="shared" si="127"/>
        <v>0</v>
      </c>
      <c r="AE668" s="64">
        <f t="shared" si="128"/>
        <v>0</v>
      </c>
      <c r="AF668" s="64">
        <f t="shared" si="129"/>
        <v>0</v>
      </c>
      <c r="AG668" s="64">
        <f t="shared" si="130"/>
        <v>0</v>
      </c>
      <c r="AH668" s="64">
        <f t="shared" si="131"/>
        <v>0</v>
      </c>
    </row>
    <row r="669" spans="1:34">
      <c r="A669" t="s">
        <v>35</v>
      </c>
      <c r="B669" t="s">
        <v>50</v>
      </c>
      <c r="C669">
        <v>4</v>
      </c>
      <c r="D669">
        <v>2014</v>
      </c>
      <c r="E669">
        <v>20</v>
      </c>
      <c r="F669">
        <v>1.2755609999999999</v>
      </c>
      <c r="G669">
        <v>1.3903620000000001</v>
      </c>
      <c r="H669" s="85">
        <v>70.333299999999994</v>
      </c>
      <c r="I669" s="84">
        <f t="shared" si="120"/>
        <v>0</v>
      </c>
      <c r="J669" s="84">
        <f t="shared" si="121"/>
        <v>0</v>
      </c>
      <c r="K669" s="84">
        <f t="shared" si="122"/>
        <v>0</v>
      </c>
      <c r="L669" s="84">
        <f t="shared" si="123"/>
        <v>0</v>
      </c>
      <c r="M669" s="84">
        <f t="shared" si="124"/>
        <v>0</v>
      </c>
      <c r="N669">
        <v>2110</v>
      </c>
      <c r="O669" s="85">
        <v>0</v>
      </c>
      <c r="P669" s="84">
        <v>0.16500000000000001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 s="85">
        <v>0</v>
      </c>
      <c r="X669" s="85">
        <v>0</v>
      </c>
      <c r="Y669" s="85">
        <v>0</v>
      </c>
      <c r="Z669" s="85">
        <v>0</v>
      </c>
      <c r="AA669" s="85">
        <v>0</v>
      </c>
      <c r="AB669" s="64">
        <f t="shared" si="125"/>
        <v>2691.4337099999998</v>
      </c>
      <c r="AC669" s="64">
        <f t="shared" si="126"/>
        <v>2933.6638200000002</v>
      </c>
      <c r="AD669" s="64">
        <f t="shared" si="127"/>
        <v>0</v>
      </c>
      <c r="AE669" s="64">
        <f t="shared" si="128"/>
        <v>0</v>
      </c>
      <c r="AF669" s="64">
        <f t="shared" si="129"/>
        <v>0</v>
      </c>
      <c r="AG669" s="64">
        <f t="shared" si="130"/>
        <v>0</v>
      </c>
      <c r="AH669" s="64">
        <f t="shared" si="131"/>
        <v>0</v>
      </c>
    </row>
    <row r="670" spans="1:34">
      <c r="A670" t="s">
        <v>35</v>
      </c>
      <c r="B670" t="s">
        <v>50</v>
      </c>
      <c r="C670">
        <v>4</v>
      </c>
      <c r="D670">
        <v>2014</v>
      </c>
      <c r="E670">
        <v>21</v>
      </c>
      <c r="F670">
        <v>0.91884299999999997</v>
      </c>
      <c r="G670">
        <v>0.98316199999999998</v>
      </c>
      <c r="H670" s="85">
        <v>67</v>
      </c>
      <c r="I670" s="84">
        <f t="shared" si="120"/>
        <v>0</v>
      </c>
      <c r="J670" s="84">
        <f t="shared" si="121"/>
        <v>0</v>
      </c>
      <c r="K670" s="84">
        <f t="shared" si="122"/>
        <v>0</v>
      </c>
      <c r="L670" s="84">
        <f t="shared" si="123"/>
        <v>0</v>
      </c>
      <c r="M670" s="84">
        <f t="shared" si="124"/>
        <v>0</v>
      </c>
      <c r="N670">
        <v>2110</v>
      </c>
      <c r="O670" s="85">
        <v>0</v>
      </c>
      <c r="P670" s="84">
        <v>0.1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 s="85">
        <v>0</v>
      </c>
      <c r="X670" s="85">
        <v>0</v>
      </c>
      <c r="Y670" s="85">
        <v>0</v>
      </c>
      <c r="Z670" s="85">
        <v>0</v>
      </c>
      <c r="AA670" s="85">
        <v>0</v>
      </c>
      <c r="AB670" s="64">
        <f t="shared" si="125"/>
        <v>1938.75873</v>
      </c>
      <c r="AC670" s="64">
        <f t="shared" si="126"/>
        <v>2074.4718199999998</v>
      </c>
      <c r="AD670" s="64">
        <f t="shared" si="127"/>
        <v>0</v>
      </c>
      <c r="AE670" s="64">
        <f t="shared" si="128"/>
        <v>0</v>
      </c>
      <c r="AF670" s="64">
        <f t="shared" si="129"/>
        <v>0</v>
      </c>
      <c r="AG670" s="64">
        <f t="shared" si="130"/>
        <v>0</v>
      </c>
      <c r="AH670" s="64">
        <f t="shared" si="131"/>
        <v>0</v>
      </c>
    </row>
    <row r="671" spans="1:34">
      <c r="A671" t="s">
        <v>35</v>
      </c>
      <c r="B671" t="s">
        <v>50</v>
      </c>
      <c r="C671">
        <v>4</v>
      </c>
      <c r="D671">
        <v>2014</v>
      </c>
      <c r="E671">
        <v>22</v>
      </c>
      <c r="F671">
        <v>0.68183850000000001</v>
      </c>
      <c r="G671">
        <v>0.68183850000000001</v>
      </c>
      <c r="H671" s="85">
        <v>63.038800000000002</v>
      </c>
      <c r="I671" s="84">
        <f t="shared" si="120"/>
        <v>0</v>
      </c>
      <c r="J671" s="84">
        <f t="shared" si="121"/>
        <v>0</v>
      </c>
      <c r="K671" s="84">
        <f t="shared" si="122"/>
        <v>0</v>
      </c>
      <c r="L671" s="84">
        <f t="shared" si="123"/>
        <v>0</v>
      </c>
      <c r="M671" s="84">
        <f t="shared" si="124"/>
        <v>0</v>
      </c>
      <c r="N671">
        <v>2110</v>
      </c>
      <c r="O671" s="85">
        <v>0</v>
      </c>
      <c r="P671" s="84">
        <v>6.8000000000000005E-2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 s="85">
        <v>0</v>
      </c>
      <c r="X671" s="85">
        <v>0</v>
      </c>
      <c r="Y671" s="85">
        <v>0</v>
      </c>
      <c r="Z671" s="85">
        <v>0</v>
      </c>
      <c r="AA671" s="85">
        <v>0</v>
      </c>
      <c r="AB671" s="64">
        <f t="shared" si="125"/>
        <v>1438.6792350000001</v>
      </c>
      <c r="AC671" s="64">
        <f t="shared" si="126"/>
        <v>1438.6792350000001</v>
      </c>
      <c r="AD671" s="64">
        <f t="shared" si="127"/>
        <v>0</v>
      </c>
      <c r="AE671" s="64">
        <f t="shared" si="128"/>
        <v>0</v>
      </c>
      <c r="AF671" s="64">
        <f t="shared" si="129"/>
        <v>0</v>
      </c>
      <c r="AG671" s="64">
        <f t="shared" si="130"/>
        <v>0</v>
      </c>
      <c r="AH671" s="64">
        <f t="shared" si="131"/>
        <v>0</v>
      </c>
    </row>
    <row r="672" spans="1:34">
      <c r="A672" t="s">
        <v>35</v>
      </c>
      <c r="B672" t="s">
        <v>50</v>
      </c>
      <c r="C672">
        <v>4</v>
      </c>
      <c r="D672">
        <v>2014</v>
      </c>
      <c r="E672">
        <v>23</v>
      </c>
      <c r="F672">
        <v>0.46293679999999998</v>
      </c>
      <c r="G672">
        <v>0.46293679999999998</v>
      </c>
      <c r="H672" s="85">
        <v>62.930199999999999</v>
      </c>
      <c r="I672" s="84">
        <f t="shared" si="120"/>
        <v>0</v>
      </c>
      <c r="J672" s="84">
        <f t="shared" si="121"/>
        <v>0</v>
      </c>
      <c r="K672" s="84">
        <f t="shared" si="122"/>
        <v>0</v>
      </c>
      <c r="L672" s="84">
        <f t="shared" si="123"/>
        <v>0</v>
      </c>
      <c r="M672" s="84">
        <f t="shared" si="124"/>
        <v>0</v>
      </c>
      <c r="N672">
        <v>2110</v>
      </c>
      <c r="O672" s="85">
        <v>0</v>
      </c>
      <c r="P672" s="84">
        <v>5.0999999999999997E-2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 s="85">
        <v>0</v>
      </c>
      <c r="X672" s="85">
        <v>0</v>
      </c>
      <c r="Y672" s="85">
        <v>0</v>
      </c>
      <c r="Z672" s="85">
        <v>0</v>
      </c>
      <c r="AA672" s="85">
        <v>0</v>
      </c>
      <c r="AB672" s="64">
        <f t="shared" si="125"/>
        <v>976.796648</v>
      </c>
      <c r="AC672" s="64">
        <f t="shared" si="126"/>
        <v>976.796648</v>
      </c>
      <c r="AD672" s="64">
        <f t="shared" si="127"/>
        <v>0</v>
      </c>
      <c r="AE672" s="64">
        <f t="shared" si="128"/>
        <v>0</v>
      </c>
      <c r="AF672" s="64">
        <f t="shared" si="129"/>
        <v>0</v>
      </c>
      <c r="AG672" s="64">
        <f t="shared" si="130"/>
        <v>0</v>
      </c>
      <c r="AH672" s="64">
        <f t="shared" si="131"/>
        <v>0</v>
      </c>
    </row>
    <row r="673" spans="1:34">
      <c r="A673" t="s">
        <v>35</v>
      </c>
      <c r="B673" t="s">
        <v>50</v>
      </c>
      <c r="C673">
        <v>4</v>
      </c>
      <c r="D673">
        <v>2014</v>
      </c>
      <c r="E673">
        <v>24</v>
      </c>
      <c r="F673">
        <v>0.27500770000000002</v>
      </c>
      <c r="G673">
        <v>0.27500770000000002</v>
      </c>
      <c r="H673" s="85">
        <v>60.255800000000001</v>
      </c>
      <c r="I673" s="84">
        <f t="shared" si="120"/>
        <v>0</v>
      </c>
      <c r="J673" s="84">
        <f t="shared" si="121"/>
        <v>0</v>
      </c>
      <c r="K673" s="84">
        <f t="shared" si="122"/>
        <v>0</v>
      </c>
      <c r="L673" s="84">
        <f t="shared" si="123"/>
        <v>0</v>
      </c>
      <c r="M673" s="84">
        <f t="shared" si="124"/>
        <v>0</v>
      </c>
      <c r="N673">
        <v>2110</v>
      </c>
      <c r="O673" s="85">
        <v>0</v>
      </c>
      <c r="P673" s="84">
        <v>0.05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 s="85">
        <v>0</v>
      </c>
      <c r="X673" s="85">
        <v>0</v>
      </c>
      <c r="Y673" s="85">
        <v>0</v>
      </c>
      <c r="Z673" s="85">
        <v>0</v>
      </c>
      <c r="AA673" s="85">
        <v>0</v>
      </c>
      <c r="AB673" s="64">
        <f t="shared" si="125"/>
        <v>580.26624700000002</v>
      </c>
      <c r="AC673" s="64">
        <f t="shared" si="126"/>
        <v>580.26624700000002</v>
      </c>
      <c r="AD673" s="64">
        <f t="shared" si="127"/>
        <v>0</v>
      </c>
      <c r="AE673" s="64">
        <f t="shared" si="128"/>
        <v>0</v>
      </c>
      <c r="AF673" s="64">
        <f t="shared" si="129"/>
        <v>0</v>
      </c>
      <c r="AG673" s="64">
        <f t="shared" si="130"/>
        <v>0</v>
      </c>
      <c r="AH673" s="64">
        <f t="shared" si="131"/>
        <v>0</v>
      </c>
    </row>
    <row r="674" spans="1:34">
      <c r="A674" t="s">
        <v>35</v>
      </c>
      <c r="B674" t="s">
        <v>40</v>
      </c>
      <c r="C674">
        <v>5</v>
      </c>
      <c r="D674">
        <v>2014</v>
      </c>
      <c r="E674">
        <v>1</v>
      </c>
      <c r="F674">
        <v>0</v>
      </c>
      <c r="G674">
        <v>0</v>
      </c>
      <c r="H674" s="85">
        <v>61.131799999999998</v>
      </c>
      <c r="I674" s="84">
        <f t="shared" si="120"/>
        <v>0</v>
      </c>
      <c r="J674" s="84">
        <f t="shared" si="121"/>
        <v>0</v>
      </c>
      <c r="K674" s="84">
        <f t="shared" si="122"/>
        <v>0</v>
      </c>
      <c r="L674" s="84">
        <f t="shared" si="123"/>
        <v>0</v>
      </c>
      <c r="M674" s="84">
        <f t="shared" si="124"/>
        <v>0</v>
      </c>
      <c r="N674">
        <v>2321</v>
      </c>
      <c r="O674" s="85">
        <v>0</v>
      </c>
      <c r="P674" s="84">
        <v>0.05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 s="85">
        <v>0</v>
      </c>
      <c r="X674" s="85">
        <v>0</v>
      </c>
      <c r="Y674" s="85">
        <v>0</v>
      </c>
      <c r="Z674" s="85">
        <v>0</v>
      </c>
      <c r="AA674" s="85">
        <v>0</v>
      </c>
      <c r="AB674" s="64">
        <f t="shared" si="125"/>
        <v>0</v>
      </c>
      <c r="AC674" s="64">
        <f t="shared" si="126"/>
        <v>0</v>
      </c>
      <c r="AD674" s="64">
        <f t="shared" si="127"/>
        <v>0</v>
      </c>
      <c r="AE674" s="64">
        <f t="shared" si="128"/>
        <v>0</v>
      </c>
      <c r="AF674" s="64">
        <f t="shared" si="129"/>
        <v>0</v>
      </c>
      <c r="AG674" s="64">
        <f t="shared" si="130"/>
        <v>0</v>
      </c>
      <c r="AH674" s="64">
        <f t="shared" si="131"/>
        <v>0</v>
      </c>
    </row>
    <row r="675" spans="1:34">
      <c r="A675" t="s">
        <v>35</v>
      </c>
      <c r="B675" t="s">
        <v>40</v>
      </c>
      <c r="C675">
        <v>5</v>
      </c>
      <c r="D675">
        <v>2014</v>
      </c>
      <c r="E675">
        <v>2</v>
      </c>
      <c r="F675">
        <v>0</v>
      </c>
      <c r="G675">
        <v>0</v>
      </c>
      <c r="H675" s="85">
        <v>61.8992</v>
      </c>
      <c r="I675" s="84">
        <f t="shared" si="120"/>
        <v>0</v>
      </c>
      <c r="J675" s="84">
        <f t="shared" si="121"/>
        <v>0</v>
      </c>
      <c r="K675" s="84">
        <f t="shared" si="122"/>
        <v>0</v>
      </c>
      <c r="L675" s="84">
        <f t="shared" si="123"/>
        <v>0</v>
      </c>
      <c r="M675" s="84">
        <f t="shared" si="124"/>
        <v>0</v>
      </c>
      <c r="N675">
        <v>2321</v>
      </c>
      <c r="O675" s="85">
        <v>0</v>
      </c>
      <c r="P675" s="84">
        <v>3.2000000000000001E-2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 s="85">
        <v>0</v>
      </c>
      <c r="X675" s="85">
        <v>0</v>
      </c>
      <c r="Y675" s="85">
        <v>0</v>
      </c>
      <c r="Z675" s="85">
        <v>0</v>
      </c>
      <c r="AA675" s="85">
        <v>0</v>
      </c>
      <c r="AB675" s="64">
        <f t="shared" si="125"/>
        <v>0</v>
      </c>
      <c r="AC675" s="64">
        <f t="shared" si="126"/>
        <v>0</v>
      </c>
      <c r="AD675" s="64">
        <f t="shared" si="127"/>
        <v>0</v>
      </c>
      <c r="AE675" s="64">
        <f t="shared" si="128"/>
        <v>0</v>
      </c>
      <c r="AF675" s="64">
        <f t="shared" si="129"/>
        <v>0</v>
      </c>
      <c r="AG675" s="64">
        <f t="shared" si="130"/>
        <v>0</v>
      </c>
      <c r="AH675" s="64">
        <f t="shared" si="131"/>
        <v>0</v>
      </c>
    </row>
    <row r="676" spans="1:34">
      <c r="A676" t="s">
        <v>35</v>
      </c>
      <c r="B676" t="s">
        <v>40</v>
      </c>
      <c r="C676">
        <v>5</v>
      </c>
      <c r="D676">
        <v>2014</v>
      </c>
      <c r="E676">
        <v>3</v>
      </c>
      <c r="F676">
        <v>0</v>
      </c>
      <c r="G676">
        <v>0</v>
      </c>
      <c r="H676" s="85">
        <v>59.682200000000002</v>
      </c>
      <c r="I676" s="84">
        <f t="shared" si="120"/>
        <v>0</v>
      </c>
      <c r="J676" s="84">
        <f t="shared" si="121"/>
        <v>0</v>
      </c>
      <c r="K676" s="84">
        <f t="shared" si="122"/>
        <v>0</v>
      </c>
      <c r="L676" s="84">
        <f t="shared" si="123"/>
        <v>0</v>
      </c>
      <c r="M676" s="84">
        <f t="shared" si="124"/>
        <v>0</v>
      </c>
      <c r="N676">
        <v>2321</v>
      </c>
      <c r="O676" s="85">
        <v>0</v>
      </c>
      <c r="P676" s="84">
        <v>4.3999999999999997E-2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 s="85">
        <v>0</v>
      </c>
      <c r="X676" s="85">
        <v>0</v>
      </c>
      <c r="Y676" s="85">
        <v>0</v>
      </c>
      <c r="Z676" s="85">
        <v>0</v>
      </c>
      <c r="AA676" s="85">
        <v>0</v>
      </c>
      <c r="AB676" s="64">
        <f t="shared" si="125"/>
        <v>0</v>
      </c>
      <c r="AC676" s="64">
        <f t="shared" si="126"/>
        <v>0</v>
      </c>
      <c r="AD676" s="64">
        <f t="shared" si="127"/>
        <v>0</v>
      </c>
      <c r="AE676" s="64">
        <f t="shared" si="128"/>
        <v>0</v>
      </c>
      <c r="AF676" s="64">
        <f t="shared" si="129"/>
        <v>0</v>
      </c>
      <c r="AG676" s="64">
        <f t="shared" si="130"/>
        <v>0</v>
      </c>
      <c r="AH676" s="64">
        <f t="shared" si="131"/>
        <v>0</v>
      </c>
    </row>
    <row r="677" spans="1:34">
      <c r="A677" t="s">
        <v>35</v>
      </c>
      <c r="B677" t="s">
        <v>40</v>
      </c>
      <c r="C677">
        <v>5</v>
      </c>
      <c r="D677">
        <v>2014</v>
      </c>
      <c r="E677">
        <v>4</v>
      </c>
      <c r="F677">
        <v>0</v>
      </c>
      <c r="G677">
        <v>0</v>
      </c>
      <c r="H677" s="85">
        <v>57.767400000000002</v>
      </c>
      <c r="I677" s="84">
        <f t="shared" si="120"/>
        <v>0</v>
      </c>
      <c r="J677" s="84">
        <f t="shared" si="121"/>
        <v>0</v>
      </c>
      <c r="K677" s="84">
        <f t="shared" si="122"/>
        <v>0</v>
      </c>
      <c r="L677" s="84">
        <f t="shared" si="123"/>
        <v>0</v>
      </c>
      <c r="M677" s="84">
        <f t="shared" si="124"/>
        <v>0</v>
      </c>
      <c r="N677">
        <v>2321</v>
      </c>
      <c r="O677" s="85">
        <v>0</v>
      </c>
      <c r="P677" s="84">
        <v>4.3999999999999997E-2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 s="85">
        <v>0</v>
      </c>
      <c r="X677" s="85">
        <v>0</v>
      </c>
      <c r="Y677" s="85">
        <v>0</v>
      </c>
      <c r="Z677" s="85">
        <v>0</v>
      </c>
      <c r="AA677" s="85">
        <v>0</v>
      </c>
      <c r="AB677" s="64">
        <f t="shared" si="125"/>
        <v>0</v>
      </c>
      <c r="AC677" s="64">
        <f t="shared" si="126"/>
        <v>0</v>
      </c>
      <c r="AD677" s="64">
        <f t="shared" si="127"/>
        <v>0</v>
      </c>
      <c r="AE677" s="64">
        <f t="shared" si="128"/>
        <v>0</v>
      </c>
      <c r="AF677" s="64">
        <f t="shared" si="129"/>
        <v>0</v>
      </c>
      <c r="AG677" s="64">
        <f t="shared" si="130"/>
        <v>0</v>
      </c>
      <c r="AH677" s="64">
        <f t="shared" si="131"/>
        <v>0</v>
      </c>
    </row>
    <row r="678" spans="1:34">
      <c r="A678" t="s">
        <v>35</v>
      </c>
      <c r="B678" t="s">
        <v>40</v>
      </c>
      <c r="C678">
        <v>5</v>
      </c>
      <c r="D678">
        <v>2014</v>
      </c>
      <c r="E678">
        <v>5</v>
      </c>
      <c r="F678">
        <v>0</v>
      </c>
      <c r="G678">
        <v>0</v>
      </c>
      <c r="H678" s="85">
        <v>56.945700000000002</v>
      </c>
      <c r="I678" s="84">
        <f t="shared" si="120"/>
        <v>0</v>
      </c>
      <c r="J678" s="84">
        <f t="shared" si="121"/>
        <v>0</v>
      </c>
      <c r="K678" s="84">
        <f t="shared" si="122"/>
        <v>0</v>
      </c>
      <c r="L678" s="84">
        <f t="shared" si="123"/>
        <v>0</v>
      </c>
      <c r="M678" s="84">
        <f t="shared" si="124"/>
        <v>0</v>
      </c>
      <c r="N678">
        <v>2321</v>
      </c>
      <c r="O678" s="85">
        <v>0</v>
      </c>
      <c r="P678" s="84">
        <v>5.3999999999999999E-2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 s="85">
        <v>0</v>
      </c>
      <c r="X678" s="85">
        <v>0</v>
      </c>
      <c r="Y678" s="85">
        <v>0</v>
      </c>
      <c r="Z678" s="85">
        <v>0</v>
      </c>
      <c r="AA678" s="85">
        <v>0</v>
      </c>
      <c r="AB678" s="64">
        <f t="shared" si="125"/>
        <v>0</v>
      </c>
      <c r="AC678" s="64">
        <f t="shared" si="126"/>
        <v>0</v>
      </c>
      <c r="AD678" s="64">
        <f t="shared" si="127"/>
        <v>0</v>
      </c>
      <c r="AE678" s="64">
        <f t="shared" si="128"/>
        <v>0</v>
      </c>
      <c r="AF678" s="64">
        <f t="shared" si="129"/>
        <v>0</v>
      </c>
      <c r="AG678" s="64">
        <f t="shared" si="130"/>
        <v>0</v>
      </c>
      <c r="AH678" s="64">
        <f t="shared" si="131"/>
        <v>0</v>
      </c>
    </row>
    <row r="679" spans="1:34">
      <c r="A679" t="s">
        <v>35</v>
      </c>
      <c r="B679" t="s">
        <v>40</v>
      </c>
      <c r="C679">
        <v>5</v>
      </c>
      <c r="D679">
        <v>2014</v>
      </c>
      <c r="E679">
        <v>6</v>
      </c>
      <c r="F679">
        <v>0</v>
      </c>
      <c r="G679">
        <v>0</v>
      </c>
      <c r="H679" s="85">
        <v>55.767400000000002</v>
      </c>
      <c r="I679" s="84">
        <f t="shared" si="120"/>
        <v>0</v>
      </c>
      <c r="J679" s="84">
        <f t="shared" si="121"/>
        <v>0</v>
      </c>
      <c r="K679" s="84">
        <f t="shared" si="122"/>
        <v>0</v>
      </c>
      <c r="L679" s="84">
        <f t="shared" si="123"/>
        <v>0</v>
      </c>
      <c r="M679" s="84">
        <f t="shared" si="124"/>
        <v>0</v>
      </c>
      <c r="N679">
        <v>2321</v>
      </c>
      <c r="O679" s="85">
        <v>0</v>
      </c>
      <c r="P679" s="84">
        <v>0.10100000000000001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 s="85">
        <v>0</v>
      </c>
      <c r="X679" s="85">
        <v>0</v>
      </c>
      <c r="Y679" s="85">
        <v>0</v>
      </c>
      <c r="Z679" s="85">
        <v>0</v>
      </c>
      <c r="AA679" s="85">
        <v>0</v>
      </c>
      <c r="AB679" s="64">
        <f t="shared" si="125"/>
        <v>0</v>
      </c>
      <c r="AC679" s="64">
        <f t="shared" si="126"/>
        <v>0</v>
      </c>
      <c r="AD679" s="64">
        <f t="shared" si="127"/>
        <v>0</v>
      </c>
      <c r="AE679" s="64">
        <f t="shared" si="128"/>
        <v>0</v>
      </c>
      <c r="AF679" s="64">
        <f t="shared" si="129"/>
        <v>0</v>
      </c>
      <c r="AG679" s="64">
        <f t="shared" si="130"/>
        <v>0</v>
      </c>
      <c r="AH679" s="64">
        <f t="shared" si="131"/>
        <v>0</v>
      </c>
    </row>
    <row r="680" spans="1:34">
      <c r="A680" t="s">
        <v>35</v>
      </c>
      <c r="B680" t="s">
        <v>40</v>
      </c>
      <c r="C680">
        <v>5</v>
      </c>
      <c r="D680">
        <v>2014</v>
      </c>
      <c r="E680">
        <v>7</v>
      </c>
      <c r="F680">
        <v>0</v>
      </c>
      <c r="G680">
        <v>0</v>
      </c>
      <c r="H680" s="85">
        <v>60.689900000000002</v>
      </c>
      <c r="I680" s="84">
        <f t="shared" si="120"/>
        <v>0</v>
      </c>
      <c r="J680" s="84">
        <f t="shared" si="121"/>
        <v>0</v>
      </c>
      <c r="K680" s="84">
        <f t="shared" si="122"/>
        <v>0</v>
      </c>
      <c r="L680" s="84">
        <f t="shared" si="123"/>
        <v>0</v>
      </c>
      <c r="M680" s="84">
        <f t="shared" si="124"/>
        <v>0</v>
      </c>
      <c r="N680">
        <v>2321</v>
      </c>
      <c r="O680" s="85">
        <v>0</v>
      </c>
      <c r="P680" s="84">
        <v>0.161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 s="85">
        <v>0</v>
      </c>
      <c r="X680" s="85">
        <v>0</v>
      </c>
      <c r="Y680" s="85">
        <v>0</v>
      </c>
      <c r="Z680" s="85">
        <v>0</v>
      </c>
      <c r="AA680" s="85">
        <v>0</v>
      </c>
      <c r="AB680" s="64">
        <f t="shared" si="125"/>
        <v>0</v>
      </c>
      <c r="AC680" s="64">
        <f t="shared" si="126"/>
        <v>0</v>
      </c>
      <c r="AD680" s="64">
        <f t="shared" si="127"/>
        <v>0</v>
      </c>
      <c r="AE680" s="64">
        <f t="shared" si="128"/>
        <v>0</v>
      </c>
      <c r="AF680" s="64">
        <f t="shared" si="129"/>
        <v>0</v>
      </c>
      <c r="AG680" s="64">
        <f t="shared" si="130"/>
        <v>0</v>
      </c>
      <c r="AH680" s="64">
        <f t="shared" si="131"/>
        <v>0</v>
      </c>
    </row>
    <row r="681" spans="1:34">
      <c r="A681" t="s">
        <v>35</v>
      </c>
      <c r="B681" t="s">
        <v>40</v>
      </c>
      <c r="C681">
        <v>5</v>
      </c>
      <c r="D681">
        <v>2014</v>
      </c>
      <c r="E681">
        <v>8</v>
      </c>
      <c r="F681">
        <v>4.4408099999999999E-2</v>
      </c>
      <c r="G681">
        <v>4.4408099999999999E-2</v>
      </c>
      <c r="H681" s="85">
        <v>69.992199999999997</v>
      </c>
      <c r="I681" s="84">
        <f t="shared" si="120"/>
        <v>0</v>
      </c>
      <c r="J681" s="84">
        <f t="shared" si="121"/>
        <v>0</v>
      </c>
      <c r="K681" s="84">
        <f t="shared" si="122"/>
        <v>0</v>
      </c>
      <c r="L681" s="84">
        <f t="shared" si="123"/>
        <v>0</v>
      </c>
      <c r="M681" s="84">
        <f t="shared" si="124"/>
        <v>0</v>
      </c>
      <c r="N681">
        <v>2321</v>
      </c>
      <c r="O681" s="85">
        <v>0</v>
      </c>
      <c r="P681" s="84">
        <v>0.224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 s="85">
        <v>0</v>
      </c>
      <c r="X681" s="85">
        <v>0</v>
      </c>
      <c r="Y681" s="85">
        <v>0</v>
      </c>
      <c r="Z681" s="85">
        <v>0</v>
      </c>
      <c r="AA681" s="85">
        <v>0</v>
      </c>
      <c r="AB681" s="64">
        <f t="shared" si="125"/>
        <v>103.0712001</v>
      </c>
      <c r="AC681" s="64">
        <f t="shared" si="126"/>
        <v>103.0712001</v>
      </c>
      <c r="AD681" s="64">
        <f t="shared" si="127"/>
        <v>0</v>
      </c>
      <c r="AE681" s="64">
        <f t="shared" si="128"/>
        <v>0</v>
      </c>
      <c r="AF681" s="64">
        <f t="shared" si="129"/>
        <v>0</v>
      </c>
      <c r="AG681" s="64">
        <f t="shared" si="130"/>
        <v>0</v>
      </c>
      <c r="AH681" s="64">
        <f t="shared" si="131"/>
        <v>0</v>
      </c>
    </row>
    <row r="682" spans="1:34">
      <c r="A682" t="s">
        <v>35</v>
      </c>
      <c r="B682" t="s">
        <v>40</v>
      </c>
      <c r="C682">
        <v>5</v>
      </c>
      <c r="D682">
        <v>2014</v>
      </c>
      <c r="E682">
        <v>9</v>
      </c>
      <c r="F682">
        <v>0.16852729999999999</v>
      </c>
      <c r="G682">
        <v>0.16852729999999999</v>
      </c>
      <c r="H682" s="85">
        <v>77.751900000000006</v>
      </c>
      <c r="I682" s="84">
        <f t="shared" si="120"/>
        <v>0</v>
      </c>
      <c r="J682" s="84">
        <f t="shared" si="121"/>
        <v>0</v>
      </c>
      <c r="K682" s="84">
        <f t="shared" si="122"/>
        <v>0</v>
      </c>
      <c r="L682" s="84">
        <f t="shared" si="123"/>
        <v>0</v>
      </c>
      <c r="M682" s="84">
        <f t="shared" si="124"/>
        <v>0</v>
      </c>
      <c r="N682">
        <v>2321</v>
      </c>
      <c r="O682" s="85">
        <v>0</v>
      </c>
      <c r="P682" s="84">
        <v>0.33800000000000002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 s="85">
        <v>0</v>
      </c>
      <c r="X682" s="85">
        <v>0</v>
      </c>
      <c r="Y682" s="85">
        <v>0</v>
      </c>
      <c r="Z682" s="85">
        <v>0</v>
      </c>
      <c r="AA682" s="85">
        <v>0</v>
      </c>
      <c r="AB682" s="64">
        <f t="shared" si="125"/>
        <v>391.1518633</v>
      </c>
      <c r="AC682" s="64">
        <f t="shared" si="126"/>
        <v>391.1518633</v>
      </c>
      <c r="AD682" s="64">
        <f t="shared" si="127"/>
        <v>0</v>
      </c>
      <c r="AE682" s="64">
        <f t="shared" si="128"/>
        <v>0</v>
      </c>
      <c r="AF682" s="64">
        <f t="shared" si="129"/>
        <v>0</v>
      </c>
      <c r="AG682" s="64">
        <f t="shared" si="130"/>
        <v>0</v>
      </c>
      <c r="AH682" s="64">
        <f t="shared" si="131"/>
        <v>0</v>
      </c>
    </row>
    <row r="683" spans="1:34">
      <c r="A683" t="s">
        <v>35</v>
      </c>
      <c r="B683" t="s">
        <v>40</v>
      </c>
      <c r="C683">
        <v>5</v>
      </c>
      <c r="D683">
        <v>2014</v>
      </c>
      <c r="E683">
        <v>10</v>
      </c>
      <c r="F683">
        <v>0.34566999999999998</v>
      </c>
      <c r="G683">
        <v>0.34566999999999998</v>
      </c>
      <c r="H683" s="85">
        <v>84.6357</v>
      </c>
      <c r="I683" s="84">
        <f t="shared" si="120"/>
        <v>0</v>
      </c>
      <c r="J683" s="84">
        <f t="shared" si="121"/>
        <v>0</v>
      </c>
      <c r="K683" s="84">
        <f t="shared" si="122"/>
        <v>0</v>
      </c>
      <c r="L683" s="84">
        <f t="shared" si="123"/>
        <v>0</v>
      </c>
      <c r="M683" s="84">
        <f t="shared" si="124"/>
        <v>0</v>
      </c>
      <c r="N683">
        <v>2321</v>
      </c>
      <c r="O683" s="85">
        <v>0</v>
      </c>
      <c r="P683" s="84">
        <v>0.55700000000000005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 s="85">
        <v>0</v>
      </c>
      <c r="X683" s="85">
        <v>0</v>
      </c>
      <c r="Y683" s="85">
        <v>0</v>
      </c>
      <c r="Z683" s="85">
        <v>0</v>
      </c>
      <c r="AA683" s="85">
        <v>0</v>
      </c>
      <c r="AB683" s="64">
        <f t="shared" si="125"/>
        <v>802.30006999999989</v>
      </c>
      <c r="AC683" s="64">
        <f t="shared" si="126"/>
        <v>802.30006999999989</v>
      </c>
      <c r="AD683" s="64">
        <f t="shared" si="127"/>
        <v>0</v>
      </c>
      <c r="AE683" s="64">
        <f t="shared" si="128"/>
        <v>0</v>
      </c>
      <c r="AF683" s="64">
        <f t="shared" si="129"/>
        <v>0</v>
      </c>
      <c r="AG683" s="64">
        <f t="shared" si="130"/>
        <v>0</v>
      </c>
      <c r="AH683" s="64">
        <f t="shared" si="131"/>
        <v>0</v>
      </c>
    </row>
    <row r="684" spans="1:34">
      <c r="A684" t="s">
        <v>35</v>
      </c>
      <c r="B684" t="s">
        <v>40</v>
      </c>
      <c r="C684">
        <v>5</v>
      </c>
      <c r="D684">
        <v>2014</v>
      </c>
      <c r="E684">
        <v>11</v>
      </c>
      <c r="F684">
        <v>0.59197010000000005</v>
      </c>
      <c r="G684">
        <v>0.59197010000000005</v>
      </c>
      <c r="H684" s="85">
        <v>85.627899999999997</v>
      </c>
      <c r="I684" s="84">
        <f t="shared" si="120"/>
        <v>0</v>
      </c>
      <c r="J684" s="84">
        <f t="shared" si="121"/>
        <v>0</v>
      </c>
      <c r="K684" s="84">
        <f t="shared" si="122"/>
        <v>0</v>
      </c>
      <c r="L684" s="84">
        <f t="shared" si="123"/>
        <v>0</v>
      </c>
      <c r="M684" s="84">
        <f t="shared" si="124"/>
        <v>0</v>
      </c>
      <c r="N684">
        <v>2321</v>
      </c>
      <c r="O684" s="85">
        <v>0</v>
      </c>
      <c r="P684" s="84">
        <v>0.72599999999999998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 s="85">
        <v>0</v>
      </c>
      <c r="X684" s="85">
        <v>0</v>
      </c>
      <c r="Y684" s="85">
        <v>0</v>
      </c>
      <c r="Z684" s="85">
        <v>0</v>
      </c>
      <c r="AA684" s="85">
        <v>0</v>
      </c>
      <c r="AB684" s="64">
        <f t="shared" si="125"/>
        <v>1373.9626021000001</v>
      </c>
      <c r="AC684" s="64">
        <f t="shared" si="126"/>
        <v>1373.9626021000001</v>
      </c>
      <c r="AD684" s="64">
        <f t="shared" si="127"/>
        <v>0</v>
      </c>
      <c r="AE684" s="64">
        <f t="shared" si="128"/>
        <v>0</v>
      </c>
      <c r="AF684" s="64">
        <f t="shared" si="129"/>
        <v>0</v>
      </c>
      <c r="AG684" s="64">
        <f t="shared" si="130"/>
        <v>0</v>
      </c>
      <c r="AH684" s="64">
        <f t="shared" si="131"/>
        <v>0</v>
      </c>
    </row>
    <row r="685" spans="1:34">
      <c r="A685" t="s">
        <v>35</v>
      </c>
      <c r="B685" t="s">
        <v>40</v>
      </c>
      <c r="C685">
        <v>5</v>
      </c>
      <c r="D685">
        <v>2014</v>
      </c>
      <c r="E685">
        <v>12</v>
      </c>
      <c r="F685">
        <v>0.93765160000000003</v>
      </c>
      <c r="G685">
        <v>0.93765160000000003</v>
      </c>
      <c r="H685" s="85">
        <v>88.379800000000003</v>
      </c>
      <c r="I685" s="84">
        <f t="shared" si="120"/>
        <v>0</v>
      </c>
      <c r="J685" s="84">
        <f t="shared" si="121"/>
        <v>0</v>
      </c>
      <c r="K685" s="84">
        <f t="shared" si="122"/>
        <v>0</v>
      </c>
      <c r="L685" s="84">
        <f t="shared" si="123"/>
        <v>0</v>
      </c>
      <c r="M685" s="84">
        <f t="shared" si="124"/>
        <v>0</v>
      </c>
      <c r="N685">
        <v>2321</v>
      </c>
      <c r="O685" s="85">
        <v>0</v>
      </c>
      <c r="P685" s="84">
        <v>0.85699999999999998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 s="85">
        <v>0</v>
      </c>
      <c r="X685" s="85">
        <v>0</v>
      </c>
      <c r="Y685" s="85">
        <v>0</v>
      </c>
      <c r="Z685" s="85">
        <v>0</v>
      </c>
      <c r="AA685" s="85">
        <v>0</v>
      </c>
      <c r="AB685" s="64">
        <f t="shared" si="125"/>
        <v>2176.2893635999999</v>
      </c>
      <c r="AC685" s="64">
        <f t="shared" si="126"/>
        <v>2176.2893635999999</v>
      </c>
      <c r="AD685" s="64">
        <f t="shared" si="127"/>
        <v>0</v>
      </c>
      <c r="AE685" s="64">
        <f t="shared" si="128"/>
        <v>0</v>
      </c>
      <c r="AF685" s="64">
        <f t="shared" si="129"/>
        <v>0</v>
      </c>
      <c r="AG685" s="64">
        <f t="shared" si="130"/>
        <v>0</v>
      </c>
      <c r="AH685" s="64">
        <f t="shared" si="131"/>
        <v>0</v>
      </c>
    </row>
    <row r="686" spans="1:34">
      <c r="A686" t="s">
        <v>35</v>
      </c>
      <c r="B686" t="s">
        <v>40</v>
      </c>
      <c r="C686">
        <v>5</v>
      </c>
      <c r="D686">
        <v>2014</v>
      </c>
      <c r="E686">
        <v>13</v>
      </c>
      <c r="F686">
        <v>1.3030250000000001</v>
      </c>
      <c r="G686">
        <v>1.3030250000000001</v>
      </c>
      <c r="H686" s="85">
        <v>89.108500000000006</v>
      </c>
      <c r="I686" s="84">
        <f t="shared" si="120"/>
        <v>0</v>
      </c>
      <c r="J686" s="84">
        <f t="shared" si="121"/>
        <v>0</v>
      </c>
      <c r="K686" s="84">
        <f t="shared" si="122"/>
        <v>0</v>
      </c>
      <c r="L686" s="84">
        <f t="shared" si="123"/>
        <v>0</v>
      </c>
      <c r="M686" s="84">
        <f t="shared" si="124"/>
        <v>0</v>
      </c>
      <c r="N686">
        <v>2321</v>
      </c>
      <c r="O686" s="85">
        <v>0</v>
      </c>
      <c r="P686" s="84">
        <v>0.90100000000000002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 s="85">
        <v>0</v>
      </c>
      <c r="X686" s="85">
        <v>0</v>
      </c>
      <c r="Y686" s="85">
        <v>0</v>
      </c>
      <c r="Z686" s="85">
        <v>0</v>
      </c>
      <c r="AA686" s="85">
        <v>0</v>
      </c>
      <c r="AB686" s="64">
        <f t="shared" si="125"/>
        <v>3024.3210250000002</v>
      </c>
      <c r="AC686" s="64">
        <f t="shared" si="126"/>
        <v>3024.3210250000002</v>
      </c>
      <c r="AD686" s="64">
        <f t="shared" si="127"/>
        <v>0</v>
      </c>
      <c r="AE686" s="64">
        <f t="shared" si="128"/>
        <v>0</v>
      </c>
      <c r="AF686" s="64">
        <f t="shared" si="129"/>
        <v>0</v>
      </c>
      <c r="AG686" s="64">
        <f t="shared" si="130"/>
        <v>0</v>
      </c>
      <c r="AH686" s="64">
        <f t="shared" si="131"/>
        <v>0</v>
      </c>
    </row>
    <row r="687" spans="1:34">
      <c r="A687" t="s">
        <v>35</v>
      </c>
      <c r="B687" t="s">
        <v>40</v>
      </c>
      <c r="C687">
        <v>5</v>
      </c>
      <c r="D687">
        <v>2014</v>
      </c>
      <c r="E687">
        <v>14</v>
      </c>
      <c r="F687">
        <v>1.6048560000000001</v>
      </c>
      <c r="G687">
        <v>1.1715450000000001</v>
      </c>
      <c r="H687" s="85">
        <v>87.387600000000006</v>
      </c>
      <c r="I687" s="84">
        <f t="shared" si="120"/>
        <v>-3.7610600000000001E-2</v>
      </c>
      <c r="J687" s="84">
        <f t="shared" si="121"/>
        <v>-1.53899E-2</v>
      </c>
      <c r="K687" s="84">
        <f t="shared" si="122"/>
        <v>0</v>
      </c>
      <c r="L687" s="84">
        <f t="shared" si="123"/>
        <v>1.53899E-2</v>
      </c>
      <c r="M687" s="84">
        <f t="shared" si="124"/>
        <v>3.7610600000000001E-2</v>
      </c>
      <c r="N687">
        <v>2321</v>
      </c>
      <c r="O687" s="85">
        <v>0</v>
      </c>
      <c r="P687" s="84">
        <v>0.88900000000000001</v>
      </c>
      <c r="Q687">
        <v>0</v>
      </c>
      <c r="R687">
        <v>-3.7610600000000001E-2</v>
      </c>
      <c r="S687">
        <v>-1.53899E-2</v>
      </c>
      <c r="T687">
        <v>0</v>
      </c>
      <c r="U687">
        <v>1.53899E-2</v>
      </c>
      <c r="V687">
        <v>3.7610600000000001E-2</v>
      </c>
      <c r="W687" s="85">
        <v>0</v>
      </c>
      <c r="X687" s="85">
        <v>0</v>
      </c>
      <c r="Y687" s="85">
        <v>0</v>
      </c>
      <c r="Z687" s="85">
        <v>0</v>
      </c>
      <c r="AA687" s="85">
        <v>0</v>
      </c>
      <c r="AB687" s="64">
        <f t="shared" si="125"/>
        <v>3724.8707760000002</v>
      </c>
      <c r="AC687" s="64">
        <f t="shared" si="126"/>
        <v>2719.155945</v>
      </c>
      <c r="AD687" s="64">
        <f t="shared" si="127"/>
        <v>-87.294202600000006</v>
      </c>
      <c r="AE687" s="64">
        <f t="shared" si="128"/>
        <v>-35.719957899999997</v>
      </c>
      <c r="AF687" s="64">
        <f t="shared" si="129"/>
        <v>0</v>
      </c>
      <c r="AG687" s="64">
        <f t="shared" si="130"/>
        <v>35.719957899999997</v>
      </c>
      <c r="AH687" s="64">
        <f t="shared" si="131"/>
        <v>87.294202600000006</v>
      </c>
    </row>
    <row r="688" spans="1:34">
      <c r="A688" t="s">
        <v>35</v>
      </c>
      <c r="B688" t="s">
        <v>40</v>
      </c>
      <c r="C688">
        <v>5</v>
      </c>
      <c r="D688">
        <v>2014</v>
      </c>
      <c r="E688">
        <v>15</v>
      </c>
      <c r="F688">
        <v>1.847564</v>
      </c>
      <c r="G688">
        <v>1.348722</v>
      </c>
      <c r="H688" s="85">
        <v>86.550399999999996</v>
      </c>
      <c r="I688" s="84">
        <f t="shared" si="120"/>
        <v>-3.9709599999999998E-2</v>
      </c>
      <c r="J688" s="84">
        <f t="shared" si="121"/>
        <v>-1.6248800000000001E-2</v>
      </c>
      <c r="K688" s="84">
        <f t="shared" si="122"/>
        <v>0</v>
      </c>
      <c r="L688" s="84">
        <f t="shared" si="123"/>
        <v>1.6248800000000001E-2</v>
      </c>
      <c r="M688" s="84">
        <f t="shared" si="124"/>
        <v>3.9709599999999998E-2</v>
      </c>
      <c r="N688">
        <v>2321</v>
      </c>
      <c r="O688" s="85">
        <v>0</v>
      </c>
      <c r="P688" s="84">
        <v>0.8</v>
      </c>
      <c r="Q688">
        <v>0</v>
      </c>
      <c r="R688">
        <v>-3.9709599999999998E-2</v>
      </c>
      <c r="S688">
        <v>-1.6248800000000001E-2</v>
      </c>
      <c r="T688">
        <v>0</v>
      </c>
      <c r="U688">
        <v>1.6248800000000001E-2</v>
      </c>
      <c r="V688">
        <v>3.9709599999999998E-2</v>
      </c>
      <c r="W688" s="85">
        <v>0</v>
      </c>
      <c r="X688" s="85">
        <v>0</v>
      </c>
      <c r="Y688" s="85">
        <v>0</v>
      </c>
      <c r="Z688" s="85">
        <v>0</v>
      </c>
      <c r="AA688" s="85">
        <v>0</v>
      </c>
      <c r="AB688" s="64">
        <f t="shared" si="125"/>
        <v>4288.1960440000003</v>
      </c>
      <c r="AC688" s="64">
        <f t="shared" si="126"/>
        <v>3130.3837619999999</v>
      </c>
      <c r="AD688" s="64">
        <f t="shared" si="127"/>
        <v>-92.165981599999995</v>
      </c>
      <c r="AE688" s="64">
        <f t="shared" si="128"/>
        <v>-37.713464800000004</v>
      </c>
      <c r="AF688" s="64">
        <f t="shared" si="129"/>
        <v>0</v>
      </c>
      <c r="AG688" s="64">
        <f t="shared" si="130"/>
        <v>37.713464800000004</v>
      </c>
      <c r="AH688" s="64">
        <f t="shared" si="131"/>
        <v>92.165981599999995</v>
      </c>
    </row>
    <row r="689" spans="1:34">
      <c r="A689" t="s">
        <v>35</v>
      </c>
      <c r="B689" t="s">
        <v>40</v>
      </c>
      <c r="C689">
        <v>5</v>
      </c>
      <c r="D689">
        <v>2014</v>
      </c>
      <c r="E689">
        <v>16</v>
      </c>
      <c r="F689">
        <v>1.9997910000000001</v>
      </c>
      <c r="G689">
        <v>1.4598469999999999</v>
      </c>
      <c r="H689" s="85">
        <v>84.038799999999995</v>
      </c>
      <c r="I689" s="84">
        <f t="shared" si="120"/>
        <v>-3.9720800000000001E-2</v>
      </c>
      <c r="J689" s="84">
        <f t="shared" si="121"/>
        <v>-1.6253400000000001E-2</v>
      </c>
      <c r="K689" s="84">
        <f t="shared" si="122"/>
        <v>0</v>
      </c>
      <c r="L689" s="84">
        <f t="shared" si="123"/>
        <v>1.6253400000000001E-2</v>
      </c>
      <c r="M689" s="84">
        <f t="shared" si="124"/>
        <v>3.9720800000000001E-2</v>
      </c>
      <c r="N689">
        <v>2321</v>
      </c>
      <c r="O689" s="85">
        <v>0</v>
      </c>
      <c r="P689" s="84">
        <v>0.67400000000000004</v>
      </c>
      <c r="Q689">
        <v>0</v>
      </c>
      <c r="R689">
        <v>-3.9720800000000001E-2</v>
      </c>
      <c r="S689">
        <v>-1.6253400000000001E-2</v>
      </c>
      <c r="T689">
        <v>0</v>
      </c>
      <c r="U689">
        <v>1.6253400000000001E-2</v>
      </c>
      <c r="V689">
        <v>3.9720800000000001E-2</v>
      </c>
      <c r="W689" s="85">
        <v>0</v>
      </c>
      <c r="X689" s="85">
        <v>0</v>
      </c>
      <c r="Y689" s="85">
        <v>0</v>
      </c>
      <c r="Z689" s="85">
        <v>0</v>
      </c>
      <c r="AA689" s="85">
        <v>0</v>
      </c>
      <c r="AB689" s="64">
        <f t="shared" si="125"/>
        <v>4641.5149110000002</v>
      </c>
      <c r="AC689" s="64">
        <f t="shared" si="126"/>
        <v>3388.3048869999998</v>
      </c>
      <c r="AD689" s="64">
        <f t="shared" si="127"/>
        <v>-92.191976800000006</v>
      </c>
      <c r="AE689" s="64">
        <f t="shared" si="128"/>
        <v>-37.724141400000001</v>
      </c>
      <c r="AF689" s="64">
        <f t="shared" si="129"/>
        <v>0</v>
      </c>
      <c r="AG689" s="64">
        <f t="shared" si="130"/>
        <v>37.724141400000001</v>
      </c>
      <c r="AH689" s="64">
        <f t="shared" si="131"/>
        <v>92.191976800000006</v>
      </c>
    </row>
    <row r="690" spans="1:34">
      <c r="A690" t="s">
        <v>35</v>
      </c>
      <c r="B690" t="s">
        <v>40</v>
      </c>
      <c r="C690">
        <v>5</v>
      </c>
      <c r="D690">
        <v>2014</v>
      </c>
      <c r="E690">
        <v>17</v>
      </c>
      <c r="F690">
        <v>2.0215770000000002</v>
      </c>
      <c r="G690">
        <v>1.475751</v>
      </c>
      <c r="H690" s="85">
        <v>81.844999999999999</v>
      </c>
      <c r="I690" s="84">
        <f t="shared" si="120"/>
        <v>-3.8709E-2</v>
      </c>
      <c r="J690" s="84">
        <f t="shared" si="121"/>
        <v>-1.58394E-2</v>
      </c>
      <c r="K690" s="84">
        <f t="shared" si="122"/>
        <v>0</v>
      </c>
      <c r="L690" s="84">
        <f t="shared" si="123"/>
        <v>1.58394E-2</v>
      </c>
      <c r="M690" s="84">
        <f t="shared" si="124"/>
        <v>3.8709E-2</v>
      </c>
      <c r="N690">
        <v>2321</v>
      </c>
      <c r="O690" s="85">
        <v>0</v>
      </c>
      <c r="P690" s="84">
        <v>0.56599999999999995</v>
      </c>
      <c r="Q690">
        <v>0</v>
      </c>
      <c r="R690">
        <v>-3.8709E-2</v>
      </c>
      <c r="S690">
        <v>-1.58394E-2</v>
      </c>
      <c r="T690">
        <v>0</v>
      </c>
      <c r="U690">
        <v>1.58394E-2</v>
      </c>
      <c r="V690">
        <v>3.8709E-2</v>
      </c>
      <c r="W690" s="85">
        <v>0</v>
      </c>
      <c r="X690" s="85">
        <v>0</v>
      </c>
      <c r="Y690" s="85">
        <v>0</v>
      </c>
      <c r="Z690" s="85">
        <v>0</v>
      </c>
      <c r="AA690" s="85">
        <v>0</v>
      </c>
      <c r="AB690" s="64">
        <f t="shared" si="125"/>
        <v>4692.0802170000006</v>
      </c>
      <c r="AC690" s="64">
        <f t="shared" si="126"/>
        <v>3425.2180710000002</v>
      </c>
      <c r="AD690" s="64">
        <f t="shared" si="127"/>
        <v>-89.843588999999994</v>
      </c>
      <c r="AE690" s="64">
        <f t="shared" si="128"/>
        <v>-36.763247399999997</v>
      </c>
      <c r="AF690" s="64">
        <f t="shared" si="129"/>
        <v>0</v>
      </c>
      <c r="AG690" s="64">
        <f t="shared" si="130"/>
        <v>36.763247399999997</v>
      </c>
      <c r="AH690" s="64">
        <f t="shared" si="131"/>
        <v>89.843588999999994</v>
      </c>
    </row>
    <row r="691" spans="1:34">
      <c r="A691" t="s">
        <v>35</v>
      </c>
      <c r="B691" t="s">
        <v>40</v>
      </c>
      <c r="C691">
        <v>5</v>
      </c>
      <c r="D691">
        <v>2014</v>
      </c>
      <c r="E691">
        <v>18</v>
      </c>
      <c r="F691">
        <v>2.0202659999999999</v>
      </c>
      <c r="G691">
        <v>1.4747939999999999</v>
      </c>
      <c r="H691" s="85">
        <v>82.054299999999998</v>
      </c>
      <c r="I691" s="84">
        <f t="shared" si="120"/>
        <v>-3.8861100000000003E-2</v>
      </c>
      <c r="J691" s="84">
        <f t="shared" si="121"/>
        <v>-1.5901700000000001E-2</v>
      </c>
      <c r="K691" s="84">
        <f t="shared" si="122"/>
        <v>0</v>
      </c>
      <c r="L691" s="84">
        <f t="shared" si="123"/>
        <v>1.5901700000000001E-2</v>
      </c>
      <c r="M691" s="84">
        <f t="shared" si="124"/>
        <v>3.8861100000000003E-2</v>
      </c>
      <c r="N691">
        <v>2321</v>
      </c>
      <c r="O691" s="85">
        <v>0</v>
      </c>
      <c r="P691" s="84">
        <v>0.374</v>
      </c>
      <c r="Q691">
        <v>0</v>
      </c>
      <c r="R691">
        <v>-3.8861100000000003E-2</v>
      </c>
      <c r="S691">
        <v>-1.5901700000000001E-2</v>
      </c>
      <c r="T691">
        <v>0</v>
      </c>
      <c r="U691">
        <v>1.5901700000000001E-2</v>
      </c>
      <c r="V691">
        <v>3.8861100000000003E-2</v>
      </c>
      <c r="W691" s="85">
        <v>0</v>
      </c>
      <c r="X691" s="85">
        <v>0</v>
      </c>
      <c r="Y691" s="85">
        <v>0</v>
      </c>
      <c r="Z691" s="85">
        <v>0</v>
      </c>
      <c r="AA691" s="85">
        <v>0</v>
      </c>
      <c r="AB691" s="64">
        <f t="shared" si="125"/>
        <v>4689.037386</v>
      </c>
      <c r="AC691" s="64">
        <f t="shared" si="126"/>
        <v>3422.9968739999999</v>
      </c>
      <c r="AD691" s="64">
        <f t="shared" si="127"/>
        <v>-90.196613100000008</v>
      </c>
      <c r="AE691" s="64">
        <f t="shared" si="128"/>
        <v>-36.907845700000003</v>
      </c>
      <c r="AF691" s="64">
        <f t="shared" si="129"/>
        <v>0</v>
      </c>
      <c r="AG691" s="64">
        <f t="shared" si="130"/>
        <v>36.907845700000003</v>
      </c>
      <c r="AH691" s="64">
        <f t="shared" si="131"/>
        <v>90.196613100000008</v>
      </c>
    </row>
    <row r="692" spans="1:34">
      <c r="A692" t="s">
        <v>35</v>
      </c>
      <c r="B692" t="s">
        <v>40</v>
      </c>
      <c r="C692">
        <v>5</v>
      </c>
      <c r="D692">
        <v>2014</v>
      </c>
      <c r="E692">
        <v>19</v>
      </c>
      <c r="F692">
        <v>1.761066</v>
      </c>
      <c r="G692">
        <v>1.9547829999999999</v>
      </c>
      <c r="H692" s="85">
        <v>80.031000000000006</v>
      </c>
      <c r="I692" s="84">
        <f t="shared" si="120"/>
        <v>0</v>
      </c>
      <c r="J692" s="84">
        <f t="shared" si="121"/>
        <v>0</v>
      </c>
      <c r="K692" s="84">
        <f t="shared" si="122"/>
        <v>0</v>
      </c>
      <c r="L692" s="84">
        <f t="shared" si="123"/>
        <v>0</v>
      </c>
      <c r="M692" s="84">
        <f t="shared" si="124"/>
        <v>0</v>
      </c>
      <c r="N692">
        <v>2321</v>
      </c>
      <c r="O692" s="85">
        <v>0</v>
      </c>
      <c r="P692" s="84">
        <v>0.23300000000000001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 s="85">
        <v>0</v>
      </c>
      <c r="X692" s="85">
        <v>0</v>
      </c>
      <c r="Y692" s="85">
        <v>0</v>
      </c>
      <c r="Z692" s="85">
        <v>0</v>
      </c>
      <c r="AA692" s="85">
        <v>0</v>
      </c>
      <c r="AB692" s="64">
        <f t="shared" si="125"/>
        <v>4087.434186</v>
      </c>
      <c r="AC692" s="64">
        <f t="shared" si="126"/>
        <v>4537.0513430000001</v>
      </c>
      <c r="AD692" s="64">
        <f t="shared" si="127"/>
        <v>0</v>
      </c>
      <c r="AE692" s="64">
        <f t="shared" si="128"/>
        <v>0</v>
      </c>
      <c r="AF692" s="64">
        <f t="shared" si="129"/>
        <v>0</v>
      </c>
      <c r="AG692" s="64">
        <f t="shared" si="130"/>
        <v>0</v>
      </c>
      <c r="AH692" s="64">
        <f t="shared" si="131"/>
        <v>0</v>
      </c>
    </row>
    <row r="693" spans="1:34">
      <c r="A693" t="s">
        <v>35</v>
      </c>
      <c r="B693" t="s">
        <v>40</v>
      </c>
      <c r="C693">
        <v>5</v>
      </c>
      <c r="D693">
        <v>2014</v>
      </c>
      <c r="E693">
        <v>20</v>
      </c>
      <c r="F693">
        <v>1.3174129999999999</v>
      </c>
      <c r="G693">
        <v>1.435981</v>
      </c>
      <c r="H693" s="85">
        <v>74.054299999999998</v>
      </c>
      <c r="I693" s="84">
        <f t="shared" si="120"/>
        <v>0</v>
      </c>
      <c r="J693" s="84">
        <f t="shared" si="121"/>
        <v>0</v>
      </c>
      <c r="K693" s="84">
        <f t="shared" si="122"/>
        <v>0</v>
      </c>
      <c r="L693" s="84">
        <f t="shared" si="123"/>
        <v>0</v>
      </c>
      <c r="M693" s="84">
        <f t="shared" si="124"/>
        <v>0</v>
      </c>
      <c r="N693">
        <v>2321</v>
      </c>
      <c r="O693" s="85">
        <v>0</v>
      </c>
      <c r="P693" s="84">
        <v>0.16500000000000001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 s="85">
        <v>0</v>
      </c>
      <c r="X693" s="85">
        <v>0</v>
      </c>
      <c r="Y693" s="85">
        <v>0</v>
      </c>
      <c r="Z693" s="85">
        <v>0</v>
      </c>
      <c r="AA693" s="85">
        <v>0</v>
      </c>
      <c r="AB693" s="64">
        <f t="shared" si="125"/>
        <v>3057.7155729999999</v>
      </c>
      <c r="AC693" s="64">
        <f t="shared" si="126"/>
        <v>3332.9119009999999</v>
      </c>
      <c r="AD693" s="64">
        <f t="shared" si="127"/>
        <v>0</v>
      </c>
      <c r="AE693" s="64">
        <f t="shared" si="128"/>
        <v>0</v>
      </c>
      <c r="AF693" s="64">
        <f t="shared" si="129"/>
        <v>0</v>
      </c>
      <c r="AG693" s="64">
        <f t="shared" si="130"/>
        <v>0</v>
      </c>
      <c r="AH693" s="64">
        <f t="shared" si="131"/>
        <v>0</v>
      </c>
    </row>
    <row r="694" spans="1:34">
      <c r="A694" t="s">
        <v>35</v>
      </c>
      <c r="B694" t="s">
        <v>40</v>
      </c>
      <c r="C694">
        <v>5</v>
      </c>
      <c r="D694">
        <v>2014</v>
      </c>
      <c r="E694">
        <v>21</v>
      </c>
      <c r="F694">
        <v>0.99536190000000002</v>
      </c>
      <c r="G694">
        <v>1.065037</v>
      </c>
      <c r="H694" s="85">
        <v>69.906999999999996</v>
      </c>
      <c r="I694" s="84">
        <f t="shared" si="120"/>
        <v>0</v>
      </c>
      <c r="J694" s="84">
        <f t="shared" si="121"/>
        <v>0</v>
      </c>
      <c r="K694" s="84">
        <f t="shared" si="122"/>
        <v>0</v>
      </c>
      <c r="L694" s="84">
        <f t="shared" si="123"/>
        <v>0</v>
      </c>
      <c r="M694" s="84">
        <f t="shared" si="124"/>
        <v>0</v>
      </c>
      <c r="N694">
        <v>2321</v>
      </c>
      <c r="O694" s="85">
        <v>0</v>
      </c>
      <c r="P694" s="84">
        <v>0.1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 s="85">
        <v>0</v>
      </c>
      <c r="X694" s="85">
        <v>0</v>
      </c>
      <c r="Y694" s="85">
        <v>0</v>
      </c>
      <c r="Z694" s="85">
        <v>0</v>
      </c>
      <c r="AA694" s="85">
        <v>0</v>
      </c>
      <c r="AB694" s="64">
        <f t="shared" si="125"/>
        <v>2310.2349699000001</v>
      </c>
      <c r="AC694" s="64">
        <f t="shared" si="126"/>
        <v>2471.9508770000002</v>
      </c>
      <c r="AD694" s="64">
        <f t="shared" si="127"/>
        <v>0</v>
      </c>
      <c r="AE694" s="64">
        <f t="shared" si="128"/>
        <v>0</v>
      </c>
      <c r="AF694" s="64">
        <f t="shared" si="129"/>
        <v>0</v>
      </c>
      <c r="AG694" s="64">
        <f t="shared" si="130"/>
        <v>0</v>
      </c>
      <c r="AH694" s="64">
        <f t="shared" si="131"/>
        <v>0</v>
      </c>
    </row>
    <row r="695" spans="1:34">
      <c r="A695" t="s">
        <v>35</v>
      </c>
      <c r="B695" t="s">
        <v>40</v>
      </c>
      <c r="C695">
        <v>5</v>
      </c>
      <c r="D695">
        <v>2014</v>
      </c>
      <c r="E695">
        <v>22</v>
      </c>
      <c r="F695">
        <v>0.78980349999999999</v>
      </c>
      <c r="G695">
        <v>0.78980349999999999</v>
      </c>
      <c r="H695" s="85">
        <v>66.217100000000002</v>
      </c>
      <c r="I695" s="84">
        <f t="shared" si="120"/>
        <v>0</v>
      </c>
      <c r="J695" s="84">
        <f t="shared" si="121"/>
        <v>0</v>
      </c>
      <c r="K695" s="84">
        <f t="shared" si="122"/>
        <v>0</v>
      </c>
      <c r="L695" s="84">
        <f t="shared" si="123"/>
        <v>0</v>
      </c>
      <c r="M695" s="84">
        <f t="shared" si="124"/>
        <v>0</v>
      </c>
      <c r="N695">
        <v>2321</v>
      </c>
      <c r="O695" s="85">
        <v>0</v>
      </c>
      <c r="P695" s="84">
        <v>6.8000000000000005E-2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 s="85">
        <v>0</v>
      </c>
      <c r="X695" s="85">
        <v>0</v>
      </c>
      <c r="Y695" s="85">
        <v>0</v>
      </c>
      <c r="Z695" s="85">
        <v>0</v>
      </c>
      <c r="AA695" s="85">
        <v>0</v>
      </c>
      <c r="AB695" s="64">
        <f t="shared" si="125"/>
        <v>1833.1339235</v>
      </c>
      <c r="AC695" s="64">
        <f t="shared" si="126"/>
        <v>1833.1339235</v>
      </c>
      <c r="AD695" s="64">
        <f t="shared" si="127"/>
        <v>0</v>
      </c>
      <c r="AE695" s="64">
        <f t="shared" si="128"/>
        <v>0</v>
      </c>
      <c r="AF695" s="64">
        <f t="shared" si="129"/>
        <v>0</v>
      </c>
      <c r="AG695" s="64">
        <f t="shared" si="130"/>
        <v>0</v>
      </c>
      <c r="AH695" s="64">
        <f t="shared" si="131"/>
        <v>0</v>
      </c>
    </row>
    <row r="696" spans="1:34">
      <c r="A696" t="s">
        <v>35</v>
      </c>
      <c r="B696" t="s">
        <v>40</v>
      </c>
      <c r="C696">
        <v>5</v>
      </c>
      <c r="D696">
        <v>2014</v>
      </c>
      <c r="E696">
        <v>23</v>
      </c>
      <c r="F696">
        <v>0.58114750000000004</v>
      </c>
      <c r="G696">
        <v>0.58114750000000004</v>
      </c>
      <c r="H696" s="85">
        <v>64.310100000000006</v>
      </c>
      <c r="I696" s="84">
        <f t="shared" si="120"/>
        <v>0</v>
      </c>
      <c r="J696" s="84">
        <f t="shared" si="121"/>
        <v>0</v>
      </c>
      <c r="K696" s="84">
        <f t="shared" si="122"/>
        <v>0</v>
      </c>
      <c r="L696" s="84">
        <f t="shared" si="123"/>
        <v>0</v>
      </c>
      <c r="M696" s="84">
        <f t="shared" si="124"/>
        <v>0</v>
      </c>
      <c r="N696">
        <v>2321</v>
      </c>
      <c r="O696" s="85">
        <v>0</v>
      </c>
      <c r="P696" s="84">
        <v>5.0999999999999997E-2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 s="85">
        <v>0</v>
      </c>
      <c r="X696" s="85">
        <v>0</v>
      </c>
      <c r="Y696" s="85">
        <v>0</v>
      </c>
      <c r="Z696" s="85">
        <v>0</v>
      </c>
      <c r="AA696" s="85">
        <v>0</v>
      </c>
      <c r="AB696" s="64">
        <f t="shared" si="125"/>
        <v>1348.8433475000002</v>
      </c>
      <c r="AC696" s="64">
        <f t="shared" si="126"/>
        <v>1348.8433475000002</v>
      </c>
      <c r="AD696" s="64">
        <f t="shared" si="127"/>
        <v>0</v>
      </c>
      <c r="AE696" s="64">
        <f t="shared" si="128"/>
        <v>0</v>
      </c>
      <c r="AF696" s="64">
        <f t="shared" si="129"/>
        <v>0</v>
      </c>
      <c r="AG696" s="64">
        <f t="shared" si="130"/>
        <v>0</v>
      </c>
      <c r="AH696" s="64">
        <f t="shared" si="131"/>
        <v>0</v>
      </c>
    </row>
    <row r="697" spans="1:34">
      <c r="A697" t="s">
        <v>35</v>
      </c>
      <c r="B697" t="s">
        <v>40</v>
      </c>
      <c r="C697">
        <v>5</v>
      </c>
      <c r="D697">
        <v>2014</v>
      </c>
      <c r="E697">
        <v>24</v>
      </c>
      <c r="F697">
        <v>0.39143679999999997</v>
      </c>
      <c r="G697">
        <v>0.39143679999999997</v>
      </c>
      <c r="H697" s="85">
        <v>61.806199999999997</v>
      </c>
      <c r="I697" s="84">
        <f t="shared" si="120"/>
        <v>0</v>
      </c>
      <c r="J697" s="84">
        <f t="shared" si="121"/>
        <v>0</v>
      </c>
      <c r="K697" s="84">
        <f t="shared" si="122"/>
        <v>0</v>
      </c>
      <c r="L697" s="84">
        <f t="shared" si="123"/>
        <v>0</v>
      </c>
      <c r="M697" s="84">
        <f t="shared" si="124"/>
        <v>0</v>
      </c>
      <c r="N697">
        <v>2321</v>
      </c>
      <c r="O697" s="85">
        <v>0</v>
      </c>
      <c r="P697" s="84">
        <v>0.05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 s="85">
        <v>0</v>
      </c>
      <c r="X697" s="85">
        <v>0</v>
      </c>
      <c r="Y697" s="85">
        <v>0</v>
      </c>
      <c r="Z697" s="85">
        <v>0</v>
      </c>
      <c r="AA697" s="85">
        <v>0</v>
      </c>
      <c r="AB697" s="64">
        <f t="shared" si="125"/>
        <v>908.52481279999995</v>
      </c>
      <c r="AC697" s="64">
        <f t="shared" si="126"/>
        <v>908.52481279999995</v>
      </c>
      <c r="AD697" s="64">
        <f t="shared" si="127"/>
        <v>0</v>
      </c>
      <c r="AE697" s="64">
        <f t="shared" si="128"/>
        <v>0</v>
      </c>
      <c r="AF697" s="64">
        <f t="shared" si="129"/>
        <v>0</v>
      </c>
      <c r="AG697" s="64">
        <f t="shared" si="130"/>
        <v>0</v>
      </c>
      <c r="AH697" s="64">
        <f t="shared" si="131"/>
        <v>0</v>
      </c>
    </row>
    <row r="698" spans="1:34">
      <c r="A698" t="s">
        <v>35</v>
      </c>
      <c r="B698" t="s">
        <v>41</v>
      </c>
      <c r="C698">
        <v>6</v>
      </c>
      <c r="D698">
        <v>2014</v>
      </c>
      <c r="E698">
        <v>1</v>
      </c>
      <c r="F698">
        <v>0.08</v>
      </c>
      <c r="G698">
        <v>0.08</v>
      </c>
      <c r="H698" s="85">
        <v>68.790700000000001</v>
      </c>
      <c r="I698" s="84">
        <f t="shared" si="120"/>
        <v>0</v>
      </c>
      <c r="J698" s="84">
        <f t="shared" si="121"/>
        <v>0</v>
      </c>
      <c r="K698" s="84">
        <f t="shared" si="122"/>
        <v>0</v>
      </c>
      <c r="L698" s="84">
        <f t="shared" si="123"/>
        <v>0</v>
      </c>
      <c r="M698" s="84">
        <f t="shared" si="124"/>
        <v>0</v>
      </c>
      <c r="N698">
        <v>2532</v>
      </c>
      <c r="O698" s="85">
        <v>0</v>
      </c>
      <c r="P698" s="84">
        <v>0.05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 s="85">
        <v>0</v>
      </c>
      <c r="X698" s="85">
        <v>0</v>
      </c>
      <c r="Y698" s="85">
        <v>0</v>
      </c>
      <c r="Z698" s="85">
        <v>0</v>
      </c>
      <c r="AA698" s="85">
        <v>0</v>
      </c>
      <c r="AB698" s="64">
        <f t="shared" si="125"/>
        <v>202.56</v>
      </c>
      <c r="AC698" s="64">
        <f t="shared" si="126"/>
        <v>202.56</v>
      </c>
      <c r="AD698" s="64">
        <f t="shared" si="127"/>
        <v>0</v>
      </c>
      <c r="AE698" s="64">
        <f t="shared" si="128"/>
        <v>0</v>
      </c>
      <c r="AF698" s="64">
        <f t="shared" si="129"/>
        <v>0</v>
      </c>
      <c r="AG698" s="64">
        <f t="shared" si="130"/>
        <v>0</v>
      </c>
      <c r="AH698" s="64">
        <f t="shared" si="131"/>
        <v>0</v>
      </c>
    </row>
    <row r="699" spans="1:34">
      <c r="A699" t="s">
        <v>35</v>
      </c>
      <c r="B699" t="s">
        <v>41</v>
      </c>
      <c r="C699">
        <v>6</v>
      </c>
      <c r="D699">
        <v>2014</v>
      </c>
      <c r="E699">
        <v>2</v>
      </c>
      <c r="F699">
        <v>0.08</v>
      </c>
      <c r="G699">
        <v>0.08</v>
      </c>
      <c r="H699" s="85">
        <v>67.333299999999994</v>
      </c>
      <c r="I699" s="84">
        <f t="shared" si="120"/>
        <v>0</v>
      </c>
      <c r="J699" s="84">
        <f t="shared" si="121"/>
        <v>0</v>
      </c>
      <c r="K699" s="84">
        <f t="shared" si="122"/>
        <v>0</v>
      </c>
      <c r="L699" s="84">
        <f t="shared" si="123"/>
        <v>0</v>
      </c>
      <c r="M699" s="84">
        <f t="shared" si="124"/>
        <v>0</v>
      </c>
      <c r="N699">
        <v>2532</v>
      </c>
      <c r="O699" s="85">
        <v>0</v>
      </c>
      <c r="P699" s="84">
        <v>3.2000000000000001E-2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 s="85">
        <v>0</v>
      </c>
      <c r="X699" s="85">
        <v>0</v>
      </c>
      <c r="Y699" s="85">
        <v>0</v>
      </c>
      <c r="Z699" s="85">
        <v>0</v>
      </c>
      <c r="AA699" s="85">
        <v>0</v>
      </c>
      <c r="AB699" s="64">
        <f t="shared" si="125"/>
        <v>202.56</v>
      </c>
      <c r="AC699" s="64">
        <f t="shared" si="126"/>
        <v>202.56</v>
      </c>
      <c r="AD699" s="64">
        <f t="shared" si="127"/>
        <v>0</v>
      </c>
      <c r="AE699" s="64">
        <f t="shared" si="128"/>
        <v>0</v>
      </c>
      <c r="AF699" s="64">
        <f t="shared" si="129"/>
        <v>0</v>
      </c>
      <c r="AG699" s="64">
        <f t="shared" si="130"/>
        <v>0</v>
      </c>
      <c r="AH699" s="64">
        <f t="shared" si="131"/>
        <v>0</v>
      </c>
    </row>
    <row r="700" spans="1:34">
      <c r="A700" t="s">
        <v>35</v>
      </c>
      <c r="B700" t="s">
        <v>41</v>
      </c>
      <c r="C700">
        <v>6</v>
      </c>
      <c r="D700">
        <v>2014</v>
      </c>
      <c r="E700">
        <v>3</v>
      </c>
      <c r="F700">
        <v>0.08</v>
      </c>
      <c r="G700">
        <v>0.08</v>
      </c>
      <c r="H700" s="85">
        <v>67.170500000000004</v>
      </c>
      <c r="I700" s="84">
        <f t="shared" si="120"/>
        <v>0</v>
      </c>
      <c r="J700" s="84">
        <f t="shared" si="121"/>
        <v>0</v>
      </c>
      <c r="K700" s="84">
        <f t="shared" si="122"/>
        <v>0</v>
      </c>
      <c r="L700" s="84">
        <f t="shared" si="123"/>
        <v>0</v>
      </c>
      <c r="M700" s="84">
        <f t="shared" si="124"/>
        <v>0</v>
      </c>
      <c r="N700">
        <v>2532</v>
      </c>
      <c r="O700" s="85">
        <v>0</v>
      </c>
      <c r="P700" s="84">
        <v>4.3999999999999997E-2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 s="85">
        <v>0</v>
      </c>
      <c r="X700" s="85">
        <v>0</v>
      </c>
      <c r="Y700" s="85">
        <v>0</v>
      </c>
      <c r="Z700" s="85">
        <v>0</v>
      </c>
      <c r="AA700" s="85">
        <v>0</v>
      </c>
      <c r="AB700" s="64">
        <f t="shared" si="125"/>
        <v>202.56</v>
      </c>
      <c r="AC700" s="64">
        <f t="shared" si="126"/>
        <v>202.56</v>
      </c>
      <c r="AD700" s="64">
        <f t="shared" si="127"/>
        <v>0</v>
      </c>
      <c r="AE700" s="64">
        <f t="shared" si="128"/>
        <v>0</v>
      </c>
      <c r="AF700" s="64">
        <f t="shared" si="129"/>
        <v>0</v>
      </c>
      <c r="AG700" s="64">
        <f t="shared" si="130"/>
        <v>0</v>
      </c>
      <c r="AH700" s="64">
        <f t="shared" si="131"/>
        <v>0</v>
      </c>
    </row>
    <row r="701" spans="1:34">
      <c r="A701" t="s">
        <v>35</v>
      </c>
      <c r="B701" t="s">
        <v>41</v>
      </c>
      <c r="C701">
        <v>6</v>
      </c>
      <c r="D701">
        <v>2014</v>
      </c>
      <c r="E701">
        <v>4</v>
      </c>
      <c r="F701">
        <v>0</v>
      </c>
      <c r="G701">
        <v>0</v>
      </c>
      <c r="H701" s="85">
        <v>67.031000000000006</v>
      </c>
      <c r="I701" s="84">
        <f t="shared" si="120"/>
        <v>0</v>
      </c>
      <c r="J701" s="84">
        <f t="shared" si="121"/>
        <v>0</v>
      </c>
      <c r="K701" s="84">
        <f t="shared" si="122"/>
        <v>0</v>
      </c>
      <c r="L701" s="84">
        <f t="shared" si="123"/>
        <v>0</v>
      </c>
      <c r="M701" s="84">
        <f t="shared" si="124"/>
        <v>0</v>
      </c>
      <c r="N701">
        <v>2532</v>
      </c>
      <c r="O701" s="85">
        <v>0</v>
      </c>
      <c r="P701" s="84">
        <v>4.3999999999999997E-2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 s="85">
        <v>0</v>
      </c>
      <c r="X701" s="85">
        <v>0</v>
      </c>
      <c r="Y701" s="85">
        <v>0</v>
      </c>
      <c r="Z701" s="85">
        <v>0</v>
      </c>
      <c r="AA701" s="85">
        <v>0</v>
      </c>
      <c r="AB701" s="64">
        <f t="shared" si="125"/>
        <v>0</v>
      </c>
      <c r="AC701" s="64">
        <f t="shared" si="126"/>
        <v>0</v>
      </c>
      <c r="AD701" s="64">
        <f t="shared" si="127"/>
        <v>0</v>
      </c>
      <c r="AE701" s="64">
        <f t="shared" si="128"/>
        <v>0</v>
      </c>
      <c r="AF701" s="64">
        <f t="shared" si="129"/>
        <v>0</v>
      </c>
      <c r="AG701" s="64">
        <f t="shared" si="130"/>
        <v>0</v>
      </c>
      <c r="AH701" s="64">
        <f t="shared" si="131"/>
        <v>0</v>
      </c>
    </row>
    <row r="702" spans="1:34">
      <c r="A702" t="s">
        <v>35</v>
      </c>
      <c r="B702" t="s">
        <v>41</v>
      </c>
      <c r="C702">
        <v>6</v>
      </c>
      <c r="D702">
        <v>2014</v>
      </c>
      <c r="E702">
        <v>5</v>
      </c>
      <c r="F702">
        <v>0</v>
      </c>
      <c r="G702">
        <v>0</v>
      </c>
      <c r="H702" s="85">
        <v>66.325599999999994</v>
      </c>
      <c r="I702" s="84">
        <f t="shared" si="120"/>
        <v>0</v>
      </c>
      <c r="J702" s="84">
        <f t="shared" si="121"/>
        <v>0</v>
      </c>
      <c r="K702" s="84">
        <f t="shared" si="122"/>
        <v>0</v>
      </c>
      <c r="L702" s="84">
        <f t="shared" si="123"/>
        <v>0</v>
      </c>
      <c r="M702" s="84">
        <f t="shared" si="124"/>
        <v>0</v>
      </c>
      <c r="N702">
        <v>2532</v>
      </c>
      <c r="O702" s="85">
        <v>0</v>
      </c>
      <c r="P702" s="84">
        <v>5.3999999999999999E-2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 s="85">
        <v>0</v>
      </c>
      <c r="X702" s="85">
        <v>0</v>
      </c>
      <c r="Y702" s="85">
        <v>0</v>
      </c>
      <c r="Z702" s="85">
        <v>0</v>
      </c>
      <c r="AA702" s="85">
        <v>0</v>
      </c>
      <c r="AB702" s="64">
        <f t="shared" si="125"/>
        <v>0</v>
      </c>
      <c r="AC702" s="64">
        <f t="shared" si="126"/>
        <v>0</v>
      </c>
      <c r="AD702" s="64">
        <f t="shared" si="127"/>
        <v>0</v>
      </c>
      <c r="AE702" s="64">
        <f t="shared" si="128"/>
        <v>0</v>
      </c>
      <c r="AF702" s="64">
        <f t="shared" si="129"/>
        <v>0</v>
      </c>
      <c r="AG702" s="64">
        <f t="shared" si="130"/>
        <v>0</v>
      </c>
      <c r="AH702" s="64">
        <f t="shared" si="131"/>
        <v>0</v>
      </c>
    </row>
    <row r="703" spans="1:34">
      <c r="A703" t="s">
        <v>35</v>
      </c>
      <c r="B703" t="s">
        <v>41</v>
      </c>
      <c r="C703">
        <v>6</v>
      </c>
      <c r="D703">
        <v>2014</v>
      </c>
      <c r="E703">
        <v>6</v>
      </c>
      <c r="F703">
        <v>4.4744899999999997E-2</v>
      </c>
      <c r="G703">
        <v>4.4744899999999997E-2</v>
      </c>
      <c r="H703" s="85">
        <v>66.410899999999998</v>
      </c>
      <c r="I703" s="84">
        <f t="shared" si="120"/>
        <v>0</v>
      </c>
      <c r="J703" s="84">
        <f t="shared" si="121"/>
        <v>0</v>
      </c>
      <c r="K703" s="84">
        <f t="shared" si="122"/>
        <v>0</v>
      </c>
      <c r="L703" s="84">
        <f t="shared" si="123"/>
        <v>0</v>
      </c>
      <c r="M703" s="84">
        <f t="shared" si="124"/>
        <v>0</v>
      </c>
      <c r="N703">
        <v>2532</v>
      </c>
      <c r="O703" s="85">
        <v>0</v>
      </c>
      <c r="P703" s="84">
        <v>0.10100000000000001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 s="85">
        <v>0</v>
      </c>
      <c r="X703" s="85">
        <v>0</v>
      </c>
      <c r="Y703" s="85">
        <v>0</v>
      </c>
      <c r="Z703" s="85">
        <v>0</v>
      </c>
      <c r="AA703" s="85">
        <v>0</v>
      </c>
      <c r="AB703" s="64">
        <f t="shared" si="125"/>
        <v>113.29408679999999</v>
      </c>
      <c r="AC703" s="64">
        <f t="shared" si="126"/>
        <v>113.29408679999999</v>
      </c>
      <c r="AD703" s="64">
        <f t="shared" si="127"/>
        <v>0</v>
      </c>
      <c r="AE703" s="64">
        <f t="shared" si="128"/>
        <v>0</v>
      </c>
      <c r="AF703" s="64">
        <f t="shared" si="129"/>
        <v>0</v>
      </c>
      <c r="AG703" s="64">
        <f t="shared" si="130"/>
        <v>0</v>
      </c>
      <c r="AH703" s="64">
        <f t="shared" si="131"/>
        <v>0</v>
      </c>
    </row>
    <row r="704" spans="1:34">
      <c r="A704" t="s">
        <v>35</v>
      </c>
      <c r="B704" t="s">
        <v>41</v>
      </c>
      <c r="C704">
        <v>6</v>
      </c>
      <c r="D704">
        <v>2014</v>
      </c>
      <c r="E704">
        <v>7</v>
      </c>
      <c r="F704">
        <v>6.85949E-2</v>
      </c>
      <c r="G704">
        <v>6.85949E-2</v>
      </c>
      <c r="H704" s="85">
        <v>68.790700000000001</v>
      </c>
      <c r="I704" s="84">
        <f t="shared" si="120"/>
        <v>0</v>
      </c>
      <c r="J704" s="84">
        <f t="shared" si="121"/>
        <v>0</v>
      </c>
      <c r="K704" s="84">
        <f t="shared" si="122"/>
        <v>0</v>
      </c>
      <c r="L704" s="84">
        <f t="shared" si="123"/>
        <v>0</v>
      </c>
      <c r="M704" s="84">
        <f t="shared" si="124"/>
        <v>0</v>
      </c>
      <c r="N704">
        <v>2532</v>
      </c>
      <c r="O704" s="85">
        <v>0</v>
      </c>
      <c r="P704" s="84">
        <v>0.161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 s="85">
        <v>0</v>
      </c>
      <c r="X704" s="85">
        <v>0</v>
      </c>
      <c r="Y704" s="85">
        <v>0</v>
      </c>
      <c r="Z704" s="85">
        <v>0</v>
      </c>
      <c r="AA704" s="85">
        <v>0</v>
      </c>
      <c r="AB704" s="64">
        <f t="shared" si="125"/>
        <v>173.68228680000001</v>
      </c>
      <c r="AC704" s="64">
        <f t="shared" si="126"/>
        <v>173.68228680000001</v>
      </c>
      <c r="AD704" s="64">
        <f t="shared" si="127"/>
        <v>0</v>
      </c>
      <c r="AE704" s="64">
        <f t="shared" si="128"/>
        <v>0</v>
      </c>
      <c r="AF704" s="64">
        <f t="shared" si="129"/>
        <v>0</v>
      </c>
      <c r="AG704" s="64">
        <f t="shared" si="130"/>
        <v>0</v>
      </c>
      <c r="AH704" s="64">
        <f t="shared" si="131"/>
        <v>0</v>
      </c>
    </row>
    <row r="705" spans="1:34">
      <c r="A705" t="s">
        <v>35</v>
      </c>
      <c r="B705" t="s">
        <v>41</v>
      </c>
      <c r="C705">
        <v>6</v>
      </c>
      <c r="D705">
        <v>2014</v>
      </c>
      <c r="E705">
        <v>8</v>
      </c>
      <c r="F705">
        <v>8.5798200000000005E-2</v>
      </c>
      <c r="G705">
        <v>8.5798200000000005E-2</v>
      </c>
      <c r="H705" s="85">
        <v>74.271299999999997</v>
      </c>
      <c r="I705" s="84">
        <f t="shared" si="120"/>
        <v>0</v>
      </c>
      <c r="J705" s="84">
        <f t="shared" si="121"/>
        <v>0</v>
      </c>
      <c r="K705" s="84">
        <f t="shared" si="122"/>
        <v>0</v>
      </c>
      <c r="L705" s="84">
        <f t="shared" si="123"/>
        <v>0</v>
      </c>
      <c r="M705" s="84">
        <f t="shared" si="124"/>
        <v>0</v>
      </c>
      <c r="N705">
        <v>2532</v>
      </c>
      <c r="O705" s="85">
        <v>0</v>
      </c>
      <c r="P705" s="84">
        <v>0.224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 s="85">
        <v>0</v>
      </c>
      <c r="X705" s="85">
        <v>0</v>
      </c>
      <c r="Y705" s="85">
        <v>0</v>
      </c>
      <c r="Z705" s="85">
        <v>0</v>
      </c>
      <c r="AA705" s="85">
        <v>0</v>
      </c>
      <c r="AB705" s="64">
        <f t="shared" si="125"/>
        <v>217.24104240000003</v>
      </c>
      <c r="AC705" s="64">
        <f t="shared" si="126"/>
        <v>217.24104240000003</v>
      </c>
      <c r="AD705" s="64">
        <f t="shared" si="127"/>
        <v>0</v>
      </c>
      <c r="AE705" s="64">
        <f t="shared" si="128"/>
        <v>0</v>
      </c>
      <c r="AF705" s="64">
        <f t="shared" si="129"/>
        <v>0</v>
      </c>
      <c r="AG705" s="64">
        <f t="shared" si="130"/>
        <v>0</v>
      </c>
      <c r="AH705" s="64">
        <f t="shared" si="131"/>
        <v>0</v>
      </c>
    </row>
    <row r="706" spans="1:34">
      <c r="A706" t="s">
        <v>35</v>
      </c>
      <c r="B706" t="s">
        <v>41</v>
      </c>
      <c r="C706">
        <v>6</v>
      </c>
      <c r="D706">
        <v>2014</v>
      </c>
      <c r="E706">
        <v>9</v>
      </c>
      <c r="F706">
        <v>0.1883196</v>
      </c>
      <c r="G706">
        <v>0.1883196</v>
      </c>
      <c r="H706" s="85">
        <v>78.472899999999996</v>
      </c>
      <c r="I706" s="84">
        <f t="shared" ref="I706:I769" si="132">SUM(R706,W706)</f>
        <v>0</v>
      </c>
      <c r="J706" s="84">
        <f t="shared" ref="J706:J769" si="133">SUM(S706,X706)</f>
        <v>0</v>
      </c>
      <c r="K706" s="84">
        <f t="shared" ref="K706:K769" si="134">SUM(T706,Y706)</f>
        <v>0</v>
      </c>
      <c r="L706" s="84">
        <f t="shared" ref="L706:L769" si="135">SUM(U706,Z706)</f>
        <v>0</v>
      </c>
      <c r="M706" s="84">
        <f t="shared" ref="M706:M769" si="136">SUM(V706,AA706)</f>
        <v>0</v>
      </c>
      <c r="N706">
        <v>2532</v>
      </c>
      <c r="O706" s="85">
        <v>0</v>
      </c>
      <c r="P706" s="84">
        <v>0.33800000000000002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 s="85">
        <v>0</v>
      </c>
      <c r="X706" s="85">
        <v>0</v>
      </c>
      <c r="Y706" s="85">
        <v>0</v>
      </c>
      <c r="Z706" s="85">
        <v>0</v>
      </c>
      <c r="AA706" s="85">
        <v>0</v>
      </c>
      <c r="AB706" s="64">
        <f t="shared" si="125"/>
        <v>476.82522720000003</v>
      </c>
      <c r="AC706" s="64">
        <f t="shared" si="126"/>
        <v>476.82522720000003</v>
      </c>
      <c r="AD706" s="64">
        <f t="shared" si="127"/>
        <v>0</v>
      </c>
      <c r="AE706" s="64">
        <f t="shared" si="128"/>
        <v>0</v>
      </c>
      <c r="AF706" s="64">
        <f t="shared" si="129"/>
        <v>0</v>
      </c>
      <c r="AG706" s="64">
        <f t="shared" si="130"/>
        <v>0</v>
      </c>
      <c r="AH706" s="64">
        <f t="shared" si="131"/>
        <v>0</v>
      </c>
    </row>
    <row r="707" spans="1:34">
      <c r="A707" t="s">
        <v>35</v>
      </c>
      <c r="B707" t="s">
        <v>41</v>
      </c>
      <c r="C707">
        <v>6</v>
      </c>
      <c r="D707">
        <v>2014</v>
      </c>
      <c r="E707">
        <v>10</v>
      </c>
      <c r="F707">
        <v>0.28659279999999998</v>
      </c>
      <c r="G707">
        <v>0.28659279999999998</v>
      </c>
      <c r="H707" s="85">
        <v>80.558099999999996</v>
      </c>
      <c r="I707" s="84">
        <f t="shared" si="132"/>
        <v>0</v>
      </c>
      <c r="J707" s="84">
        <f t="shared" si="133"/>
        <v>0</v>
      </c>
      <c r="K707" s="84">
        <f t="shared" si="134"/>
        <v>0</v>
      </c>
      <c r="L707" s="84">
        <f t="shared" si="135"/>
        <v>0</v>
      </c>
      <c r="M707" s="84">
        <f t="shared" si="136"/>
        <v>0</v>
      </c>
      <c r="N707">
        <v>2532</v>
      </c>
      <c r="O707" s="85">
        <v>0</v>
      </c>
      <c r="P707" s="84">
        <v>0.55700000000000005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 s="85">
        <v>0</v>
      </c>
      <c r="X707" s="85">
        <v>0</v>
      </c>
      <c r="Y707" s="85">
        <v>0</v>
      </c>
      <c r="Z707" s="85">
        <v>0</v>
      </c>
      <c r="AA707" s="85">
        <v>0</v>
      </c>
      <c r="AB707" s="64">
        <f t="shared" ref="AB707:AB770" si="137">F707*N707+P707*O707</f>
        <v>725.65296960000001</v>
      </c>
      <c r="AC707" s="64">
        <f t="shared" ref="AC707:AC770" si="138">G707*N707</f>
        <v>725.65296960000001</v>
      </c>
      <c r="AD707" s="64">
        <f t="shared" ref="AD707:AD770" si="139">R707*$N707</f>
        <v>0</v>
      </c>
      <c r="AE707" s="64">
        <f t="shared" ref="AE707:AE770" si="140">S707*$N707</f>
        <v>0</v>
      </c>
      <c r="AF707" s="64">
        <f t="shared" ref="AF707:AF770" si="141">T707*$N707</f>
        <v>0</v>
      </c>
      <c r="AG707" s="64">
        <f t="shared" ref="AG707:AG770" si="142">U707*$N707</f>
        <v>0</v>
      </c>
      <c r="AH707" s="64">
        <f t="shared" ref="AH707:AH770" si="143">V707*$N707</f>
        <v>0</v>
      </c>
    </row>
    <row r="708" spans="1:34">
      <c r="A708" t="s">
        <v>35</v>
      </c>
      <c r="B708" t="s">
        <v>41</v>
      </c>
      <c r="C708">
        <v>6</v>
      </c>
      <c r="D708">
        <v>2014</v>
      </c>
      <c r="E708">
        <v>11</v>
      </c>
      <c r="F708">
        <v>0.48899710000000002</v>
      </c>
      <c r="G708">
        <v>0.48899710000000002</v>
      </c>
      <c r="H708" s="85">
        <v>81.852699999999999</v>
      </c>
      <c r="I708" s="84">
        <f t="shared" si="132"/>
        <v>0</v>
      </c>
      <c r="J708" s="84">
        <f t="shared" si="133"/>
        <v>0</v>
      </c>
      <c r="K708" s="84">
        <f t="shared" si="134"/>
        <v>0</v>
      </c>
      <c r="L708" s="84">
        <f t="shared" si="135"/>
        <v>0</v>
      </c>
      <c r="M708" s="84">
        <f t="shared" si="136"/>
        <v>0</v>
      </c>
      <c r="N708">
        <v>2532</v>
      </c>
      <c r="O708" s="85">
        <v>0</v>
      </c>
      <c r="P708" s="84">
        <v>0.72599999999999998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 s="85">
        <v>0</v>
      </c>
      <c r="X708" s="85">
        <v>0</v>
      </c>
      <c r="Y708" s="85">
        <v>0</v>
      </c>
      <c r="Z708" s="85">
        <v>0</v>
      </c>
      <c r="AA708" s="85">
        <v>0</v>
      </c>
      <c r="AB708" s="64">
        <f t="shared" si="137"/>
        <v>1238.1406572000001</v>
      </c>
      <c r="AC708" s="64">
        <f t="shared" si="138"/>
        <v>1238.1406572000001</v>
      </c>
      <c r="AD708" s="64">
        <f t="shared" si="139"/>
        <v>0</v>
      </c>
      <c r="AE708" s="64">
        <f t="shared" si="140"/>
        <v>0</v>
      </c>
      <c r="AF708" s="64">
        <f t="shared" si="141"/>
        <v>0</v>
      </c>
      <c r="AG708" s="64">
        <f t="shared" si="142"/>
        <v>0</v>
      </c>
      <c r="AH708" s="64">
        <f t="shared" si="143"/>
        <v>0</v>
      </c>
    </row>
    <row r="709" spans="1:34">
      <c r="A709" t="s">
        <v>35</v>
      </c>
      <c r="B709" t="s">
        <v>41</v>
      </c>
      <c r="C709">
        <v>6</v>
      </c>
      <c r="D709">
        <v>2014</v>
      </c>
      <c r="E709">
        <v>12</v>
      </c>
      <c r="F709">
        <v>0.72922189999999998</v>
      </c>
      <c r="G709">
        <v>0.72922189999999998</v>
      </c>
      <c r="H709" s="85">
        <v>82.395300000000006</v>
      </c>
      <c r="I709" s="84">
        <f t="shared" si="132"/>
        <v>0</v>
      </c>
      <c r="J709" s="84">
        <f t="shared" si="133"/>
        <v>0</v>
      </c>
      <c r="K709" s="84">
        <f t="shared" si="134"/>
        <v>0</v>
      </c>
      <c r="L709" s="84">
        <f t="shared" si="135"/>
        <v>0</v>
      </c>
      <c r="M709" s="84">
        <f t="shared" si="136"/>
        <v>0</v>
      </c>
      <c r="N709">
        <v>2532</v>
      </c>
      <c r="O709" s="85">
        <v>0</v>
      </c>
      <c r="P709" s="84">
        <v>0.85699999999999998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 s="85">
        <v>0</v>
      </c>
      <c r="X709" s="85">
        <v>0</v>
      </c>
      <c r="Y709" s="85">
        <v>0</v>
      </c>
      <c r="Z709" s="85">
        <v>0</v>
      </c>
      <c r="AA709" s="85">
        <v>0</v>
      </c>
      <c r="AB709" s="64">
        <f t="shared" si="137"/>
        <v>1846.3898508</v>
      </c>
      <c r="AC709" s="64">
        <f t="shared" si="138"/>
        <v>1846.3898508</v>
      </c>
      <c r="AD709" s="64">
        <f t="shared" si="139"/>
        <v>0</v>
      </c>
      <c r="AE709" s="64">
        <f t="shared" si="140"/>
        <v>0</v>
      </c>
      <c r="AF709" s="64">
        <f t="shared" si="141"/>
        <v>0</v>
      </c>
      <c r="AG709" s="64">
        <f t="shared" si="142"/>
        <v>0</v>
      </c>
      <c r="AH709" s="64">
        <f t="shared" si="143"/>
        <v>0</v>
      </c>
    </row>
    <row r="710" spans="1:34">
      <c r="A710" t="s">
        <v>35</v>
      </c>
      <c r="B710" t="s">
        <v>41</v>
      </c>
      <c r="C710">
        <v>6</v>
      </c>
      <c r="D710">
        <v>2014</v>
      </c>
      <c r="E710">
        <v>13</v>
      </c>
      <c r="F710">
        <v>0.98661129999999997</v>
      </c>
      <c r="G710">
        <v>0.98661129999999997</v>
      </c>
      <c r="H710" s="85">
        <v>82.565899999999999</v>
      </c>
      <c r="I710" s="84">
        <f t="shared" si="132"/>
        <v>0</v>
      </c>
      <c r="J710" s="84">
        <f t="shared" si="133"/>
        <v>0</v>
      </c>
      <c r="K710" s="84">
        <f t="shared" si="134"/>
        <v>0</v>
      </c>
      <c r="L710" s="84">
        <f t="shared" si="135"/>
        <v>0</v>
      </c>
      <c r="M710" s="84">
        <f t="shared" si="136"/>
        <v>0</v>
      </c>
      <c r="N710">
        <v>2532</v>
      </c>
      <c r="O710" s="85">
        <v>0</v>
      </c>
      <c r="P710" s="84">
        <v>0.90100000000000002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 s="85">
        <v>0</v>
      </c>
      <c r="X710" s="85">
        <v>0</v>
      </c>
      <c r="Y710" s="85">
        <v>0</v>
      </c>
      <c r="Z710" s="85">
        <v>0</v>
      </c>
      <c r="AA710" s="85">
        <v>0</v>
      </c>
      <c r="AB710" s="64">
        <f t="shared" si="137"/>
        <v>2498.0998116000001</v>
      </c>
      <c r="AC710" s="64">
        <f t="shared" si="138"/>
        <v>2498.0998116000001</v>
      </c>
      <c r="AD710" s="64">
        <f t="shared" si="139"/>
        <v>0</v>
      </c>
      <c r="AE710" s="64">
        <f t="shared" si="140"/>
        <v>0</v>
      </c>
      <c r="AF710" s="64">
        <f t="shared" si="141"/>
        <v>0</v>
      </c>
      <c r="AG710" s="64">
        <f t="shared" si="142"/>
        <v>0</v>
      </c>
      <c r="AH710" s="64">
        <f t="shared" si="143"/>
        <v>0</v>
      </c>
    </row>
    <row r="711" spans="1:34">
      <c r="A711" t="s">
        <v>35</v>
      </c>
      <c r="B711" t="s">
        <v>41</v>
      </c>
      <c r="C711">
        <v>6</v>
      </c>
      <c r="D711">
        <v>2014</v>
      </c>
      <c r="E711">
        <v>14</v>
      </c>
      <c r="F711">
        <v>1.209041</v>
      </c>
      <c r="G711">
        <v>0.88259969999999999</v>
      </c>
      <c r="H711" s="85">
        <v>82.860500000000002</v>
      </c>
      <c r="I711" s="84">
        <f t="shared" si="132"/>
        <v>-3.1517200000000002E-2</v>
      </c>
      <c r="J711" s="84">
        <f t="shared" si="133"/>
        <v>-1.2896599999999999E-2</v>
      </c>
      <c r="K711" s="84">
        <f t="shared" si="134"/>
        <v>0</v>
      </c>
      <c r="L711" s="84">
        <f t="shared" si="135"/>
        <v>1.2896599999999999E-2</v>
      </c>
      <c r="M711" s="84">
        <f t="shared" si="136"/>
        <v>3.1517200000000002E-2</v>
      </c>
      <c r="N711">
        <v>2532</v>
      </c>
      <c r="O711" s="85">
        <v>0</v>
      </c>
      <c r="P711" s="84">
        <v>0.88900000000000001</v>
      </c>
      <c r="Q711">
        <v>0</v>
      </c>
      <c r="R711">
        <v>-3.1517200000000002E-2</v>
      </c>
      <c r="S711">
        <v>-1.2896599999999999E-2</v>
      </c>
      <c r="T711">
        <v>0</v>
      </c>
      <c r="U711">
        <v>1.2896599999999999E-2</v>
      </c>
      <c r="V711">
        <v>3.1517200000000002E-2</v>
      </c>
      <c r="W711" s="85">
        <v>0</v>
      </c>
      <c r="X711" s="85">
        <v>0</v>
      </c>
      <c r="Y711" s="85">
        <v>0</v>
      </c>
      <c r="Z711" s="85">
        <v>0</v>
      </c>
      <c r="AA711" s="85">
        <v>0</v>
      </c>
      <c r="AB711" s="64">
        <f t="shared" si="137"/>
        <v>3061.2918119999999</v>
      </c>
      <c r="AC711" s="64">
        <f t="shared" si="138"/>
        <v>2234.7424403999999</v>
      </c>
      <c r="AD711" s="64">
        <f t="shared" si="139"/>
        <v>-79.801550400000011</v>
      </c>
      <c r="AE711" s="64">
        <f t="shared" si="140"/>
        <v>-32.6541912</v>
      </c>
      <c r="AF711" s="64">
        <f t="shared" si="141"/>
        <v>0</v>
      </c>
      <c r="AG711" s="64">
        <f t="shared" si="142"/>
        <v>32.6541912</v>
      </c>
      <c r="AH711" s="64">
        <f t="shared" si="143"/>
        <v>79.801550400000011</v>
      </c>
    </row>
    <row r="712" spans="1:34">
      <c r="A712" t="s">
        <v>35</v>
      </c>
      <c r="B712" t="s">
        <v>41</v>
      </c>
      <c r="C712">
        <v>6</v>
      </c>
      <c r="D712">
        <v>2014</v>
      </c>
      <c r="E712">
        <v>15</v>
      </c>
      <c r="F712">
        <v>1.3813949999999999</v>
      </c>
      <c r="G712">
        <v>1.008419</v>
      </c>
      <c r="H712" s="85">
        <v>83.666700000000006</v>
      </c>
      <c r="I712" s="84">
        <f t="shared" si="132"/>
        <v>-3.2879400000000003E-2</v>
      </c>
      <c r="J712" s="84">
        <f t="shared" si="133"/>
        <v>-1.3454000000000001E-2</v>
      </c>
      <c r="K712" s="84">
        <f t="shared" si="134"/>
        <v>0</v>
      </c>
      <c r="L712" s="84">
        <f t="shared" si="135"/>
        <v>1.3454000000000001E-2</v>
      </c>
      <c r="M712" s="84">
        <f t="shared" si="136"/>
        <v>3.2879400000000003E-2</v>
      </c>
      <c r="N712">
        <v>2532</v>
      </c>
      <c r="O712" s="85">
        <v>0</v>
      </c>
      <c r="P712" s="84">
        <v>0.8</v>
      </c>
      <c r="Q712">
        <v>0</v>
      </c>
      <c r="R712">
        <v>-3.2879400000000003E-2</v>
      </c>
      <c r="S712">
        <v>-1.3454000000000001E-2</v>
      </c>
      <c r="T712">
        <v>0</v>
      </c>
      <c r="U712">
        <v>1.3454000000000001E-2</v>
      </c>
      <c r="V712">
        <v>3.2879400000000003E-2</v>
      </c>
      <c r="W712" s="85">
        <v>0</v>
      </c>
      <c r="X712" s="85">
        <v>0</v>
      </c>
      <c r="Y712" s="85">
        <v>0</v>
      </c>
      <c r="Z712" s="85">
        <v>0</v>
      </c>
      <c r="AA712" s="85">
        <v>0</v>
      </c>
      <c r="AB712" s="64">
        <f t="shared" si="137"/>
        <v>3497.6921399999997</v>
      </c>
      <c r="AC712" s="64">
        <f t="shared" si="138"/>
        <v>2553.3169079999998</v>
      </c>
      <c r="AD712" s="64">
        <f t="shared" si="139"/>
        <v>-83.250640800000014</v>
      </c>
      <c r="AE712" s="64">
        <f t="shared" si="140"/>
        <v>-34.065528</v>
      </c>
      <c r="AF712" s="64">
        <f t="shared" si="141"/>
        <v>0</v>
      </c>
      <c r="AG712" s="64">
        <f t="shared" si="142"/>
        <v>34.065528</v>
      </c>
      <c r="AH712" s="64">
        <f t="shared" si="143"/>
        <v>83.250640800000014</v>
      </c>
    </row>
    <row r="713" spans="1:34">
      <c r="A713" t="s">
        <v>35</v>
      </c>
      <c r="B713" t="s">
        <v>41</v>
      </c>
      <c r="C713">
        <v>6</v>
      </c>
      <c r="D713">
        <v>2014</v>
      </c>
      <c r="E713">
        <v>16</v>
      </c>
      <c r="F713">
        <v>1.523217</v>
      </c>
      <c r="G713">
        <v>1.1119490000000001</v>
      </c>
      <c r="H713" s="85">
        <v>83.263599999999997</v>
      </c>
      <c r="I713" s="84">
        <f t="shared" si="132"/>
        <v>-3.3565900000000003E-2</v>
      </c>
      <c r="J713" s="84">
        <f t="shared" si="133"/>
        <v>-1.37349E-2</v>
      </c>
      <c r="K713" s="84">
        <f t="shared" si="134"/>
        <v>0</v>
      </c>
      <c r="L713" s="84">
        <f t="shared" si="135"/>
        <v>1.37349E-2</v>
      </c>
      <c r="M713" s="84">
        <f t="shared" si="136"/>
        <v>3.3565900000000003E-2</v>
      </c>
      <c r="N713">
        <v>2532</v>
      </c>
      <c r="O713" s="85">
        <v>0</v>
      </c>
      <c r="P713" s="84">
        <v>0.67400000000000004</v>
      </c>
      <c r="Q713">
        <v>0</v>
      </c>
      <c r="R713">
        <v>-3.3565900000000003E-2</v>
      </c>
      <c r="S713">
        <v>-1.37349E-2</v>
      </c>
      <c r="T713">
        <v>0</v>
      </c>
      <c r="U713">
        <v>1.37349E-2</v>
      </c>
      <c r="V713">
        <v>3.3565900000000003E-2</v>
      </c>
      <c r="W713" s="85">
        <v>0</v>
      </c>
      <c r="X713" s="85">
        <v>0</v>
      </c>
      <c r="Y713" s="85">
        <v>0</v>
      </c>
      <c r="Z713" s="85">
        <v>0</v>
      </c>
      <c r="AA713" s="85">
        <v>0</v>
      </c>
      <c r="AB713" s="64">
        <f t="shared" si="137"/>
        <v>3856.7854440000001</v>
      </c>
      <c r="AC713" s="64">
        <f t="shared" si="138"/>
        <v>2815.4548680000003</v>
      </c>
      <c r="AD713" s="64">
        <f t="shared" si="139"/>
        <v>-84.988858800000003</v>
      </c>
      <c r="AE713" s="64">
        <f t="shared" si="140"/>
        <v>-34.776766799999997</v>
      </c>
      <c r="AF713" s="64">
        <f t="shared" si="141"/>
        <v>0</v>
      </c>
      <c r="AG713" s="64">
        <f t="shared" si="142"/>
        <v>34.776766799999997</v>
      </c>
      <c r="AH713" s="64">
        <f t="shared" si="143"/>
        <v>84.988858800000003</v>
      </c>
    </row>
    <row r="714" spans="1:34">
      <c r="A714" t="s">
        <v>35</v>
      </c>
      <c r="B714" t="s">
        <v>41</v>
      </c>
      <c r="C714">
        <v>6</v>
      </c>
      <c r="D714">
        <v>2014</v>
      </c>
      <c r="E714">
        <v>17</v>
      </c>
      <c r="F714">
        <v>1.616592</v>
      </c>
      <c r="G714">
        <v>1.180112</v>
      </c>
      <c r="H714" s="85">
        <v>82.410899999999998</v>
      </c>
      <c r="I714" s="84">
        <f t="shared" si="132"/>
        <v>-3.40185E-2</v>
      </c>
      <c r="J714" s="84">
        <f t="shared" si="133"/>
        <v>-1.3920099999999999E-2</v>
      </c>
      <c r="K714" s="84">
        <f t="shared" si="134"/>
        <v>0</v>
      </c>
      <c r="L714" s="84">
        <f t="shared" si="135"/>
        <v>1.3920099999999999E-2</v>
      </c>
      <c r="M714" s="84">
        <f t="shared" si="136"/>
        <v>3.40185E-2</v>
      </c>
      <c r="N714">
        <v>2532</v>
      </c>
      <c r="O714" s="85">
        <v>0</v>
      </c>
      <c r="P714" s="84">
        <v>0.56599999999999995</v>
      </c>
      <c r="Q714">
        <v>0</v>
      </c>
      <c r="R714">
        <v>-3.40185E-2</v>
      </c>
      <c r="S714">
        <v>-1.3920099999999999E-2</v>
      </c>
      <c r="T714">
        <v>0</v>
      </c>
      <c r="U714">
        <v>1.3920099999999999E-2</v>
      </c>
      <c r="V714">
        <v>3.40185E-2</v>
      </c>
      <c r="W714" s="85">
        <v>0</v>
      </c>
      <c r="X714" s="85">
        <v>0</v>
      </c>
      <c r="Y714" s="85">
        <v>0</v>
      </c>
      <c r="Z714" s="85">
        <v>0</v>
      </c>
      <c r="AA714" s="85">
        <v>0</v>
      </c>
      <c r="AB714" s="64">
        <f t="shared" si="137"/>
        <v>4093.2109439999999</v>
      </c>
      <c r="AC714" s="64">
        <f t="shared" si="138"/>
        <v>2988.043584</v>
      </c>
      <c r="AD714" s="64">
        <f t="shared" si="139"/>
        <v>-86.134842000000006</v>
      </c>
      <c r="AE714" s="64">
        <f t="shared" si="140"/>
        <v>-35.245693199999998</v>
      </c>
      <c r="AF714" s="64">
        <f t="shared" si="141"/>
        <v>0</v>
      </c>
      <c r="AG714" s="64">
        <f t="shared" si="142"/>
        <v>35.245693199999998</v>
      </c>
      <c r="AH714" s="64">
        <f t="shared" si="143"/>
        <v>86.134842000000006</v>
      </c>
    </row>
    <row r="715" spans="1:34">
      <c r="A715" t="s">
        <v>35</v>
      </c>
      <c r="B715" t="s">
        <v>41</v>
      </c>
      <c r="C715">
        <v>6</v>
      </c>
      <c r="D715">
        <v>2014</v>
      </c>
      <c r="E715">
        <v>18</v>
      </c>
      <c r="F715">
        <v>1.600231</v>
      </c>
      <c r="G715">
        <v>1.1681680000000001</v>
      </c>
      <c r="H715" s="85">
        <v>79.193799999999996</v>
      </c>
      <c r="I715" s="84">
        <f t="shared" si="132"/>
        <v>-3.3687300000000003E-2</v>
      </c>
      <c r="J715" s="84">
        <f t="shared" si="133"/>
        <v>-1.3784599999999999E-2</v>
      </c>
      <c r="K715" s="84">
        <f t="shared" si="134"/>
        <v>0</v>
      </c>
      <c r="L715" s="84">
        <f t="shared" si="135"/>
        <v>1.3784599999999999E-2</v>
      </c>
      <c r="M715" s="84">
        <f t="shared" si="136"/>
        <v>3.3687300000000003E-2</v>
      </c>
      <c r="N715">
        <v>2532</v>
      </c>
      <c r="O715" s="85">
        <v>0</v>
      </c>
      <c r="P715" s="84">
        <v>0.374</v>
      </c>
      <c r="Q715">
        <v>0</v>
      </c>
      <c r="R715">
        <v>-3.3687300000000003E-2</v>
      </c>
      <c r="S715">
        <v>-1.3784599999999999E-2</v>
      </c>
      <c r="T715">
        <v>0</v>
      </c>
      <c r="U715">
        <v>1.3784599999999999E-2</v>
      </c>
      <c r="V715">
        <v>3.3687300000000003E-2</v>
      </c>
      <c r="W715" s="85">
        <v>0</v>
      </c>
      <c r="X715" s="85">
        <v>0</v>
      </c>
      <c r="Y715" s="85">
        <v>0</v>
      </c>
      <c r="Z715" s="85">
        <v>0</v>
      </c>
      <c r="AA715" s="85">
        <v>0</v>
      </c>
      <c r="AB715" s="64">
        <f t="shared" si="137"/>
        <v>4051.7848919999997</v>
      </c>
      <c r="AC715" s="64">
        <f t="shared" si="138"/>
        <v>2957.8013760000003</v>
      </c>
      <c r="AD715" s="64">
        <f t="shared" si="139"/>
        <v>-85.296243600000011</v>
      </c>
      <c r="AE715" s="64">
        <f t="shared" si="140"/>
        <v>-34.902607199999998</v>
      </c>
      <c r="AF715" s="64">
        <f t="shared" si="141"/>
        <v>0</v>
      </c>
      <c r="AG715" s="64">
        <f t="shared" si="142"/>
        <v>34.902607199999998</v>
      </c>
      <c r="AH715" s="64">
        <f t="shared" si="143"/>
        <v>85.296243600000011</v>
      </c>
    </row>
    <row r="716" spans="1:34">
      <c r="A716" t="s">
        <v>35</v>
      </c>
      <c r="B716" t="s">
        <v>41</v>
      </c>
      <c r="C716">
        <v>6</v>
      </c>
      <c r="D716">
        <v>2014</v>
      </c>
      <c r="E716">
        <v>19</v>
      </c>
      <c r="F716">
        <v>1.3768959999999999</v>
      </c>
      <c r="G716">
        <v>1.528354</v>
      </c>
      <c r="H716" s="85">
        <v>76.465100000000007</v>
      </c>
      <c r="I716" s="84">
        <f t="shared" si="132"/>
        <v>0</v>
      </c>
      <c r="J716" s="84">
        <f t="shared" si="133"/>
        <v>0</v>
      </c>
      <c r="K716" s="84">
        <f t="shared" si="134"/>
        <v>0</v>
      </c>
      <c r="L716" s="84">
        <f t="shared" si="135"/>
        <v>0</v>
      </c>
      <c r="M716" s="84">
        <f t="shared" si="136"/>
        <v>0</v>
      </c>
      <c r="N716">
        <v>2532</v>
      </c>
      <c r="O716" s="85">
        <v>0</v>
      </c>
      <c r="P716" s="84">
        <v>0.23300000000000001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 s="85">
        <v>0</v>
      </c>
      <c r="X716" s="85">
        <v>0</v>
      </c>
      <c r="Y716" s="85">
        <v>0</v>
      </c>
      <c r="Z716" s="85">
        <v>0</v>
      </c>
      <c r="AA716" s="85">
        <v>0</v>
      </c>
      <c r="AB716" s="64">
        <f t="shared" si="137"/>
        <v>3486.3006719999998</v>
      </c>
      <c r="AC716" s="64">
        <f t="shared" si="138"/>
        <v>3869.792328</v>
      </c>
      <c r="AD716" s="64">
        <f t="shared" si="139"/>
        <v>0</v>
      </c>
      <c r="AE716" s="64">
        <f t="shared" si="140"/>
        <v>0</v>
      </c>
      <c r="AF716" s="64">
        <f t="shared" si="141"/>
        <v>0</v>
      </c>
      <c r="AG716" s="64">
        <f t="shared" si="142"/>
        <v>0</v>
      </c>
      <c r="AH716" s="64">
        <f t="shared" si="143"/>
        <v>0</v>
      </c>
    </row>
    <row r="717" spans="1:34">
      <c r="A717" t="s">
        <v>35</v>
      </c>
      <c r="B717" t="s">
        <v>41</v>
      </c>
      <c r="C717">
        <v>6</v>
      </c>
      <c r="D717">
        <v>2014</v>
      </c>
      <c r="E717">
        <v>20</v>
      </c>
      <c r="F717">
        <v>1.035169</v>
      </c>
      <c r="G717">
        <v>1.1283339999999999</v>
      </c>
      <c r="H717" s="85">
        <v>74.139499999999998</v>
      </c>
      <c r="I717" s="84">
        <f t="shared" si="132"/>
        <v>0</v>
      </c>
      <c r="J717" s="84">
        <f t="shared" si="133"/>
        <v>0</v>
      </c>
      <c r="K717" s="84">
        <f t="shared" si="134"/>
        <v>0</v>
      </c>
      <c r="L717" s="84">
        <f t="shared" si="135"/>
        <v>0</v>
      </c>
      <c r="M717" s="84">
        <f t="shared" si="136"/>
        <v>0</v>
      </c>
      <c r="N717">
        <v>2532</v>
      </c>
      <c r="O717" s="85">
        <v>0</v>
      </c>
      <c r="P717" s="84">
        <v>0.16500000000000001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 s="85">
        <v>0</v>
      </c>
      <c r="X717" s="85">
        <v>0</v>
      </c>
      <c r="Y717" s="85">
        <v>0</v>
      </c>
      <c r="Z717" s="85">
        <v>0</v>
      </c>
      <c r="AA717" s="85">
        <v>0</v>
      </c>
      <c r="AB717" s="64">
        <f t="shared" si="137"/>
        <v>2621.047908</v>
      </c>
      <c r="AC717" s="64">
        <f t="shared" si="138"/>
        <v>2856.9416879999999</v>
      </c>
      <c r="AD717" s="64">
        <f t="shared" si="139"/>
        <v>0</v>
      </c>
      <c r="AE717" s="64">
        <f t="shared" si="140"/>
        <v>0</v>
      </c>
      <c r="AF717" s="64">
        <f t="shared" si="141"/>
        <v>0</v>
      </c>
      <c r="AG717" s="64">
        <f t="shared" si="142"/>
        <v>0</v>
      </c>
      <c r="AH717" s="64">
        <f t="shared" si="143"/>
        <v>0</v>
      </c>
    </row>
    <row r="718" spans="1:34">
      <c r="A718" t="s">
        <v>35</v>
      </c>
      <c r="B718" t="s">
        <v>41</v>
      </c>
      <c r="C718">
        <v>6</v>
      </c>
      <c r="D718">
        <v>2014</v>
      </c>
      <c r="E718">
        <v>21</v>
      </c>
      <c r="F718">
        <v>0.80569420000000003</v>
      </c>
      <c r="G718">
        <v>0.86209270000000005</v>
      </c>
      <c r="H718" s="85">
        <v>71.868200000000002</v>
      </c>
      <c r="I718" s="84">
        <f t="shared" si="132"/>
        <v>0</v>
      </c>
      <c r="J718" s="84">
        <f t="shared" si="133"/>
        <v>0</v>
      </c>
      <c r="K718" s="84">
        <f t="shared" si="134"/>
        <v>0</v>
      </c>
      <c r="L718" s="84">
        <f t="shared" si="135"/>
        <v>0</v>
      </c>
      <c r="M718" s="84">
        <f t="shared" si="136"/>
        <v>0</v>
      </c>
      <c r="N718">
        <v>2532</v>
      </c>
      <c r="O718" s="85">
        <v>0</v>
      </c>
      <c r="P718" s="84">
        <v>0.1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 s="85">
        <v>0</v>
      </c>
      <c r="X718" s="85">
        <v>0</v>
      </c>
      <c r="Y718" s="85">
        <v>0</v>
      </c>
      <c r="Z718" s="85">
        <v>0</v>
      </c>
      <c r="AA718" s="85">
        <v>0</v>
      </c>
      <c r="AB718" s="64">
        <f t="shared" si="137"/>
        <v>2040.0177144000002</v>
      </c>
      <c r="AC718" s="64">
        <f t="shared" si="138"/>
        <v>2182.8187164000001</v>
      </c>
      <c r="AD718" s="64">
        <f t="shared" si="139"/>
        <v>0</v>
      </c>
      <c r="AE718" s="64">
        <f t="shared" si="140"/>
        <v>0</v>
      </c>
      <c r="AF718" s="64">
        <f t="shared" si="141"/>
        <v>0</v>
      </c>
      <c r="AG718" s="64">
        <f t="shared" si="142"/>
        <v>0</v>
      </c>
      <c r="AH718" s="64">
        <f t="shared" si="143"/>
        <v>0</v>
      </c>
    </row>
    <row r="719" spans="1:34">
      <c r="A719" t="s">
        <v>35</v>
      </c>
      <c r="B719" t="s">
        <v>41</v>
      </c>
      <c r="C719">
        <v>6</v>
      </c>
      <c r="D719">
        <v>2014</v>
      </c>
      <c r="E719">
        <v>22</v>
      </c>
      <c r="F719">
        <v>0.67154590000000003</v>
      </c>
      <c r="G719">
        <v>0.67154590000000003</v>
      </c>
      <c r="H719" s="85">
        <v>69.829499999999996</v>
      </c>
      <c r="I719" s="84">
        <f t="shared" si="132"/>
        <v>0</v>
      </c>
      <c r="J719" s="84">
        <f t="shared" si="133"/>
        <v>0</v>
      </c>
      <c r="K719" s="84">
        <f t="shared" si="134"/>
        <v>0</v>
      </c>
      <c r="L719" s="84">
        <f t="shared" si="135"/>
        <v>0</v>
      </c>
      <c r="M719" s="84">
        <f t="shared" si="136"/>
        <v>0</v>
      </c>
      <c r="N719">
        <v>2532</v>
      </c>
      <c r="O719" s="85">
        <v>0</v>
      </c>
      <c r="P719" s="84">
        <v>6.8000000000000005E-2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 s="85">
        <v>0</v>
      </c>
      <c r="X719" s="85">
        <v>0</v>
      </c>
      <c r="Y719" s="85">
        <v>0</v>
      </c>
      <c r="Z719" s="85">
        <v>0</v>
      </c>
      <c r="AA719" s="85">
        <v>0</v>
      </c>
      <c r="AB719" s="64">
        <f t="shared" si="137"/>
        <v>1700.3542188000001</v>
      </c>
      <c r="AC719" s="64">
        <f t="shared" si="138"/>
        <v>1700.3542188000001</v>
      </c>
      <c r="AD719" s="64">
        <f t="shared" si="139"/>
        <v>0</v>
      </c>
      <c r="AE719" s="64">
        <f t="shared" si="140"/>
        <v>0</v>
      </c>
      <c r="AF719" s="64">
        <f t="shared" si="141"/>
        <v>0</v>
      </c>
      <c r="AG719" s="64">
        <f t="shared" si="142"/>
        <v>0</v>
      </c>
      <c r="AH719" s="64">
        <f t="shared" si="143"/>
        <v>0</v>
      </c>
    </row>
    <row r="720" spans="1:34">
      <c r="A720" t="s">
        <v>35</v>
      </c>
      <c r="B720" t="s">
        <v>41</v>
      </c>
      <c r="C720">
        <v>6</v>
      </c>
      <c r="D720">
        <v>2014</v>
      </c>
      <c r="E720">
        <v>23</v>
      </c>
      <c r="F720">
        <v>0.49279139999999999</v>
      </c>
      <c r="G720">
        <v>0.49279139999999999</v>
      </c>
      <c r="H720" s="85">
        <v>68.775199999999998</v>
      </c>
      <c r="I720" s="84">
        <f t="shared" si="132"/>
        <v>0</v>
      </c>
      <c r="J720" s="84">
        <f t="shared" si="133"/>
        <v>0</v>
      </c>
      <c r="K720" s="84">
        <f t="shared" si="134"/>
        <v>0</v>
      </c>
      <c r="L720" s="84">
        <f t="shared" si="135"/>
        <v>0</v>
      </c>
      <c r="M720" s="84">
        <f t="shared" si="136"/>
        <v>0</v>
      </c>
      <c r="N720">
        <v>2532</v>
      </c>
      <c r="O720" s="85">
        <v>0</v>
      </c>
      <c r="P720" s="84">
        <v>5.0999999999999997E-2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 s="85">
        <v>0</v>
      </c>
      <c r="X720" s="85">
        <v>0</v>
      </c>
      <c r="Y720" s="85">
        <v>0</v>
      </c>
      <c r="Z720" s="85">
        <v>0</v>
      </c>
      <c r="AA720" s="85">
        <v>0</v>
      </c>
      <c r="AB720" s="64">
        <f t="shared" si="137"/>
        <v>1247.7478248</v>
      </c>
      <c r="AC720" s="64">
        <f t="shared" si="138"/>
        <v>1247.7478248</v>
      </c>
      <c r="AD720" s="64">
        <f t="shared" si="139"/>
        <v>0</v>
      </c>
      <c r="AE720" s="64">
        <f t="shared" si="140"/>
        <v>0</v>
      </c>
      <c r="AF720" s="64">
        <f t="shared" si="141"/>
        <v>0</v>
      </c>
      <c r="AG720" s="64">
        <f t="shared" si="142"/>
        <v>0</v>
      </c>
      <c r="AH720" s="64">
        <f t="shared" si="143"/>
        <v>0</v>
      </c>
    </row>
    <row r="721" spans="1:34">
      <c r="A721" t="s">
        <v>35</v>
      </c>
      <c r="B721" t="s">
        <v>41</v>
      </c>
      <c r="C721">
        <v>6</v>
      </c>
      <c r="D721">
        <v>2014</v>
      </c>
      <c r="E721">
        <v>24</v>
      </c>
      <c r="F721">
        <v>0.29683710000000002</v>
      </c>
      <c r="G721">
        <v>0.29683710000000002</v>
      </c>
      <c r="H721" s="85">
        <v>67.123999999999995</v>
      </c>
      <c r="I721" s="84">
        <f t="shared" si="132"/>
        <v>0</v>
      </c>
      <c r="J721" s="84">
        <f t="shared" si="133"/>
        <v>0</v>
      </c>
      <c r="K721" s="84">
        <f t="shared" si="134"/>
        <v>0</v>
      </c>
      <c r="L721" s="84">
        <f t="shared" si="135"/>
        <v>0</v>
      </c>
      <c r="M721" s="84">
        <f t="shared" si="136"/>
        <v>0</v>
      </c>
      <c r="N721">
        <v>2532</v>
      </c>
      <c r="O721" s="85">
        <v>0</v>
      </c>
      <c r="P721" s="84">
        <v>0.05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 s="85">
        <v>0</v>
      </c>
      <c r="X721" s="85">
        <v>0</v>
      </c>
      <c r="Y721" s="85">
        <v>0</v>
      </c>
      <c r="Z721" s="85">
        <v>0</v>
      </c>
      <c r="AA721" s="85">
        <v>0</v>
      </c>
      <c r="AB721" s="64">
        <f t="shared" si="137"/>
        <v>751.59153720000006</v>
      </c>
      <c r="AC721" s="64">
        <f t="shared" si="138"/>
        <v>751.59153720000006</v>
      </c>
      <c r="AD721" s="64">
        <f t="shared" si="139"/>
        <v>0</v>
      </c>
      <c r="AE721" s="64">
        <f t="shared" si="140"/>
        <v>0</v>
      </c>
      <c r="AF721" s="64">
        <f t="shared" si="141"/>
        <v>0</v>
      </c>
      <c r="AG721" s="64">
        <f t="shared" si="142"/>
        <v>0</v>
      </c>
      <c r="AH721" s="64">
        <f t="shared" si="143"/>
        <v>0</v>
      </c>
    </row>
    <row r="722" spans="1:34">
      <c r="A722" t="s">
        <v>35</v>
      </c>
      <c r="B722" t="s">
        <v>42</v>
      </c>
      <c r="C722">
        <v>7</v>
      </c>
      <c r="D722">
        <v>2014</v>
      </c>
      <c r="E722">
        <v>1</v>
      </c>
      <c r="F722">
        <v>0.08</v>
      </c>
      <c r="G722">
        <v>0.08</v>
      </c>
      <c r="H722" s="85">
        <v>70.007800000000003</v>
      </c>
      <c r="I722" s="84">
        <f t="shared" si="132"/>
        <v>0</v>
      </c>
      <c r="J722" s="84">
        <f t="shared" si="133"/>
        <v>0</v>
      </c>
      <c r="K722" s="84">
        <f t="shared" si="134"/>
        <v>0</v>
      </c>
      <c r="L722" s="84">
        <f t="shared" si="135"/>
        <v>0</v>
      </c>
      <c r="M722" s="84">
        <f t="shared" si="136"/>
        <v>0</v>
      </c>
      <c r="N722">
        <v>2743</v>
      </c>
      <c r="O722" s="85">
        <v>0</v>
      </c>
      <c r="P722" s="84">
        <v>0.05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 s="85">
        <v>0</v>
      </c>
      <c r="X722" s="85">
        <v>0</v>
      </c>
      <c r="Y722" s="85">
        <v>0</v>
      </c>
      <c r="Z722" s="85">
        <v>0</v>
      </c>
      <c r="AA722" s="85">
        <v>0</v>
      </c>
      <c r="AB722" s="64">
        <f t="shared" si="137"/>
        <v>219.44</v>
      </c>
      <c r="AC722" s="64">
        <f t="shared" si="138"/>
        <v>219.44</v>
      </c>
      <c r="AD722" s="64">
        <f t="shared" si="139"/>
        <v>0</v>
      </c>
      <c r="AE722" s="64">
        <f t="shared" si="140"/>
        <v>0</v>
      </c>
      <c r="AF722" s="64">
        <f t="shared" si="141"/>
        <v>0</v>
      </c>
      <c r="AG722" s="64">
        <f t="shared" si="142"/>
        <v>0</v>
      </c>
      <c r="AH722" s="64">
        <f t="shared" si="143"/>
        <v>0</v>
      </c>
    </row>
    <row r="723" spans="1:34">
      <c r="A723" t="s">
        <v>35</v>
      </c>
      <c r="B723" t="s">
        <v>42</v>
      </c>
      <c r="C723">
        <v>7</v>
      </c>
      <c r="D723">
        <v>2014</v>
      </c>
      <c r="E723">
        <v>2</v>
      </c>
      <c r="F723">
        <v>0.08</v>
      </c>
      <c r="G723">
        <v>0.08</v>
      </c>
      <c r="H723" s="85">
        <v>69.782899999999998</v>
      </c>
      <c r="I723" s="84">
        <f t="shared" si="132"/>
        <v>0</v>
      </c>
      <c r="J723" s="84">
        <f t="shared" si="133"/>
        <v>0</v>
      </c>
      <c r="K723" s="84">
        <f t="shared" si="134"/>
        <v>0</v>
      </c>
      <c r="L723" s="84">
        <f t="shared" si="135"/>
        <v>0</v>
      </c>
      <c r="M723" s="84">
        <f t="shared" si="136"/>
        <v>0</v>
      </c>
      <c r="N723">
        <v>2743</v>
      </c>
      <c r="O723" s="85">
        <v>0</v>
      </c>
      <c r="P723" s="84">
        <v>3.2000000000000001E-2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 s="85">
        <v>0</v>
      </c>
      <c r="X723" s="85">
        <v>0</v>
      </c>
      <c r="Y723" s="85">
        <v>0</v>
      </c>
      <c r="Z723" s="85">
        <v>0</v>
      </c>
      <c r="AA723" s="85">
        <v>0</v>
      </c>
      <c r="AB723" s="64">
        <f t="shared" si="137"/>
        <v>219.44</v>
      </c>
      <c r="AC723" s="64">
        <f t="shared" si="138"/>
        <v>219.44</v>
      </c>
      <c r="AD723" s="64">
        <f t="shared" si="139"/>
        <v>0</v>
      </c>
      <c r="AE723" s="64">
        <f t="shared" si="140"/>
        <v>0</v>
      </c>
      <c r="AF723" s="64">
        <f t="shared" si="141"/>
        <v>0</v>
      </c>
      <c r="AG723" s="64">
        <f t="shared" si="142"/>
        <v>0</v>
      </c>
      <c r="AH723" s="64">
        <f t="shared" si="143"/>
        <v>0</v>
      </c>
    </row>
    <row r="724" spans="1:34">
      <c r="A724" t="s">
        <v>35</v>
      </c>
      <c r="B724" t="s">
        <v>42</v>
      </c>
      <c r="C724">
        <v>7</v>
      </c>
      <c r="D724">
        <v>2014</v>
      </c>
      <c r="E724">
        <v>3</v>
      </c>
      <c r="F724">
        <v>0.08</v>
      </c>
      <c r="G724">
        <v>0.08</v>
      </c>
      <c r="H724" s="85">
        <v>69.061999999999998</v>
      </c>
      <c r="I724" s="84">
        <f t="shared" si="132"/>
        <v>0</v>
      </c>
      <c r="J724" s="84">
        <f t="shared" si="133"/>
        <v>0</v>
      </c>
      <c r="K724" s="84">
        <f t="shared" si="134"/>
        <v>0</v>
      </c>
      <c r="L724" s="84">
        <f t="shared" si="135"/>
        <v>0</v>
      </c>
      <c r="M724" s="84">
        <f t="shared" si="136"/>
        <v>0</v>
      </c>
      <c r="N724">
        <v>2743</v>
      </c>
      <c r="O724" s="85">
        <v>0</v>
      </c>
      <c r="P724" s="84">
        <v>4.3999999999999997E-2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 s="85">
        <v>0</v>
      </c>
      <c r="X724" s="85">
        <v>0</v>
      </c>
      <c r="Y724" s="85">
        <v>0</v>
      </c>
      <c r="Z724" s="85">
        <v>0</v>
      </c>
      <c r="AA724" s="85">
        <v>0</v>
      </c>
      <c r="AB724" s="64">
        <f t="shared" si="137"/>
        <v>219.44</v>
      </c>
      <c r="AC724" s="64">
        <f t="shared" si="138"/>
        <v>219.44</v>
      </c>
      <c r="AD724" s="64">
        <f t="shared" si="139"/>
        <v>0</v>
      </c>
      <c r="AE724" s="64">
        <f t="shared" si="140"/>
        <v>0</v>
      </c>
      <c r="AF724" s="64">
        <f t="shared" si="141"/>
        <v>0</v>
      </c>
      <c r="AG724" s="64">
        <f t="shared" si="142"/>
        <v>0</v>
      </c>
      <c r="AH724" s="64">
        <f t="shared" si="143"/>
        <v>0</v>
      </c>
    </row>
    <row r="725" spans="1:34">
      <c r="A725" t="s">
        <v>35</v>
      </c>
      <c r="B725" t="s">
        <v>42</v>
      </c>
      <c r="C725">
        <v>7</v>
      </c>
      <c r="D725">
        <v>2014</v>
      </c>
      <c r="E725">
        <v>4</v>
      </c>
      <c r="F725">
        <v>0</v>
      </c>
      <c r="G725">
        <v>0</v>
      </c>
      <c r="H725" s="85">
        <v>68.209299999999999</v>
      </c>
      <c r="I725" s="84">
        <f t="shared" si="132"/>
        <v>0</v>
      </c>
      <c r="J725" s="84">
        <f t="shared" si="133"/>
        <v>0</v>
      </c>
      <c r="K725" s="84">
        <f t="shared" si="134"/>
        <v>0</v>
      </c>
      <c r="L725" s="84">
        <f t="shared" si="135"/>
        <v>0</v>
      </c>
      <c r="M725" s="84">
        <f t="shared" si="136"/>
        <v>0</v>
      </c>
      <c r="N725">
        <v>2743</v>
      </c>
      <c r="O725" s="85">
        <v>0</v>
      </c>
      <c r="P725" s="84">
        <v>4.3999999999999997E-2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 s="85">
        <v>0</v>
      </c>
      <c r="X725" s="85">
        <v>0</v>
      </c>
      <c r="Y725" s="85">
        <v>0</v>
      </c>
      <c r="Z725" s="85">
        <v>0</v>
      </c>
      <c r="AA725" s="85">
        <v>0</v>
      </c>
      <c r="AB725" s="64">
        <f t="shared" si="137"/>
        <v>0</v>
      </c>
      <c r="AC725" s="64">
        <f t="shared" si="138"/>
        <v>0</v>
      </c>
      <c r="AD725" s="64">
        <f t="shared" si="139"/>
        <v>0</v>
      </c>
      <c r="AE725" s="64">
        <f t="shared" si="140"/>
        <v>0</v>
      </c>
      <c r="AF725" s="64">
        <f t="shared" si="141"/>
        <v>0</v>
      </c>
      <c r="AG725" s="64">
        <f t="shared" si="142"/>
        <v>0</v>
      </c>
      <c r="AH725" s="64">
        <f t="shared" si="143"/>
        <v>0</v>
      </c>
    </row>
    <row r="726" spans="1:34">
      <c r="A726" t="s">
        <v>35</v>
      </c>
      <c r="B726" t="s">
        <v>42</v>
      </c>
      <c r="C726">
        <v>7</v>
      </c>
      <c r="D726">
        <v>2014</v>
      </c>
      <c r="E726">
        <v>5</v>
      </c>
      <c r="F726">
        <v>0</v>
      </c>
      <c r="G726">
        <v>0</v>
      </c>
      <c r="H726" s="85">
        <v>68.240300000000005</v>
      </c>
      <c r="I726" s="84">
        <f t="shared" si="132"/>
        <v>0</v>
      </c>
      <c r="J726" s="84">
        <f t="shared" si="133"/>
        <v>0</v>
      </c>
      <c r="K726" s="84">
        <f t="shared" si="134"/>
        <v>0</v>
      </c>
      <c r="L726" s="84">
        <f t="shared" si="135"/>
        <v>0</v>
      </c>
      <c r="M726" s="84">
        <f t="shared" si="136"/>
        <v>0</v>
      </c>
      <c r="N726">
        <v>2743</v>
      </c>
      <c r="O726" s="85">
        <v>0</v>
      </c>
      <c r="P726" s="84">
        <v>5.3999999999999999E-2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 s="85">
        <v>0</v>
      </c>
      <c r="X726" s="85">
        <v>0</v>
      </c>
      <c r="Y726" s="85">
        <v>0</v>
      </c>
      <c r="Z726" s="85">
        <v>0</v>
      </c>
      <c r="AA726" s="85">
        <v>0</v>
      </c>
      <c r="AB726" s="64">
        <f t="shared" si="137"/>
        <v>0</v>
      </c>
      <c r="AC726" s="64">
        <f t="shared" si="138"/>
        <v>0</v>
      </c>
      <c r="AD726" s="64">
        <f t="shared" si="139"/>
        <v>0</v>
      </c>
      <c r="AE726" s="64">
        <f t="shared" si="140"/>
        <v>0</v>
      </c>
      <c r="AF726" s="64">
        <f t="shared" si="141"/>
        <v>0</v>
      </c>
      <c r="AG726" s="64">
        <f t="shared" si="142"/>
        <v>0</v>
      </c>
      <c r="AH726" s="64">
        <f t="shared" si="143"/>
        <v>0</v>
      </c>
    </row>
    <row r="727" spans="1:34">
      <c r="A727" t="s">
        <v>35</v>
      </c>
      <c r="B727" t="s">
        <v>42</v>
      </c>
      <c r="C727">
        <v>7</v>
      </c>
      <c r="D727">
        <v>2014</v>
      </c>
      <c r="E727">
        <v>6</v>
      </c>
      <c r="F727">
        <v>0</v>
      </c>
      <c r="G727">
        <v>0</v>
      </c>
      <c r="H727" s="85">
        <v>68.155000000000001</v>
      </c>
      <c r="I727" s="84">
        <f t="shared" si="132"/>
        <v>0</v>
      </c>
      <c r="J727" s="84">
        <f t="shared" si="133"/>
        <v>0</v>
      </c>
      <c r="K727" s="84">
        <f t="shared" si="134"/>
        <v>0</v>
      </c>
      <c r="L727" s="84">
        <f t="shared" si="135"/>
        <v>0</v>
      </c>
      <c r="M727" s="84">
        <f t="shared" si="136"/>
        <v>0</v>
      </c>
      <c r="N727">
        <v>2743</v>
      </c>
      <c r="O727" s="85">
        <v>0</v>
      </c>
      <c r="P727" s="84">
        <v>0.10100000000000001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 s="85">
        <v>0</v>
      </c>
      <c r="X727" s="85">
        <v>0</v>
      </c>
      <c r="Y727" s="85">
        <v>0</v>
      </c>
      <c r="Z727" s="85">
        <v>0</v>
      </c>
      <c r="AA727" s="85">
        <v>0</v>
      </c>
      <c r="AB727" s="64">
        <f t="shared" si="137"/>
        <v>0</v>
      </c>
      <c r="AC727" s="64">
        <f t="shared" si="138"/>
        <v>0</v>
      </c>
      <c r="AD727" s="64">
        <f t="shared" si="139"/>
        <v>0</v>
      </c>
      <c r="AE727" s="64">
        <f t="shared" si="140"/>
        <v>0</v>
      </c>
      <c r="AF727" s="64">
        <f t="shared" si="141"/>
        <v>0</v>
      </c>
      <c r="AG727" s="64">
        <f t="shared" si="142"/>
        <v>0</v>
      </c>
      <c r="AH727" s="64">
        <f t="shared" si="143"/>
        <v>0</v>
      </c>
    </row>
    <row r="728" spans="1:34">
      <c r="A728" t="s">
        <v>35</v>
      </c>
      <c r="B728" t="s">
        <v>42</v>
      </c>
      <c r="C728">
        <v>7</v>
      </c>
      <c r="D728">
        <v>2014</v>
      </c>
      <c r="E728">
        <v>7</v>
      </c>
      <c r="F728">
        <v>4.3168699999999997E-2</v>
      </c>
      <c r="G728">
        <v>4.3168699999999997E-2</v>
      </c>
      <c r="H728" s="85">
        <v>69.844999999999999</v>
      </c>
      <c r="I728" s="84">
        <f t="shared" si="132"/>
        <v>0</v>
      </c>
      <c r="J728" s="84">
        <f t="shared" si="133"/>
        <v>0</v>
      </c>
      <c r="K728" s="84">
        <f t="shared" si="134"/>
        <v>0</v>
      </c>
      <c r="L728" s="84">
        <f t="shared" si="135"/>
        <v>0</v>
      </c>
      <c r="M728" s="84">
        <f t="shared" si="136"/>
        <v>0</v>
      </c>
      <c r="N728">
        <v>2743</v>
      </c>
      <c r="O728" s="85">
        <v>0</v>
      </c>
      <c r="P728" s="84">
        <v>0.161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 s="85">
        <v>0</v>
      </c>
      <c r="X728" s="85">
        <v>0</v>
      </c>
      <c r="Y728" s="85">
        <v>0</v>
      </c>
      <c r="Z728" s="85">
        <v>0</v>
      </c>
      <c r="AA728" s="85">
        <v>0</v>
      </c>
      <c r="AB728" s="64">
        <f t="shared" si="137"/>
        <v>118.41174409999999</v>
      </c>
      <c r="AC728" s="64">
        <f t="shared" si="138"/>
        <v>118.41174409999999</v>
      </c>
      <c r="AD728" s="64">
        <f t="shared" si="139"/>
        <v>0</v>
      </c>
      <c r="AE728" s="64">
        <f t="shared" si="140"/>
        <v>0</v>
      </c>
      <c r="AF728" s="64">
        <f t="shared" si="141"/>
        <v>0</v>
      </c>
      <c r="AG728" s="64">
        <f t="shared" si="142"/>
        <v>0</v>
      </c>
      <c r="AH728" s="64">
        <f t="shared" si="143"/>
        <v>0</v>
      </c>
    </row>
    <row r="729" spans="1:34">
      <c r="A729" t="s">
        <v>35</v>
      </c>
      <c r="B729" t="s">
        <v>42</v>
      </c>
      <c r="C729">
        <v>7</v>
      </c>
      <c r="D729">
        <v>2014</v>
      </c>
      <c r="E729">
        <v>8</v>
      </c>
      <c r="F729">
        <v>0.1313173</v>
      </c>
      <c r="G729">
        <v>0.1313173</v>
      </c>
      <c r="H729" s="85">
        <v>73.992199999999997</v>
      </c>
      <c r="I729" s="84">
        <f t="shared" si="132"/>
        <v>0</v>
      </c>
      <c r="J729" s="84">
        <f t="shared" si="133"/>
        <v>0</v>
      </c>
      <c r="K729" s="84">
        <f t="shared" si="134"/>
        <v>0</v>
      </c>
      <c r="L729" s="84">
        <f t="shared" si="135"/>
        <v>0</v>
      </c>
      <c r="M729" s="84">
        <f t="shared" si="136"/>
        <v>0</v>
      </c>
      <c r="N729">
        <v>2743</v>
      </c>
      <c r="O729" s="85">
        <v>0</v>
      </c>
      <c r="P729" s="84">
        <v>0.224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 s="85">
        <v>0</v>
      </c>
      <c r="X729" s="85">
        <v>0</v>
      </c>
      <c r="Y729" s="85">
        <v>0</v>
      </c>
      <c r="Z729" s="85">
        <v>0</v>
      </c>
      <c r="AA729" s="85">
        <v>0</v>
      </c>
      <c r="AB729" s="64">
        <f t="shared" si="137"/>
        <v>360.20335389999997</v>
      </c>
      <c r="AC729" s="64">
        <f t="shared" si="138"/>
        <v>360.20335389999997</v>
      </c>
      <c r="AD729" s="64">
        <f t="shared" si="139"/>
        <v>0</v>
      </c>
      <c r="AE729" s="64">
        <f t="shared" si="140"/>
        <v>0</v>
      </c>
      <c r="AF729" s="64">
        <f t="shared" si="141"/>
        <v>0</v>
      </c>
      <c r="AG729" s="64">
        <f t="shared" si="142"/>
        <v>0</v>
      </c>
      <c r="AH729" s="64">
        <f t="shared" si="143"/>
        <v>0</v>
      </c>
    </row>
    <row r="730" spans="1:34">
      <c r="A730" t="s">
        <v>35</v>
      </c>
      <c r="B730" t="s">
        <v>42</v>
      </c>
      <c r="C730">
        <v>7</v>
      </c>
      <c r="D730">
        <v>2014</v>
      </c>
      <c r="E730">
        <v>9</v>
      </c>
      <c r="F730">
        <v>0.20047129999999999</v>
      </c>
      <c r="G730">
        <v>0.20047129999999999</v>
      </c>
      <c r="H730" s="85">
        <v>77.821700000000007</v>
      </c>
      <c r="I730" s="84">
        <f t="shared" si="132"/>
        <v>0</v>
      </c>
      <c r="J730" s="84">
        <f t="shared" si="133"/>
        <v>0</v>
      </c>
      <c r="K730" s="84">
        <f t="shared" si="134"/>
        <v>0</v>
      </c>
      <c r="L730" s="84">
        <f t="shared" si="135"/>
        <v>0</v>
      </c>
      <c r="M730" s="84">
        <f t="shared" si="136"/>
        <v>0</v>
      </c>
      <c r="N730">
        <v>2743</v>
      </c>
      <c r="O730" s="85">
        <v>0</v>
      </c>
      <c r="P730" s="84">
        <v>0.33800000000000002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 s="85">
        <v>0</v>
      </c>
      <c r="X730" s="85">
        <v>0</v>
      </c>
      <c r="Y730" s="85">
        <v>0</v>
      </c>
      <c r="Z730" s="85">
        <v>0</v>
      </c>
      <c r="AA730" s="85">
        <v>0</v>
      </c>
      <c r="AB730" s="64">
        <f t="shared" si="137"/>
        <v>549.89277589999995</v>
      </c>
      <c r="AC730" s="64">
        <f t="shared" si="138"/>
        <v>549.89277589999995</v>
      </c>
      <c r="AD730" s="64">
        <f t="shared" si="139"/>
        <v>0</v>
      </c>
      <c r="AE730" s="64">
        <f t="shared" si="140"/>
        <v>0</v>
      </c>
      <c r="AF730" s="64">
        <f t="shared" si="141"/>
        <v>0</v>
      </c>
      <c r="AG730" s="64">
        <f t="shared" si="142"/>
        <v>0</v>
      </c>
      <c r="AH730" s="64">
        <f t="shared" si="143"/>
        <v>0</v>
      </c>
    </row>
    <row r="731" spans="1:34">
      <c r="A731" t="s">
        <v>35</v>
      </c>
      <c r="B731" t="s">
        <v>42</v>
      </c>
      <c r="C731">
        <v>7</v>
      </c>
      <c r="D731">
        <v>2014</v>
      </c>
      <c r="E731">
        <v>10</v>
      </c>
      <c r="F731">
        <v>0.32776450000000001</v>
      </c>
      <c r="G731">
        <v>0.32776450000000001</v>
      </c>
      <c r="H731" s="85">
        <v>81.519400000000005</v>
      </c>
      <c r="I731" s="84">
        <f t="shared" si="132"/>
        <v>0</v>
      </c>
      <c r="J731" s="84">
        <f t="shared" si="133"/>
        <v>0</v>
      </c>
      <c r="K731" s="84">
        <f t="shared" si="134"/>
        <v>0</v>
      </c>
      <c r="L731" s="84">
        <f t="shared" si="135"/>
        <v>0</v>
      </c>
      <c r="M731" s="84">
        <f t="shared" si="136"/>
        <v>0</v>
      </c>
      <c r="N731">
        <v>2743</v>
      </c>
      <c r="O731" s="85">
        <v>0</v>
      </c>
      <c r="P731" s="84">
        <v>0.55700000000000005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 s="85">
        <v>0</v>
      </c>
      <c r="X731" s="85">
        <v>0</v>
      </c>
      <c r="Y731" s="85">
        <v>0</v>
      </c>
      <c r="Z731" s="85">
        <v>0</v>
      </c>
      <c r="AA731" s="85">
        <v>0</v>
      </c>
      <c r="AB731" s="64">
        <f t="shared" si="137"/>
        <v>899.05802349999999</v>
      </c>
      <c r="AC731" s="64">
        <f t="shared" si="138"/>
        <v>899.05802349999999</v>
      </c>
      <c r="AD731" s="64">
        <f t="shared" si="139"/>
        <v>0</v>
      </c>
      <c r="AE731" s="64">
        <f t="shared" si="140"/>
        <v>0</v>
      </c>
      <c r="AF731" s="64">
        <f t="shared" si="141"/>
        <v>0</v>
      </c>
      <c r="AG731" s="64">
        <f t="shared" si="142"/>
        <v>0</v>
      </c>
      <c r="AH731" s="64">
        <f t="shared" si="143"/>
        <v>0</v>
      </c>
    </row>
    <row r="732" spans="1:34">
      <c r="A732" t="s">
        <v>35</v>
      </c>
      <c r="B732" t="s">
        <v>42</v>
      </c>
      <c r="C732">
        <v>7</v>
      </c>
      <c r="D732">
        <v>2014</v>
      </c>
      <c r="E732">
        <v>11</v>
      </c>
      <c r="F732">
        <v>0.55708060000000004</v>
      </c>
      <c r="G732">
        <v>0.55708060000000004</v>
      </c>
      <c r="H732" s="85">
        <v>83.449600000000004</v>
      </c>
      <c r="I732" s="84">
        <f t="shared" si="132"/>
        <v>0</v>
      </c>
      <c r="J732" s="84">
        <f t="shared" si="133"/>
        <v>0</v>
      </c>
      <c r="K732" s="84">
        <f t="shared" si="134"/>
        <v>0</v>
      </c>
      <c r="L732" s="84">
        <f t="shared" si="135"/>
        <v>0</v>
      </c>
      <c r="M732" s="84">
        <f t="shared" si="136"/>
        <v>0</v>
      </c>
      <c r="N732">
        <v>2743</v>
      </c>
      <c r="O732" s="85">
        <v>0</v>
      </c>
      <c r="P732" s="84">
        <v>0.72599999999999998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 s="85">
        <v>0</v>
      </c>
      <c r="X732" s="85">
        <v>0</v>
      </c>
      <c r="Y732" s="85">
        <v>0</v>
      </c>
      <c r="Z732" s="85">
        <v>0</v>
      </c>
      <c r="AA732" s="85">
        <v>0</v>
      </c>
      <c r="AB732" s="64">
        <f t="shared" si="137"/>
        <v>1528.0720858000002</v>
      </c>
      <c r="AC732" s="64">
        <f t="shared" si="138"/>
        <v>1528.0720858000002</v>
      </c>
      <c r="AD732" s="64">
        <f t="shared" si="139"/>
        <v>0</v>
      </c>
      <c r="AE732" s="64">
        <f t="shared" si="140"/>
        <v>0</v>
      </c>
      <c r="AF732" s="64">
        <f t="shared" si="141"/>
        <v>0</v>
      </c>
      <c r="AG732" s="64">
        <f t="shared" si="142"/>
        <v>0</v>
      </c>
      <c r="AH732" s="64">
        <f t="shared" si="143"/>
        <v>0</v>
      </c>
    </row>
    <row r="733" spans="1:34">
      <c r="A733" t="s">
        <v>35</v>
      </c>
      <c r="B733" t="s">
        <v>42</v>
      </c>
      <c r="C733">
        <v>7</v>
      </c>
      <c r="D733">
        <v>2014</v>
      </c>
      <c r="E733">
        <v>12</v>
      </c>
      <c r="F733">
        <v>0.83480319999999997</v>
      </c>
      <c r="G733">
        <v>0.83480319999999997</v>
      </c>
      <c r="H733" s="85">
        <v>84.906999999999996</v>
      </c>
      <c r="I733" s="84">
        <f t="shared" si="132"/>
        <v>0</v>
      </c>
      <c r="J733" s="84">
        <f t="shared" si="133"/>
        <v>0</v>
      </c>
      <c r="K733" s="84">
        <f t="shared" si="134"/>
        <v>0</v>
      </c>
      <c r="L733" s="84">
        <f t="shared" si="135"/>
        <v>0</v>
      </c>
      <c r="M733" s="84">
        <f t="shared" si="136"/>
        <v>0</v>
      </c>
      <c r="N733">
        <v>2743</v>
      </c>
      <c r="O733" s="85">
        <v>0</v>
      </c>
      <c r="P733" s="84">
        <v>0.85699999999999998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 s="85">
        <v>0</v>
      </c>
      <c r="X733" s="85">
        <v>0</v>
      </c>
      <c r="Y733" s="85">
        <v>0</v>
      </c>
      <c r="Z733" s="85">
        <v>0</v>
      </c>
      <c r="AA733" s="85">
        <v>0</v>
      </c>
      <c r="AB733" s="64">
        <f t="shared" si="137"/>
        <v>2289.8651775999997</v>
      </c>
      <c r="AC733" s="64">
        <f t="shared" si="138"/>
        <v>2289.8651775999997</v>
      </c>
      <c r="AD733" s="64">
        <f t="shared" si="139"/>
        <v>0</v>
      </c>
      <c r="AE733" s="64">
        <f t="shared" si="140"/>
        <v>0</v>
      </c>
      <c r="AF733" s="64">
        <f t="shared" si="141"/>
        <v>0</v>
      </c>
      <c r="AG733" s="64">
        <f t="shared" si="142"/>
        <v>0</v>
      </c>
      <c r="AH733" s="64">
        <f t="shared" si="143"/>
        <v>0</v>
      </c>
    </row>
    <row r="734" spans="1:34">
      <c r="A734" t="s">
        <v>35</v>
      </c>
      <c r="B734" t="s">
        <v>42</v>
      </c>
      <c r="C734">
        <v>7</v>
      </c>
      <c r="D734">
        <v>2014</v>
      </c>
      <c r="E734">
        <v>13</v>
      </c>
      <c r="F734">
        <v>1.143259</v>
      </c>
      <c r="G734">
        <v>1.143259</v>
      </c>
      <c r="H734" s="85">
        <v>85.806200000000004</v>
      </c>
      <c r="I734" s="84">
        <f t="shared" si="132"/>
        <v>0</v>
      </c>
      <c r="J734" s="84">
        <f t="shared" si="133"/>
        <v>0</v>
      </c>
      <c r="K734" s="84">
        <f t="shared" si="134"/>
        <v>0</v>
      </c>
      <c r="L734" s="84">
        <f t="shared" si="135"/>
        <v>0</v>
      </c>
      <c r="M734" s="84">
        <f t="shared" si="136"/>
        <v>0</v>
      </c>
      <c r="N734">
        <v>2743</v>
      </c>
      <c r="O734" s="85">
        <v>0</v>
      </c>
      <c r="P734" s="84">
        <v>0.90100000000000002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 s="85">
        <v>0</v>
      </c>
      <c r="X734" s="85">
        <v>0</v>
      </c>
      <c r="Y734" s="85">
        <v>0</v>
      </c>
      <c r="Z734" s="85">
        <v>0</v>
      </c>
      <c r="AA734" s="85">
        <v>0</v>
      </c>
      <c r="AB734" s="64">
        <f t="shared" si="137"/>
        <v>3135.959437</v>
      </c>
      <c r="AC734" s="64">
        <f t="shared" si="138"/>
        <v>3135.959437</v>
      </c>
      <c r="AD734" s="64">
        <f t="shared" si="139"/>
        <v>0</v>
      </c>
      <c r="AE734" s="64">
        <f t="shared" si="140"/>
        <v>0</v>
      </c>
      <c r="AF734" s="64">
        <f t="shared" si="141"/>
        <v>0</v>
      </c>
      <c r="AG734" s="64">
        <f t="shared" si="142"/>
        <v>0</v>
      </c>
      <c r="AH734" s="64">
        <f t="shared" si="143"/>
        <v>0</v>
      </c>
    </row>
    <row r="735" spans="1:34">
      <c r="A735" t="s">
        <v>35</v>
      </c>
      <c r="B735" t="s">
        <v>42</v>
      </c>
      <c r="C735">
        <v>7</v>
      </c>
      <c r="D735">
        <v>2014</v>
      </c>
      <c r="E735">
        <v>14</v>
      </c>
      <c r="F735">
        <v>1.417983</v>
      </c>
      <c r="G735">
        <v>1.035128</v>
      </c>
      <c r="H735" s="85">
        <v>85.697699999999998</v>
      </c>
      <c r="I735" s="84">
        <f t="shared" si="132"/>
        <v>-3.3202700000000002E-2</v>
      </c>
      <c r="J735" s="84">
        <f t="shared" si="133"/>
        <v>-1.3586300000000001E-2</v>
      </c>
      <c r="K735" s="84">
        <f t="shared" si="134"/>
        <v>0</v>
      </c>
      <c r="L735" s="84">
        <f t="shared" si="135"/>
        <v>1.3586300000000001E-2</v>
      </c>
      <c r="M735" s="84">
        <f t="shared" si="136"/>
        <v>3.3202700000000002E-2</v>
      </c>
      <c r="N735">
        <v>2743</v>
      </c>
      <c r="O735" s="85">
        <v>0</v>
      </c>
      <c r="P735" s="84">
        <v>0.88900000000000001</v>
      </c>
      <c r="Q735">
        <v>0</v>
      </c>
      <c r="R735">
        <v>-3.3202700000000002E-2</v>
      </c>
      <c r="S735">
        <v>-1.3586300000000001E-2</v>
      </c>
      <c r="T735">
        <v>0</v>
      </c>
      <c r="U735">
        <v>1.3586300000000001E-2</v>
      </c>
      <c r="V735">
        <v>3.3202700000000002E-2</v>
      </c>
      <c r="W735" s="85">
        <v>0</v>
      </c>
      <c r="X735" s="85">
        <v>0</v>
      </c>
      <c r="Y735" s="85">
        <v>0</v>
      </c>
      <c r="Z735" s="85">
        <v>0</v>
      </c>
      <c r="AA735" s="85">
        <v>0</v>
      </c>
      <c r="AB735" s="64">
        <f t="shared" si="137"/>
        <v>3889.5273689999999</v>
      </c>
      <c r="AC735" s="64">
        <f t="shared" si="138"/>
        <v>2839.356104</v>
      </c>
      <c r="AD735" s="64">
        <f t="shared" si="139"/>
        <v>-91.07500610000001</v>
      </c>
      <c r="AE735" s="64">
        <f t="shared" si="140"/>
        <v>-37.267220900000005</v>
      </c>
      <c r="AF735" s="64">
        <f t="shared" si="141"/>
        <v>0</v>
      </c>
      <c r="AG735" s="64">
        <f t="shared" si="142"/>
        <v>37.267220900000005</v>
      </c>
      <c r="AH735" s="64">
        <f t="shared" si="143"/>
        <v>91.07500610000001</v>
      </c>
    </row>
    <row r="736" spans="1:34">
      <c r="A736" t="s">
        <v>35</v>
      </c>
      <c r="B736" t="s">
        <v>42</v>
      </c>
      <c r="C736">
        <v>7</v>
      </c>
      <c r="D736">
        <v>2014</v>
      </c>
      <c r="E736">
        <v>15</v>
      </c>
      <c r="F736">
        <v>1.623326</v>
      </c>
      <c r="G736">
        <v>1.185028</v>
      </c>
      <c r="H736" s="85">
        <v>85.465100000000007</v>
      </c>
      <c r="I736" s="84">
        <f t="shared" si="132"/>
        <v>-3.4696499999999998E-2</v>
      </c>
      <c r="J736" s="84">
        <f t="shared" si="133"/>
        <v>-1.41975E-2</v>
      </c>
      <c r="K736" s="84">
        <f t="shared" si="134"/>
        <v>0</v>
      </c>
      <c r="L736" s="84">
        <f t="shared" si="135"/>
        <v>1.41975E-2</v>
      </c>
      <c r="M736" s="84">
        <f t="shared" si="136"/>
        <v>3.4696499999999998E-2</v>
      </c>
      <c r="N736">
        <v>2743</v>
      </c>
      <c r="O736" s="85">
        <v>0</v>
      </c>
      <c r="P736" s="84">
        <v>0.8</v>
      </c>
      <c r="Q736">
        <v>0</v>
      </c>
      <c r="R736">
        <v>-3.4696499999999998E-2</v>
      </c>
      <c r="S736">
        <v>-1.41975E-2</v>
      </c>
      <c r="T736">
        <v>0</v>
      </c>
      <c r="U736">
        <v>1.41975E-2</v>
      </c>
      <c r="V736">
        <v>3.4696499999999998E-2</v>
      </c>
      <c r="W736" s="85">
        <v>0</v>
      </c>
      <c r="X736" s="85">
        <v>0</v>
      </c>
      <c r="Y736" s="85">
        <v>0</v>
      </c>
      <c r="Z736" s="85">
        <v>0</v>
      </c>
      <c r="AA736" s="85">
        <v>0</v>
      </c>
      <c r="AB736" s="64">
        <f t="shared" si="137"/>
        <v>4452.7832180000005</v>
      </c>
      <c r="AC736" s="64">
        <f t="shared" si="138"/>
        <v>3250.5318039999997</v>
      </c>
      <c r="AD736" s="64">
        <f t="shared" si="139"/>
        <v>-95.172499500000001</v>
      </c>
      <c r="AE736" s="64">
        <f t="shared" si="140"/>
        <v>-38.943742499999999</v>
      </c>
      <c r="AF736" s="64">
        <f t="shared" si="141"/>
        <v>0</v>
      </c>
      <c r="AG736" s="64">
        <f t="shared" si="142"/>
        <v>38.943742499999999</v>
      </c>
      <c r="AH736" s="64">
        <f t="shared" si="143"/>
        <v>95.172499500000001</v>
      </c>
    </row>
    <row r="737" spans="1:34">
      <c r="A737" t="s">
        <v>35</v>
      </c>
      <c r="B737" t="s">
        <v>42</v>
      </c>
      <c r="C737">
        <v>7</v>
      </c>
      <c r="D737">
        <v>2014</v>
      </c>
      <c r="E737">
        <v>16</v>
      </c>
      <c r="F737">
        <v>1.776664</v>
      </c>
      <c r="G737">
        <v>1.2969649999999999</v>
      </c>
      <c r="H737" s="85">
        <v>83.837199999999996</v>
      </c>
      <c r="I737" s="84">
        <f t="shared" si="132"/>
        <v>-3.5181999999999998E-2</v>
      </c>
      <c r="J737" s="84">
        <f t="shared" si="133"/>
        <v>-1.43962E-2</v>
      </c>
      <c r="K737" s="84">
        <f t="shared" si="134"/>
        <v>0</v>
      </c>
      <c r="L737" s="84">
        <f t="shared" si="135"/>
        <v>1.43962E-2</v>
      </c>
      <c r="M737" s="84">
        <f t="shared" si="136"/>
        <v>3.5181999999999998E-2</v>
      </c>
      <c r="N737">
        <v>2743</v>
      </c>
      <c r="O737" s="85">
        <v>0</v>
      </c>
      <c r="P737" s="84">
        <v>0.67400000000000004</v>
      </c>
      <c r="Q737">
        <v>0</v>
      </c>
      <c r="R737">
        <v>-3.5181999999999998E-2</v>
      </c>
      <c r="S737">
        <v>-1.43962E-2</v>
      </c>
      <c r="T737">
        <v>0</v>
      </c>
      <c r="U737">
        <v>1.43962E-2</v>
      </c>
      <c r="V737">
        <v>3.5181999999999998E-2</v>
      </c>
      <c r="W737" s="85">
        <v>0</v>
      </c>
      <c r="X737" s="85">
        <v>0</v>
      </c>
      <c r="Y737" s="85">
        <v>0</v>
      </c>
      <c r="Z737" s="85">
        <v>0</v>
      </c>
      <c r="AA737" s="85">
        <v>0</v>
      </c>
      <c r="AB737" s="64">
        <f t="shared" si="137"/>
        <v>4873.3893520000001</v>
      </c>
      <c r="AC737" s="64">
        <f t="shared" si="138"/>
        <v>3557.5749949999999</v>
      </c>
      <c r="AD737" s="64">
        <f t="shared" si="139"/>
        <v>-96.504225999999989</v>
      </c>
      <c r="AE737" s="64">
        <f t="shared" si="140"/>
        <v>-39.488776600000001</v>
      </c>
      <c r="AF737" s="64">
        <f t="shared" si="141"/>
        <v>0</v>
      </c>
      <c r="AG737" s="64">
        <f t="shared" si="142"/>
        <v>39.488776600000001</v>
      </c>
      <c r="AH737" s="64">
        <f t="shared" si="143"/>
        <v>96.504225999999989</v>
      </c>
    </row>
    <row r="738" spans="1:34">
      <c r="A738" t="s">
        <v>35</v>
      </c>
      <c r="B738" t="s">
        <v>42</v>
      </c>
      <c r="C738">
        <v>7</v>
      </c>
      <c r="D738">
        <v>2014</v>
      </c>
      <c r="E738">
        <v>17</v>
      </c>
      <c r="F738">
        <v>1.8556980000000001</v>
      </c>
      <c r="G738">
        <v>1.35466</v>
      </c>
      <c r="H738" s="85">
        <v>82.441900000000004</v>
      </c>
      <c r="I738" s="84">
        <f t="shared" si="132"/>
        <v>-3.5238800000000001E-2</v>
      </c>
      <c r="J738" s="84">
        <f t="shared" si="133"/>
        <v>-1.4419400000000001E-2</v>
      </c>
      <c r="K738" s="84">
        <f t="shared" si="134"/>
        <v>0</v>
      </c>
      <c r="L738" s="84">
        <f t="shared" si="135"/>
        <v>1.4419400000000001E-2</v>
      </c>
      <c r="M738" s="84">
        <f t="shared" si="136"/>
        <v>3.5238800000000001E-2</v>
      </c>
      <c r="N738">
        <v>2743</v>
      </c>
      <c r="O738" s="85">
        <v>0</v>
      </c>
      <c r="P738" s="84">
        <v>0.56599999999999995</v>
      </c>
      <c r="Q738">
        <v>0</v>
      </c>
      <c r="R738">
        <v>-3.5238800000000001E-2</v>
      </c>
      <c r="S738">
        <v>-1.4419400000000001E-2</v>
      </c>
      <c r="T738">
        <v>0</v>
      </c>
      <c r="U738">
        <v>1.4419400000000001E-2</v>
      </c>
      <c r="V738">
        <v>3.5238800000000001E-2</v>
      </c>
      <c r="W738" s="85">
        <v>0</v>
      </c>
      <c r="X738" s="85">
        <v>0</v>
      </c>
      <c r="Y738" s="85">
        <v>0</v>
      </c>
      <c r="Z738" s="85">
        <v>0</v>
      </c>
      <c r="AA738" s="85">
        <v>0</v>
      </c>
      <c r="AB738" s="64">
        <f t="shared" si="137"/>
        <v>5090.1796140000006</v>
      </c>
      <c r="AC738" s="64">
        <f t="shared" si="138"/>
        <v>3715.8323799999998</v>
      </c>
      <c r="AD738" s="64">
        <f t="shared" si="139"/>
        <v>-96.660028400000002</v>
      </c>
      <c r="AE738" s="64">
        <f t="shared" si="140"/>
        <v>-39.552414200000001</v>
      </c>
      <c r="AF738" s="64">
        <f t="shared" si="141"/>
        <v>0</v>
      </c>
      <c r="AG738" s="64">
        <f t="shared" si="142"/>
        <v>39.552414200000001</v>
      </c>
      <c r="AH738" s="64">
        <f t="shared" si="143"/>
        <v>96.660028400000002</v>
      </c>
    </row>
    <row r="739" spans="1:34">
      <c r="A739" t="s">
        <v>35</v>
      </c>
      <c r="B739" t="s">
        <v>42</v>
      </c>
      <c r="C739">
        <v>7</v>
      </c>
      <c r="D739">
        <v>2014</v>
      </c>
      <c r="E739">
        <v>18</v>
      </c>
      <c r="F739">
        <v>1.8377749999999999</v>
      </c>
      <c r="G739">
        <v>1.3415760000000001</v>
      </c>
      <c r="H739" s="85">
        <v>80.310100000000006</v>
      </c>
      <c r="I739" s="84">
        <f t="shared" si="132"/>
        <v>-3.4757799999999998E-2</v>
      </c>
      <c r="J739" s="84">
        <f t="shared" si="133"/>
        <v>-1.42226E-2</v>
      </c>
      <c r="K739" s="84">
        <f t="shared" si="134"/>
        <v>0</v>
      </c>
      <c r="L739" s="84">
        <f t="shared" si="135"/>
        <v>1.42226E-2</v>
      </c>
      <c r="M739" s="84">
        <f t="shared" si="136"/>
        <v>3.4757799999999998E-2</v>
      </c>
      <c r="N739">
        <v>2743</v>
      </c>
      <c r="O739" s="85">
        <v>0</v>
      </c>
      <c r="P739" s="84">
        <v>0.374</v>
      </c>
      <c r="Q739">
        <v>0</v>
      </c>
      <c r="R739">
        <v>-3.4757799999999998E-2</v>
      </c>
      <c r="S739">
        <v>-1.42226E-2</v>
      </c>
      <c r="T739">
        <v>0</v>
      </c>
      <c r="U739">
        <v>1.42226E-2</v>
      </c>
      <c r="V739">
        <v>3.4757799999999998E-2</v>
      </c>
      <c r="W739" s="85">
        <v>0</v>
      </c>
      <c r="X739" s="85">
        <v>0</v>
      </c>
      <c r="Y739" s="85">
        <v>0</v>
      </c>
      <c r="Z739" s="85">
        <v>0</v>
      </c>
      <c r="AA739" s="85">
        <v>0</v>
      </c>
      <c r="AB739" s="64">
        <f t="shared" si="137"/>
        <v>5041.0168249999997</v>
      </c>
      <c r="AC739" s="64">
        <f t="shared" si="138"/>
        <v>3679.9429680000003</v>
      </c>
      <c r="AD739" s="64">
        <f t="shared" si="139"/>
        <v>-95.3406454</v>
      </c>
      <c r="AE739" s="64">
        <f t="shared" si="140"/>
        <v>-39.012591800000003</v>
      </c>
      <c r="AF739" s="64">
        <f t="shared" si="141"/>
        <v>0</v>
      </c>
      <c r="AG739" s="64">
        <f t="shared" si="142"/>
        <v>39.012591800000003</v>
      </c>
      <c r="AH739" s="64">
        <f t="shared" si="143"/>
        <v>95.3406454</v>
      </c>
    </row>
    <row r="740" spans="1:34">
      <c r="A740" t="s">
        <v>35</v>
      </c>
      <c r="B740" t="s">
        <v>42</v>
      </c>
      <c r="C740">
        <v>7</v>
      </c>
      <c r="D740">
        <v>2014</v>
      </c>
      <c r="E740">
        <v>19</v>
      </c>
      <c r="F740">
        <v>1.5865480000000001</v>
      </c>
      <c r="G740">
        <v>1.761069</v>
      </c>
      <c r="H740" s="85">
        <v>77.426400000000001</v>
      </c>
      <c r="I740" s="84">
        <f t="shared" si="132"/>
        <v>0</v>
      </c>
      <c r="J740" s="84">
        <f t="shared" si="133"/>
        <v>0</v>
      </c>
      <c r="K740" s="84">
        <f t="shared" si="134"/>
        <v>0</v>
      </c>
      <c r="L740" s="84">
        <f t="shared" si="135"/>
        <v>0</v>
      </c>
      <c r="M740" s="84">
        <f t="shared" si="136"/>
        <v>0</v>
      </c>
      <c r="N740">
        <v>2743</v>
      </c>
      <c r="O740" s="85">
        <v>0</v>
      </c>
      <c r="P740" s="84">
        <v>0.23300000000000001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 s="85">
        <v>0</v>
      </c>
      <c r="X740" s="85">
        <v>0</v>
      </c>
      <c r="Y740" s="85">
        <v>0</v>
      </c>
      <c r="Z740" s="85">
        <v>0</v>
      </c>
      <c r="AA740" s="85">
        <v>0</v>
      </c>
      <c r="AB740" s="64">
        <f t="shared" si="137"/>
        <v>4351.9011639999999</v>
      </c>
      <c r="AC740" s="64">
        <f t="shared" si="138"/>
        <v>4830.6122670000004</v>
      </c>
      <c r="AD740" s="64">
        <f t="shared" si="139"/>
        <v>0</v>
      </c>
      <c r="AE740" s="64">
        <f t="shared" si="140"/>
        <v>0</v>
      </c>
      <c r="AF740" s="64">
        <f t="shared" si="141"/>
        <v>0</v>
      </c>
      <c r="AG740" s="64">
        <f t="shared" si="142"/>
        <v>0</v>
      </c>
      <c r="AH740" s="64">
        <f t="shared" si="143"/>
        <v>0</v>
      </c>
    </row>
    <row r="741" spans="1:34">
      <c r="A741" t="s">
        <v>35</v>
      </c>
      <c r="B741" t="s">
        <v>42</v>
      </c>
      <c r="C741">
        <v>7</v>
      </c>
      <c r="D741">
        <v>2014</v>
      </c>
      <c r="E741">
        <v>20</v>
      </c>
      <c r="F741">
        <v>1.206202</v>
      </c>
      <c r="G741">
        <v>1.3147599999999999</v>
      </c>
      <c r="H741" s="85">
        <v>75.085300000000004</v>
      </c>
      <c r="I741" s="84">
        <f t="shared" si="132"/>
        <v>0</v>
      </c>
      <c r="J741" s="84">
        <f t="shared" si="133"/>
        <v>0</v>
      </c>
      <c r="K741" s="84">
        <f t="shared" si="134"/>
        <v>0</v>
      </c>
      <c r="L741" s="84">
        <f t="shared" si="135"/>
        <v>0</v>
      </c>
      <c r="M741" s="84">
        <f t="shared" si="136"/>
        <v>0</v>
      </c>
      <c r="N741">
        <v>2743</v>
      </c>
      <c r="O741" s="85">
        <v>0</v>
      </c>
      <c r="P741" s="84">
        <v>0.16500000000000001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 s="85">
        <v>0</v>
      </c>
      <c r="X741" s="85">
        <v>0</v>
      </c>
      <c r="Y741" s="85">
        <v>0</v>
      </c>
      <c r="Z741" s="85">
        <v>0</v>
      </c>
      <c r="AA741" s="85">
        <v>0</v>
      </c>
      <c r="AB741" s="64">
        <f t="shared" si="137"/>
        <v>3308.6120860000001</v>
      </c>
      <c r="AC741" s="64">
        <f t="shared" si="138"/>
        <v>3606.3866799999996</v>
      </c>
      <c r="AD741" s="64">
        <f t="shared" si="139"/>
        <v>0</v>
      </c>
      <c r="AE741" s="64">
        <f t="shared" si="140"/>
        <v>0</v>
      </c>
      <c r="AF741" s="64">
        <f t="shared" si="141"/>
        <v>0</v>
      </c>
      <c r="AG741" s="64">
        <f t="shared" si="142"/>
        <v>0</v>
      </c>
      <c r="AH741" s="64">
        <f t="shared" si="143"/>
        <v>0</v>
      </c>
    </row>
    <row r="742" spans="1:34">
      <c r="A742" t="s">
        <v>35</v>
      </c>
      <c r="B742" t="s">
        <v>42</v>
      </c>
      <c r="C742">
        <v>7</v>
      </c>
      <c r="D742">
        <v>2014</v>
      </c>
      <c r="E742">
        <v>21</v>
      </c>
      <c r="F742">
        <v>0.94248560000000003</v>
      </c>
      <c r="G742">
        <v>1.0084599999999999</v>
      </c>
      <c r="H742" s="85">
        <v>73.294600000000003</v>
      </c>
      <c r="I742" s="84">
        <f t="shared" si="132"/>
        <v>0</v>
      </c>
      <c r="J742" s="84">
        <f t="shared" si="133"/>
        <v>0</v>
      </c>
      <c r="K742" s="84">
        <f t="shared" si="134"/>
        <v>0</v>
      </c>
      <c r="L742" s="84">
        <f t="shared" si="135"/>
        <v>0</v>
      </c>
      <c r="M742" s="84">
        <f t="shared" si="136"/>
        <v>0</v>
      </c>
      <c r="N742">
        <v>2743</v>
      </c>
      <c r="O742" s="85">
        <v>0</v>
      </c>
      <c r="P742" s="84">
        <v>0.1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 s="85">
        <v>0</v>
      </c>
      <c r="X742" s="85">
        <v>0</v>
      </c>
      <c r="Y742" s="85">
        <v>0</v>
      </c>
      <c r="Z742" s="85">
        <v>0</v>
      </c>
      <c r="AA742" s="85">
        <v>0</v>
      </c>
      <c r="AB742" s="64">
        <f t="shared" si="137"/>
        <v>2585.2380008</v>
      </c>
      <c r="AC742" s="64">
        <f t="shared" si="138"/>
        <v>2766.2057799999998</v>
      </c>
      <c r="AD742" s="64">
        <f t="shared" si="139"/>
        <v>0</v>
      </c>
      <c r="AE742" s="64">
        <f t="shared" si="140"/>
        <v>0</v>
      </c>
      <c r="AF742" s="64">
        <f t="shared" si="141"/>
        <v>0</v>
      </c>
      <c r="AG742" s="64">
        <f t="shared" si="142"/>
        <v>0</v>
      </c>
      <c r="AH742" s="64">
        <f t="shared" si="143"/>
        <v>0</v>
      </c>
    </row>
    <row r="743" spans="1:34">
      <c r="A743" t="s">
        <v>35</v>
      </c>
      <c r="B743" t="s">
        <v>42</v>
      </c>
      <c r="C743">
        <v>7</v>
      </c>
      <c r="D743">
        <v>2014</v>
      </c>
      <c r="E743">
        <v>22</v>
      </c>
      <c r="F743">
        <v>0.77516479999999999</v>
      </c>
      <c r="G743">
        <v>0.77516479999999999</v>
      </c>
      <c r="H743" s="85">
        <v>71.705399999999997</v>
      </c>
      <c r="I743" s="84">
        <f t="shared" si="132"/>
        <v>0</v>
      </c>
      <c r="J743" s="84">
        <f t="shared" si="133"/>
        <v>0</v>
      </c>
      <c r="K743" s="84">
        <f t="shared" si="134"/>
        <v>0</v>
      </c>
      <c r="L743" s="84">
        <f t="shared" si="135"/>
        <v>0</v>
      </c>
      <c r="M743" s="84">
        <f t="shared" si="136"/>
        <v>0</v>
      </c>
      <c r="N743">
        <v>2743</v>
      </c>
      <c r="O743" s="85">
        <v>0</v>
      </c>
      <c r="P743" s="84">
        <v>6.8000000000000005E-2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 s="85">
        <v>0</v>
      </c>
      <c r="X743" s="85">
        <v>0</v>
      </c>
      <c r="Y743" s="85">
        <v>0</v>
      </c>
      <c r="Z743" s="85">
        <v>0</v>
      </c>
      <c r="AA743" s="85">
        <v>0</v>
      </c>
      <c r="AB743" s="64">
        <f t="shared" si="137"/>
        <v>2126.2770464</v>
      </c>
      <c r="AC743" s="64">
        <f t="shared" si="138"/>
        <v>2126.2770464</v>
      </c>
      <c r="AD743" s="64">
        <f t="shared" si="139"/>
        <v>0</v>
      </c>
      <c r="AE743" s="64">
        <f t="shared" si="140"/>
        <v>0</v>
      </c>
      <c r="AF743" s="64">
        <f t="shared" si="141"/>
        <v>0</v>
      </c>
      <c r="AG743" s="64">
        <f t="shared" si="142"/>
        <v>0</v>
      </c>
      <c r="AH743" s="64">
        <f t="shared" si="143"/>
        <v>0</v>
      </c>
    </row>
    <row r="744" spans="1:34">
      <c r="A744" t="s">
        <v>35</v>
      </c>
      <c r="B744" t="s">
        <v>42</v>
      </c>
      <c r="C744">
        <v>7</v>
      </c>
      <c r="D744">
        <v>2014</v>
      </c>
      <c r="E744">
        <v>23</v>
      </c>
      <c r="F744">
        <v>0.58025559999999998</v>
      </c>
      <c r="G744">
        <v>0.58025559999999998</v>
      </c>
      <c r="H744" s="85">
        <v>70.775199999999998</v>
      </c>
      <c r="I744" s="84">
        <f t="shared" si="132"/>
        <v>0</v>
      </c>
      <c r="J744" s="84">
        <f t="shared" si="133"/>
        <v>0</v>
      </c>
      <c r="K744" s="84">
        <f t="shared" si="134"/>
        <v>0</v>
      </c>
      <c r="L744" s="84">
        <f t="shared" si="135"/>
        <v>0</v>
      </c>
      <c r="M744" s="84">
        <f t="shared" si="136"/>
        <v>0</v>
      </c>
      <c r="N744">
        <v>2743</v>
      </c>
      <c r="O744" s="85">
        <v>0</v>
      </c>
      <c r="P744" s="84">
        <v>5.0999999999999997E-2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 s="85">
        <v>0</v>
      </c>
      <c r="X744" s="85">
        <v>0</v>
      </c>
      <c r="Y744" s="85">
        <v>0</v>
      </c>
      <c r="Z744" s="85">
        <v>0</v>
      </c>
      <c r="AA744" s="85">
        <v>0</v>
      </c>
      <c r="AB744" s="64">
        <f t="shared" si="137"/>
        <v>1591.6411108</v>
      </c>
      <c r="AC744" s="64">
        <f t="shared" si="138"/>
        <v>1591.6411108</v>
      </c>
      <c r="AD744" s="64">
        <f t="shared" si="139"/>
        <v>0</v>
      </c>
      <c r="AE744" s="64">
        <f t="shared" si="140"/>
        <v>0</v>
      </c>
      <c r="AF744" s="64">
        <f t="shared" si="141"/>
        <v>0</v>
      </c>
      <c r="AG744" s="64">
        <f t="shared" si="142"/>
        <v>0</v>
      </c>
      <c r="AH744" s="64">
        <f t="shared" si="143"/>
        <v>0</v>
      </c>
    </row>
    <row r="745" spans="1:34">
      <c r="A745" t="s">
        <v>35</v>
      </c>
      <c r="B745" t="s">
        <v>42</v>
      </c>
      <c r="C745">
        <v>7</v>
      </c>
      <c r="D745">
        <v>2014</v>
      </c>
      <c r="E745">
        <v>24</v>
      </c>
      <c r="F745">
        <v>0.38665379999999999</v>
      </c>
      <c r="G745">
        <v>0.38665379999999999</v>
      </c>
      <c r="H745" s="85">
        <v>69.782899999999998</v>
      </c>
      <c r="I745" s="84">
        <f t="shared" si="132"/>
        <v>0</v>
      </c>
      <c r="J745" s="84">
        <f t="shared" si="133"/>
        <v>0</v>
      </c>
      <c r="K745" s="84">
        <f t="shared" si="134"/>
        <v>0</v>
      </c>
      <c r="L745" s="84">
        <f t="shared" si="135"/>
        <v>0</v>
      </c>
      <c r="M745" s="84">
        <f t="shared" si="136"/>
        <v>0</v>
      </c>
      <c r="N745">
        <v>2743</v>
      </c>
      <c r="O745" s="85">
        <v>0</v>
      </c>
      <c r="P745" s="84">
        <v>0.05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 s="85">
        <v>0</v>
      </c>
      <c r="X745" s="85">
        <v>0</v>
      </c>
      <c r="Y745" s="85">
        <v>0</v>
      </c>
      <c r="Z745" s="85">
        <v>0</v>
      </c>
      <c r="AA745" s="85">
        <v>0</v>
      </c>
      <c r="AB745" s="64">
        <f t="shared" si="137"/>
        <v>1060.5913734000001</v>
      </c>
      <c r="AC745" s="64">
        <f t="shared" si="138"/>
        <v>1060.5913734000001</v>
      </c>
      <c r="AD745" s="64">
        <f t="shared" si="139"/>
        <v>0</v>
      </c>
      <c r="AE745" s="64">
        <f t="shared" si="140"/>
        <v>0</v>
      </c>
      <c r="AF745" s="64">
        <f t="shared" si="141"/>
        <v>0</v>
      </c>
      <c r="AG745" s="64">
        <f t="shared" si="142"/>
        <v>0</v>
      </c>
      <c r="AH745" s="64">
        <f t="shared" si="143"/>
        <v>0</v>
      </c>
    </row>
    <row r="746" spans="1:34">
      <c r="A746" t="s">
        <v>35</v>
      </c>
      <c r="B746" t="s">
        <v>43</v>
      </c>
      <c r="C746">
        <v>8</v>
      </c>
      <c r="D746">
        <v>2014</v>
      </c>
      <c r="E746">
        <v>1</v>
      </c>
      <c r="F746">
        <v>0.08</v>
      </c>
      <c r="G746">
        <v>0.08</v>
      </c>
      <c r="H746" s="85">
        <v>71.511600000000001</v>
      </c>
      <c r="I746" s="84">
        <f t="shared" si="132"/>
        <v>0</v>
      </c>
      <c r="J746" s="84">
        <f t="shared" si="133"/>
        <v>0</v>
      </c>
      <c r="K746" s="84">
        <f t="shared" si="134"/>
        <v>0</v>
      </c>
      <c r="L746" s="84">
        <f t="shared" si="135"/>
        <v>0</v>
      </c>
      <c r="M746" s="84">
        <f t="shared" si="136"/>
        <v>0</v>
      </c>
      <c r="N746">
        <v>2954</v>
      </c>
      <c r="O746" s="85">
        <v>0</v>
      </c>
      <c r="P746" s="84">
        <v>0.05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 s="85">
        <v>0</v>
      </c>
      <c r="X746" s="85">
        <v>0</v>
      </c>
      <c r="Y746" s="85">
        <v>0</v>
      </c>
      <c r="Z746" s="85">
        <v>0</v>
      </c>
      <c r="AA746" s="85">
        <v>0</v>
      </c>
      <c r="AB746" s="64">
        <f t="shared" si="137"/>
        <v>236.32</v>
      </c>
      <c r="AC746" s="64">
        <f t="shared" si="138"/>
        <v>236.32</v>
      </c>
      <c r="AD746" s="64">
        <f t="shared" si="139"/>
        <v>0</v>
      </c>
      <c r="AE746" s="64">
        <f t="shared" si="140"/>
        <v>0</v>
      </c>
      <c r="AF746" s="64">
        <f t="shared" si="141"/>
        <v>0</v>
      </c>
      <c r="AG746" s="64">
        <f t="shared" si="142"/>
        <v>0</v>
      </c>
      <c r="AH746" s="64">
        <f t="shared" si="143"/>
        <v>0</v>
      </c>
    </row>
    <row r="747" spans="1:34">
      <c r="A747" t="s">
        <v>35</v>
      </c>
      <c r="B747" t="s">
        <v>43</v>
      </c>
      <c r="C747">
        <v>8</v>
      </c>
      <c r="D747">
        <v>2014</v>
      </c>
      <c r="E747">
        <v>2</v>
      </c>
      <c r="F747">
        <v>0.08</v>
      </c>
      <c r="G747">
        <v>0.08</v>
      </c>
      <c r="H747" s="85">
        <v>71.061999999999998</v>
      </c>
      <c r="I747" s="84">
        <f t="shared" si="132"/>
        <v>0</v>
      </c>
      <c r="J747" s="84">
        <f t="shared" si="133"/>
        <v>0</v>
      </c>
      <c r="K747" s="84">
        <f t="shared" si="134"/>
        <v>0</v>
      </c>
      <c r="L747" s="84">
        <f t="shared" si="135"/>
        <v>0</v>
      </c>
      <c r="M747" s="84">
        <f t="shared" si="136"/>
        <v>0</v>
      </c>
      <c r="N747">
        <v>2954</v>
      </c>
      <c r="O747" s="85">
        <v>0</v>
      </c>
      <c r="P747" s="84">
        <v>3.2000000000000001E-2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 s="85">
        <v>0</v>
      </c>
      <c r="X747" s="85">
        <v>0</v>
      </c>
      <c r="Y747" s="85">
        <v>0</v>
      </c>
      <c r="Z747" s="85">
        <v>0</v>
      </c>
      <c r="AA747" s="85">
        <v>0</v>
      </c>
      <c r="AB747" s="64">
        <f t="shared" si="137"/>
        <v>236.32</v>
      </c>
      <c r="AC747" s="64">
        <f t="shared" si="138"/>
        <v>236.32</v>
      </c>
      <c r="AD747" s="64">
        <f t="shared" si="139"/>
        <v>0</v>
      </c>
      <c r="AE747" s="64">
        <f t="shared" si="140"/>
        <v>0</v>
      </c>
      <c r="AF747" s="64">
        <f t="shared" si="141"/>
        <v>0</v>
      </c>
      <c r="AG747" s="64">
        <f t="shared" si="142"/>
        <v>0</v>
      </c>
      <c r="AH747" s="64">
        <f t="shared" si="143"/>
        <v>0</v>
      </c>
    </row>
    <row r="748" spans="1:34">
      <c r="A748" t="s">
        <v>35</v>
      </c>
      <c r="B748" t="s">
        <v>43</v>
      </c>
      <c r="C748">
        <v>8</v>
      </c>
      <c r="D748">
        <v>2014</v>
      </c>
      <c r="E748">
        <v>3</v>
      </c>
      <c r="F748">
        <v>0.08</v>
      </c>
      <c r="G748">
        <v>0.08</v>
      </c>
      <c r="H748" s="85">
        <v>70.6434</v>
      </c>
      <c r="I748" s="84">
        <f t="shared" si="132"/>
        <v>0</v>
      </c>
      <c r="J748" s="84">
        <f t="shared" si="133"/>
        <v>0</v>
      </c>
      <c r="K748" s="84">
        <f t="shared" si="134"/>
        <v>0</v>
      </c>
      <c r="L748" s="84">
        <f t="shared" si="135"/>
        <v>0</v>
      </c>
      <c r="M748" s="84">
        <f t="shared" si="136"/>
        <v>0</v>
      </c>
      <c r="N748">
        <v>2954</v>
      </c>
      <c r="O748" s="85">
        <v>0</v>
      </c>
      <c r="P748" s="84">
        <v>4.3999999999999997E-2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 s="85">
        <v>0</v>
      </c>
      <c r="X748" s="85">
        <v>0</v>
      </c>
      <c r="Y748" s="85">
        <v>0</v>
      </c>
      <c r="Z748" s="85">
        <v>0</v>
      </c>
      <c r="AA748" s="85">
        <v>0</v>
      </c>
      <c r="AB748" s="64">
        <f t="shared" si="137"/>
        <v>236.32</v>
      </c>
      <c r="AC748" s="64">
        <f t="shared" si="138"/>
        <v>236.32</v>
      </c>
      <c r="AD748" s="64">
        <f t="shared" si="139"/>
        <v>0</v>
      </c>
      <c r="AE748" s="64">
        <f t="shared" si="140"/>
        <v>0</v>
      </c>
      <c r="AF748" s="64">
        <f t="shared" si="141"/>
        <v>0</v>
      </c>
      <c r="AG748" s="64">
        <f t="shared" si="142"/>
        <v>0</v>
      </c>
      <c r="AH748" s="64">
        <f t="shared" si="143"/>
        <v>0</v>
      </c>
    </row>
    <row r="749" spans="1:34">
      <c r="A749" t="s">
        <v>35</v>
      </c>
      <c r="B749" t="s">
        <v>43</v>
      </c>
      <c r="C749">
        <v>8</v>
      </c>
      <c r="D749">
        <v>2014</v>
      </c>
      <c r="E749">
        <v>4</v>
      </c>
      <c r="F749">
        <v>0</v>
      </c>
      <c r="G749">
        <v>0</v>
      </c>
      <c r="H749" s="85">
        <v>69.689899999999994</v>
      </c>
      <c r="I749" s="84">
        <f t="shared" si="132"/>
        <v>0</v>
      </c>
      <c r="J749" s="84">
        <f t="shared" si="133"/>
        <v>0</v>
      </c>
      <c r="K749" s="84">
        <f t="shared" si="134"/>
        <v>0</v>
      </c>
      <c r="L749" s="84">
        <f t="shared" si="135"/>
        <v>0</v>
      </c>
      <c r="M749" s="84">
        <f t="shared" si="136"/>
        <v>0</v>
      </c>
      <c r="N749">
        <v>2954</v>
      </c>
      <c r="O749" s="85">
        <v>0</v>
      </c>
      <c r="P749" s="84">
        <v>4.3999999999999997E-2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 s="85">
        <v>0</v>
      </c>
      <c r="X749" s="85">
        <v>0</v>
      </c>
      <c r="Y749" s="85">
        <v>0</v>
      </c>
      <c r="Z749" s="85">
        <v>0</v>
      </c>
      <c r="AA749" s="85">
        <v>0</v>
      </c>
      <c r="AB749" s="64">
        <f t="shared" si="137"/>
        <v>0</v>
      </c>
      <c r="AC749" s="64">
        <f t="shared" si="138"/>
        <v>0</v>
      </c>
      <c r="AD749" s="64">
        <f t="shared" si="139"/>
        <v>0</v>
      </c>
      <c r="AE749" s="64">
        <f t="shared" si="140"/>
        <v>0</v>
      </c>
      <c r="AF749" s="64">
        <f t="shared" si="141"/>
        <v>0</v>
      </c>
      <c r="AG749" s="64">
        <f t="shared" si="142"/>
        <v>0</v>
      </c>
      <c r="AH749" s="64">
        <f t="shared" si="143"/>
        <v>0</v>
      </c>
    </row>
    <row r="750" spans="1:34">
      <c r="A750" t="s">
        <v>35</v>
      </c>
      <c r="B750" t="s">
        <v>43</v>
      </c>
      <c r="C750">
        <v>8</v>
      </c>
      <c r="D750">
        <v>2014</v>
      </c>
      <c r="E750">
        <v>5</v>
      </c>
      <c r="F750">
        <v>0</v>
      </c>
      <c r="G750">
        <v>0</v>
      </c>
      <c r="H750" s="85">
        <v>69.6434</v>
      </c>
      <c r="I750" s="84">
        <f t="shared" si="132"/>
        <v>0</v>
      </c>
      <c r="J750" s="84">
        <f t="shared" si="133"/>
        <v>0</v>
      </c>
      <c r="K750" s="84">
        <f t="shared" si="134"/>
        <v>0</v>
      </c>
      <c r="L750" s="84">
        <f t="shared" si="135"/>
        <v>0</v>
      </c>
      <c r="M750" s="84">
        <f t="shared" si="136"/>
        <v>0</v>
      </c>
      <c r="N750">
        <v>2954</v>
      </c>
      <c r="O750" s="85">
        <v>0</v>
      </c>
      <c r="P750" s="84">
        <v>5.3999999999999999E-2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 s="85">
        <v>0</v>
      </c>
      <c r="X750" s="85">
        <v>0</v>
      </c>
      <c r="Y750" s="85">
        <v>0</v>
      </c>
      <c r="Z750" s="85">
        <v>0</v>
      </c>
      <c r="AA750" s="85">
        <v>0</v>
      </c>
      <c r="AB750" s="64">
        <f t="shared" si="137"/>
        <v>0</v>
      </c>
      <c r="AC750" s="64">
        <f t="shared" si="138"/>
        <v>0</v>
      </c>
      <c r="AD750" s="64">
        <f t="shared" si="139"/>
        <v>0</v>
      </c>
      <c r="AE750" s="64">
        <f t="shared" si="140"/>
        <v>0</v>
      </c>
      <c r="AF750" s="64">
        <f t="shared" si="141"/>
        <v>0</v>
      </c>
      <c r="AG750" s="64">
        <f t="shared" si="142"/>
        <v>0</v>
      </c>
      <c r="AH750" s="64">
        <f t="shared" si="143"/>
        <v>0</v>
      </c>
    </row>
    <row r="751" spans="1:34">
      <c r="A751" t="s">
        <v>35</v>
      </c>
      <c r="B751" t="s">
        <v>43</v>
      </c>
      <c r="C751">
        <v>8</v>
      </c>
      <c r="D751">
        <v>2014</v>
      </c>
      <c r="E751">
        <v>6</v>
      </c>
      <c r="F751">
        <v>0</v>
      </c>
      <c r="G751">
        <v>0</v>
      </c>
      <c r="H751" s="85">
        <v>70.3643</v>
      </c>
      <c r="I751" s="84">
        <f t="shared" si="132"/>
        <v>0</v>
      </c>
      <c r="J751" s="84">
        <f t="shared" si="133"/>
        <v>0</v>
      </c>
      <c r="K751" s="84">
        <f t="shared" si="134"/>
        <v>0</v>
      </c>
      <c r="L751" s="84">
        <f t="shared" si="135"/>
        <v>0</v>
      </c>
      <c r="M751" s="84">
        <f t="shared" si="136"/>
        <v>0</v>
      </c>
      <c r="N751">
        <v>2954</v>
      </c>
      <c r="O751" s="85">
        <v>0</v>
      </c>
      <c r="P751" s="84">
        <v>0.10100000000000001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 s="85">
        <v>0</v>
      </c>
      <c r="X751" s="85">
        <v>0</v>
      </c>
      <c r="Y751" s="85">
        <v>0</v>
      </c>
      <c r="Z751" s="85">
        <v>0</v>
      </c>
      <c r="AA751" s="85">
        <v>0</v>
      </c>
      <c r="AB751" s="64">
        <f t="shared" si="137"/>
        <v>0</v>
      </c>
      <c r="AC751" s="64">
        <f t="shared" si="138"/>
        <v>0</v>
      </c>
      <c r="AD751" s="64">
        <f t="shared" si="139"/>
        <v>0</v>
      </c>
      <c r="AE751" s="64">
        <f t="shared" si="140"/>
        <v>0</v>
      </c>
      <c r="AF751" s="64">
        <f t="shared" si="141"/>
        <v>0</v>
      </c>
      <c r="AG751" s="64">
        <f t="shared" si="142"/>
        <v>0</v>
      </c>
      <c r="AH751" s="64">
        <f t="shared" si="143"/>
        <v>0</v>
      </c>
    </row>
    <row r="752" spans="1:34">
      <c r="A752" t="s">
        <v>35</v>
      </c>
      <c r="B752" t="s">
        <v>43</v>
      </c>
      <c r="C752">
        <v>8</v>
      </c>
      <c r="D752">
        <v>2014</v>
      </c>
      <c r="E752">
        <v>7</v>
      </c>
      <c r="F752">
        <v>2.3161299999999999E-2</v>
      </c>
      <c r="G752">
        <v>2.3161299999999999E-2</v>
      </c>
      <c r="H752" s="85">
        <v>70.651200000000003</v>
      </c>
      <c r="I752" s="84">
        <f t="shared" si="132"/>
        <v>0</v>
      </c>
      <c r="J752" s="84">
        <f t="shared" si="133"/>
        <v>0</v>
      </c>
      <c r="K752" s="84">
        <f t="shared" si="134"/>
        <v>0</v>
      </c>
      <c r="L752" s="84">
        <f t="shared" si="135"/>
        <v>0</v>
      </c>
      <c r="M752" s="84">
        <f t="shared" si="136"/>
        <v>0</v>
      </c>
      <c r="N752">
        <v>2954</v>
      </c>
      <c r="O752" s="85">
        <v>0</v>
      </c>
      <c r="P752" s="84">
        <v>0.161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 s="85">
        <v>0</v>
      </c>
      <c r="X752" s="85">
        <v>0</v>
      </c>
      <c r="Y752" s="85">
        <v>0</v>
      </c>
      <c r="Z752" s="85">
        <v>0</v>
      </c>
      <c r="AA752" s="85">
        <v>0</v>
      </c>
      <c r="AB752" s="64">
        <f t="shared" si="137"/>
        <v>68.418480200000005</v>
      </c>
      <c r="AC752" s="64">
        <f t="shared" si="138"/>
        <v>68.418480200000005</v>
      </c>
      <c r="AD752" s="64">
        <f t="shared" si="139"/>
        <v>0</v>
      </c>
      <c r="AE752" s="64">
        <f t="shared" si="140"/>
        <v>0</v>
      </c>
      <c r="AF752" s="64">
        <f t="shared" si="141"/>
        <v>0</v>
      </c>
      <c r="AG752" s="64">
        <f t="shared" si="142"/>
        <v>0</v>
      </c>
      <c r="AH752" s="64">
        <f t="shared" si="143"/>
        <v>0</v>
      </c>
    </row>
    <row r="753" spans="1:34">
      <c r="A753" t="s">
        <v>35</v>
      </c>
      <c r="B753" t="s">
        <v>43</v>
      </c>
      <c r="C753">
        <v>8</v>
      </c>
      <c r="D753">
        <v>2014</v>
      </c>
      <c r="E753">
        <v>8</v>
      </c>
      <c r="F753">
        <v>0.1095834</v>
      </c>
      <c r="G753">
        <v>0.1095834</v>
      </c>
      <c r="H753" s="85">
        <v>73.860500000000002</v>
      </c>
      <c r="I753" s="84">
        <f t="shared" si="132"/>
        <v>0</v>
      </c>
      <c r="J753" s="84">
        <f t="shared" si="133"/>
        <v>0</v>
      </c>
      <c r="K753" s="84">
        <f t="shared" si="134"/>
        <v>0</v>
      </c>
      <c r="L753" s="84">
        <f t="shared" si="135"/>
        <v>0</v>
      </c>
      <c r="M753" s="84">
        <f t="shared" si="136"/>
        <v>0</v>
      </c>
      <c r="N753">
        <v>2954</v>
      </c>
      <c r="O753" s="85">
        <v>0</v>
      </c>
      <c r="P753" s="84">
        <v>0.224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 s="85">
        <v>0</v>
      </c>
      <c r="X753" s="85">
        <v>0</v>
      </c>
      <c r="Y753" s="85">
        <v>0</v>
      </c>
      <c r="Z753" s="85">
        <v>0</v>
      </c>
      <c r="AA753" s="85">
        <v>0</v>
      </c>
      <c r="AB753" s="64">
        <f t="shared" si="137"/>
        <v>323.70936360000002</v>
      </c>
      <c r="AC753" s="64">
        <f t="shared" si="138"/>
        <v>323.70936360000002</v>
      </c>
      <c r="AD753" s="64">
        <f t="shared" si="139"/>
        <v>0</v>
      </c>
      <c r="AE753" s="64">
        <f t="shared" si="140"/>
        <v>0</v>
      </c>
      <c r="AF753" s="64">
        <f t="shared" si="141"/>
        <v>0</v>
      </c>
      <c r="AG753" s="64">
        <f t="shared" si="142"/>
        <v>0</v>
      </c>
      <c r="AH753" s="64">
        <f t="shared" si="143"/>
        <v>0</v>
      </c>
    </row>
    <row r="754" spans="1:34">
      <c r="A754" t="s">
        <v>35</v>
      </c>
      <c r="B754" t="s">
        <v>43</v>
      </c>
      <c r="C754">
        <v>8</v>
      </c>
      <c r="D754">
        <v>2014</v>
      </c>
      <c r="E754">
        <v>9</v>
      </c>
      <c r="F754">
        <v>0.2117696</v>
      </c>
      <c r="G754">
        <v>0.2117696</v>
      </c>
      <c r="H754" s="85">
        <v>78.844999999999999</v>
      </c>
      <c r="I754" s="84">
        <f t="shared" si="132"/>
        <v>0</v>
      </c>
      <c r="J754" s="84">
        <f t="shared" si="133"/>
        <v>0</v>
      </c>
      <c r="K754" s="84">
        <f t="shared" si="134"/>
        <v>0</v>
      </c>
      <c r="L754" s="84">
        <f t="shared" si="135"/>
        <v>0</v>
      </c>
      <c r="M754" s="84">
        <f t="shared" si="136"/>
        <v>0</v>
      </c>
      <c r="N754">
        <v>2954</v>
      </c>
      <c r="O754" s="85">
        <v>0</v>
      </c>
      <c r="P754" s="84">
        <v>0.33800000000000002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 s="85">
        <v>0</v>
      </c>
      <c r="X754" s="85">
        <v>0</v>
      </c>
      <c r="Y754" s="85">
        <v>0</v>
      </c>
      <c r="Z754" s="85">
        <v>0</v>
      </c>
      <c r="AA754" s="85">
        <v>0</v>
      </c>
      <c r="AB754" s="64">
        <f t="shared" si="137"/>
        <v>625.5673984</v>
      </c>
      <c r="AC754" s="64">
        <f t="shared" si="138"/>
        <v>625.5673984</v>
      </c>
      <c r="AD754" s="64">
        <f t="shared" si="139"/>
        <v>0</v>
      </c>
      <c r="AE754" s="64">
        <f t="shared" si="140"/>
        <v>0</v>
      </c>
      <c r="AF754" s="64">
        <f t="shared" si="141"/>
        <v>0</v>
      </c>
      <c r="AG754" s="64">
        <f t="shared" si="142"/>
        <v>0</v>
      </c>
      <c r="AH754" s="64">
        <f t="shared" si="143"/>
        <v>0</v>
      </c>
    </row>
    <row r="755" spans="1:34">
      <c r="A755" t="s">
        <v>35</v>
      </c>
      <c r="B755" t="s">
        <v>43</v>
      </c>
      <c r="C755">
        <v>8</v>
      </c>
      <c r="D755">
        <v>2014</v>
      </c>
      <c r="E755">
        <v>10</v>
      </c>
      <c r="F755">
        <v>0.36237599999999998</v>
      </c>
      <c r="G755">
        <v>0.36237599999999998</v>
      </c>
      <c r="H755" s="85">
        <v>83.317800000000005</v>
      </c>
      <c r="I755" s="84">
        <f t="shared" si="132"/>
        <v>0</v>
      </c>
      <c r="J755" s="84">
        <f t="shared" si="133"/>
        <v>0</v>
      </c>
      <c r="K755" s="84">
        <f t="shared" si="134"/>
        <v>0</v>
      </c>
      <c r="L755" s="84">
        <f t="shared" si="135"/>
        <v>0</v>
      </c>
      <c r="M755" s="84">
        <f t="shared" si="136"/>
        <v>0</v>
      </c>
      <c r="N755">
        <v>2954</v>
      </c>
      <c r="O755" s="85">
        <v>0</v>
      </c>
      <c r="P755" s="84">
        <v>0.55700000000000005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 s="85">
        <v>0</v>
      </c>
      <c r="X755" s="85">
        <v>0</v>
      </c>
      <c r="Y755" s="85">
        <v>0</v>
      </c>
      <c r="Z755" s="85">
        <v>0</v>
      </c>
      <c r="AA755" s="85">
        <v>0</v>
      </c>
      <c r="AB755" s="64">
        <f t="shared" si="137"/>
        <v>1070.4587039999999</v>
      </c>
      <c r="AC755" s="64">
        <f t="shared" si="138"/>
        <v>1070.4587039999999</v>
      </c>
      <c r="AD755" s="64">
        <f t="shared" si="139"/>
        <v>0</v>
      </c>
      <c r="AE755" s="64">
        <f t="shared" si="140"/>
        <v>0</v>
      </c>
      <c r="AF755" s="64">
        <f t="shared" si="141"/>
        <v>0</v>
      </c>
      <c r="AG755" s="64">
        <f t="shared" si="142"/>
        <v>0</v>
      </c>
      <c r="AH755" s="64">
        <f t="shared" si="143"/>
        <v>0</v>
      </c>
    </row>
    <row r="756" spans="1:34">
      <c r="A756" t="s">
        <v>35</v>
      </c>
      <c r="B756" t="s">
        <v>43</v>
      </c>
      <c r="C756">
        <v>8</v>
      </c>
      <c r="D756">
        <v>2014</v>
      </c>
      <c r="E756">
        <v>11</v>
      </c>
      <c r="F756">
        <v>0.63331789999999999</v>
      </c>
      <c r="G756">
        <v>0.63331789999999999</v>
      </c>
      <c r="H756" s="85">
        <v>86.131799999999998</v>
      </c>
      <c r="I756" s="84">
        <f t="shared" si="132"/>
        <v>0</v>
      </c>
      <c r="J756" s="84">
        <f t="shared" si="133"/>
        <v>0</v>
      </c>
      <c r="K756" s="84">
        <f t="shared" si="134"/>
        <v>0</v>
      </c>
      <c r="L756" s="84">
        <f t="shared" si="135"/>
        <v>0</v>
      </c>
      <c r="M756" s="84">
        <f t="shared" si="136"/>
        <v>0</v>
      </c>
      <c r="N756">
        <v>2954</v>
      </c>
      <c r="O756" s="85">
        <v>0</v>
      </c>
      <c r="P756" s="84">
        <v>0.72599999999999998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 s="85">
        <v>0</v>
      </c>
      <c r="X756" s="85">
        <v>0</v>
      </c>
      <c r="Y756" s="85">
        <v>0</v>
      </c>
      <c r="Z756" s="85">
        <v>0</v>
      </c>
      <c r="AA756" s="85">
        <v>0</v>
      </c>
      <c r="AB756" s="64">
        <f t="shared" si="137"/>
        <v>1870.8210766</v>
      </c>
      <c r="AC756" s="64">
        <f t="shared" si="138"/>
        <v>1870.8210766</v>
      </c>
      <c r="AD756" s="64">
        <f t="shared" si="139"/>
        <v>0</v>
      </c>
      <c r="AE756" s="64">
        <f t="shared" si="140"/>
        <v>0</v>
      </c>
      <c r="AF756" s="64">
        <f t="shared" si="141"/>
        <v>0</v>
      </c>
      <c r="AG756" s="64">
        <f t="shared" si="142"/>
        <v>0</v>
      </c>
      <c r="AH756" s="64">
        <f t="shared" si="143"/>
        <v>0</v>
      </c>
    </row>
    <row r="757" spans="1:34">
      <c r="A757" t="s">
        <v>35</v>
      </c>
      <c r="B757" t="s">
        <v>43</v>
      </c>
      <c r="C757">
        <v>8</v>
      </c>
      <c r="D757">
        <v>2014</v>
      </c>
      <c r="E757">
        <v>12</v>
      </c>
      <c r="F757">
        <v>0.9639915</v>
      </c>
      <c r="G757">
        <v>0.9639915</v>
      </c>
      <c r="H757" s="85">
        <v>88.829499999999996</v>
      </c>
      <c r="I757" s="84">
        <f t="shared" si="132"/>
        <v>0</v>
      </c>
      <c r="J757" s="84">
        <f t="shared" si="133"/>
        <v>0</v>
      </c>
      <c r="K757" s="84">
        <f t="shared" si="134"/>
        <v>0</v>
      </c>
      <c r="L757" s="84">
        <f t="shared" si="135"/>
        <v>0</v>
      </c>
      <c r="M757" s="84">
        <f t="shared" si="136"/>
        <v>0</v>
      </c>
      <c r="N757">
        <v>2954</v>
      </c>
      <c r="O757" s="85">
        <v>0</v>
      </c>
      <c r="P757" s="84">
        <v>0.85699999999999998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 s="85">
        <v>0</v>
      </c>
      <c r="X757" s="85">
        <v>0</v>
      </c>
      <c r="Y757" s="85">
        <v>0</v>
      </c>
      <c r="Z757" s="85">
        <v>0</v>
      </c>
      <c r="AA757" s="85">
        <v>0</v>
      </c>
      <c r="AB757" s="64">
        <f t="shared" si="137"/>
        <v>2847.6308909999998</v>
      </c>
      <c r="AC757" s="64">
        <f t="shared" si="138"/>
        <v>2847.6308909999998</v>
      </c>
      <c r="AD757" s="64">
        <f t="shared" si="139"/>
        <v>0</v>
      </c>
      <c r="AE757" s="64">
        <f t="shared" si="140"/>
        <v>0</v>
      </c>
      <c r="AF757" s="64">
        <f t="shared" si="141"/>
        <v>0</v>
      </c>
      <c r="AG757" s="64">
        <f t="shared" si="142"/>
        <v>0</v>
      </c>
      <c r="AH757" s="64">
        <f t="shared" si="143"/>
        <v>0</v>
      </c>
    </row>
    <row r="758" spans="1:34">
      <c r="A758" t="s">
        <v>35</v>
      </c>
      <c r="B758" t="s">
        <v>43</v>
      </c>
      <c r="C758">
        <v>8</v>
      </c>
      <c r="D758">
        <v>2014</v>
      </c>
      <c r="E758">
        <v>13</v>
      </c>
      <c r="F758">
        <v>1.3097890000000001</v>
      </c>
      <c r="G758">
        <v>1.3097890000000001</v>
      </c>
      <c r="H758" s="85">
        <v>87.534899999999993</v>
      </c>
      <c r="I758" s="84">
        <f t="shared" si="132"/>
        <v>0</v>
      </c>
      <c r="J758" s="84">
        <f t="shared" si="133"/>
        <v>0</v>
      </c>
      <c r="K758" s="84">
        <f t="shared" si="134"/>
        <v>0</v>
      </c>
      <c r="L758" s="84">
        <f t="shared" si="135"/>
        <v>0</v>
      </c>
      <c r="M758" s="84">
        <f t="shared" si="136"/>
        <v>0</v>
      </c>
      <c r="N758">
        <v>2954</v>
      </c>
      <c r="O758" s="85">
        <v>0</v>
      </c>
      <c r="P758" s="84">
        <v>0.90100000000000002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 s="85">
        <v>0</v>
      </c>
      <c r="X758" s="85">
        <v>0</v>
      </c>
      <c r="Y758" s="85">
        <v>0</v>
      </c>
      <c r="Z758" s="85">
        <v>0</v>
      </c>
      <c r="AA758" s="85">
        <v>0</v>
      </c>
      <c r="AB758" s="64">
        <f t="shared" si="137"/>
        <v>3869.1167060000002</v>
      </c>
      <c r="AC758" s="64">
        <f t="shared" si="138"/>
        <v>3869.1167060000002</v>
      </c>
      <c r="AD758" s="64">
        <f t="shared" si="139"/>
        <v>0</v>
      </c>
      <c r="AE758" s="64">
        <f t="shared" si="140"/>
        <v>0</v>
      </c>
      <c r="AF758" s="64">
        <f t="shared" si="141"/>
        <v>0</v>
      </c>
      <c r="AG758" s="64">
        <f t="shared" si="142"/>
        <v>0</v>
      </c>
      <c r="AH758" s="64">
        <f t="shared" si="143"/>
        <v>0</v>
      </c>
    </row>
    <row r="759" spans="1:34">
      <c r="A759" t="s">
        <v>35</v>
      </c>
      <c r="B759" t="s">
        <v>43</v>
      </c>
      <c r="C759">
        <v>8</v>
      </c>
      <c r="D759">
        <v>2014</v>
      </c>
      <c r="E759">
        <v>14</v>
      </c>
      <c r="F759">
        <v>1.5861430000000001</v>
      </c>
      <c r="G759">
        <v>1.1578839999999999</v>
      </c>
      <c r="H759" s="85">
        <v>85.821700000000007</v>
      </c>
      <c r="I759" s="84">
        <f t="shared" si="132"/>
        <v>-3.59412E-2</v>
      </c>
      <c r="J759" s="84">
        <f t="shared" si="133"/>
        <v>-1.4706800000000001E-2</v>
      </c>
      <c r="K759" s="84">
        <f t="shared" si="134"/>
        <v>0</v>
      </c>
      <c r="L759" s="84">
        <f t="shared" si="135"/>
        <v>1.4706800000000001E-2</v>
      </c>
      <c r="M759" s="84">
        <f t="shared" si="136"/>
        <v>3.59412E-2</v>
      </c>
      <c r="N759">
        <v>2954</v>
      </c>
      <c r="O759" s="85">
        <v>0</v>
      </c>
      <c r="P759" s="84">
        <v>0.88900000000000001</v>
      </c>
      <c r="Q759">
        <v>0</v>
      </c>
      <c r="R759">
        <v>-3.59412E-2</v>
      </c>
      <c r="S759">
        <v>-1.4706800000000001E-2</v>
      </c>
      <c r="T759">
        <v>0</v>
      </c>
      <c r="U759">
        <v>1.4706800000000001E-2</v>
      </c>
      <c r="V759">
        <v>3.59412E-2</v>
      </c>
      <c r="W759" s="85">
        <v>0</v>
      </c>
      <c r="X759" s="85">
        <v>0</v>
      </c>
      <c r="Y759" s="85">
        <v>0</v>
      </c>
      <c r="Z759" s="85">
        <v>0</v>
      </c>
      <c r="AA759" s="85">
        <v>0</v>
      </c>
      <c r="AB759" s="64">
        <f t="shared" si="137"/>
        <v>4685.4664220000004</v>
      </c>
      <c r="AC759" s="64">
        <f t="shared" si="138"/>
        <v>3420.3893359999997</v>
      </c>
      <c r="AD759" s="64">
        <f t="shared" si="139"/>
        <v>-106.1703048</v>
      </c>
      <c r="AE759" s="64">
        <f t="shared" si="140"/>
        <v>-43.443887199999999</v>
      </c>
      <c r="AF759" s="64">
        <f t="shared" si="141"/>
        <v>0</v>
      </c>
      <c r="AG759" s="64">
        <f t="shared" si="142"/>
        <v>43.443887199999999</v>
      </c>
      <c r="AH759" s="64">
        <f t="shared" si="143"/>
        <v>106.1703048</v>
      </c>
    </row>
    <row r="760" spans="1:34">
      <c r="A760" t="s">
        <v>35</v>
      </c>
      <c r="B760" t="s">
        <v>43</v>
      </c>
      <c r="C760">
        <v>8</v>
      </c>
      <c r="D760">
        <v>2014</v>
      </c>
      <c r="E760">
        <v>15</v>
      </c>
      <c r="F760">
        <v>1.7624850000000001</v>
      </c>
      <c r="G760">
        <v>1.2866139999999999</v>
      </c>
      <c r="H760" s="85">
        <v>84.782899999999998</v>
      </c>
      <c r="I760" s="84">
        <f t="shared" si="132"/>
        <v>-3.6731600000000003E-2</v>
      </c>
      <c r="J760" s="84">
        <f t="shared" si="133"/>
        <v>-1.50303E-2</v>
      </c>
      <c r="K760" s="84">
        <f t="shared" si="134"/>
        <v>0</v>
      </c>
      <c r="L760" s="84">
        <f t="shared" si="135"/>
        <v>1.50303E-2</v>
      </c>
      <c r="M760" s="84">
        <f t="shared" si="136"/>
        <v>3.6731600000000003E-2</v>
      </c>
      <c r="N760">
        <v>2954</v>
      </c>
      <c r="O760" s="85">
        <v>0</v>
      </c>
      <c r="P760" s="84">
        <v>0.8</v>
      </c>
      <c r="Q760">
        <v>0</v>
      </c>
      <c r="R760">
        <v>-3.6731600000000003E-2</v>
      </c>
      <c r="S760">
        <v>-1.50303E-2</v>
      </c>
      <c r="T760">
        <v>0</v>
      </c>
      <c r="U760">
        <v>1.50303E-2</v>
      </c>
      <c r="V760">
        <v>3.6731600000000003E-2</v>
      </c>
      <c r="W760" s="85">
        <v>0</v>
      </c>
      <c r="X760" s="85">
        <v>0</v>
      </c>
      <c r="Y760" s="85">
        <v>0</v>
      </c>
      <c r="Z760" s="85">
        <v>0</v>
      </c>
      <c r="AA760" s="85">
        <v>0</v>
      </c>
      <c r="AB760" s="64">
        <f t="shared" si="137"/>
        <v>5206.38069</v>
      </c>
      <c r="AC760" s="64">
        <f t="shared" si="138"/>
        <v>3800.6577559999996</v>
      </c>
      <c r="AD760" s="64">
        <f t="shared" si="139"/>
        <v>-108.50514640000002</v>
      </c>
      <c r="AE760" s="64">
        <f t="shared" si="140"/>
        <v>-44.399506199999998</v>
      </c>
      <c r="AF760" s="64">
        <f t="shared" si="141"/>
        <v>0</v>
      </c>
      <c r="AG760" s="64">
        <f t="shared" si="142"/>
        <v>44.399506199999998</v>
      </c>
      <c r="AH760" s="64">
        <f t="shared" si="143"/>
        <v>108.50514640000002</v>
      </c>
    </row>
    <row r="761" spans="1:34">
      <c r="A761" t="s">
        <v>35</v>
      </c>
      <c r="B761" t="s">
        <v>43</v>
      </c>
      <c r="C761">
        <v>8</v>
      </c>
      <c r="D761">
        <v>2014</v>
      </c>
      <c r="E761">
        <v>16</v>
      </c>
      <c r="F761">
        <v>1.907095</v>
      </c>
      <c r="G761">
        <v>1.39218</v>
      </c>
      <c r="H761" s="85">
        <v>84.310100000000006</v>
      </c>
      <c r="I761" s="84">
        <f t="shared" si="132"/>
        <v>-3.69986E-2</v>
      </c>
      <c r="J761" s="84">
        <f t="shared" si="133"/>
        <v>-1.51395E-2</v>
      </c>
      <c r="K761" s="84">
        <f t="shared" si="134"/>
        <v>0</v>
      </c>
      <c r="L761" s="84">
        <f t="shared" si="135"/>
        <v>1.51395E-2</v>
      </c>
      <c r="M761" s="84">
        <f t="shared" si="136"/>
        <v>3.69986E-2</v>
      </c>
      <c r="N761">
        <v>2954</v>
      </c>
      <c r="O761" s="85">
        <v>0</v>
      </c>
      <c r="P761" s="84">
        <v>0.67400000000000004</v>
      </c>
      <c r="Q761">
        <v>0</v>
      </c>
      <c r="R761">
        <v>-3.69986E-2</v>
      </c>
      <c r="S761">
        <v>-1.51395E-2</v>
      </c>
      <c r="T761">
        <v>0</v>
      </c>
      <c r="U761">
        <v>1.51395E-2</v>
      </c>
      <c r="V761">
        <v>3.69986E-2</v>
      </c>
      <c r="W761" s="85">
        <v>0</v>
      </c>
      <c r="X761" s="85">
        <v>0</v>
      </c>
      <c r="Y761" s="85">
        <v>0</v>
      </c>
      <c r="Z761" s="85">
        <v>0</v>
      </c>
      <c r="AA761" s="85">
        <v>0</v>
      </c>
      <c r="AB761" s="64">
        <f t="shared" si="137"/>
        <v>5633.5586299999995</v>
      </c>
      <c r="AC761" s="64">
        <f t="shared" si="138"/>
        <v>4112.4997199999998</v>
      </c>
      <c r="AD761" s="64">
        <f t="shared" si="139"/>
        <v>-109.2938644</v>
      </c>
      <c r="AE761" s="64">
        <f t="shared" si="140"/>
        <v>-44.722082999999998</v>
      </c>
      <c r="AF761" s="64">
        <f t="shared" si="141"/>
        <v>0</v>
      </c>
      <c r="AG761" s="64">
        <f t="shared" si="142"/>
        <v>44.722082999999998</v>
      </c>
      <c r="AH761" s="64">
        <f t="shared" si="143"/>
        <v>109.2938644</v>
      </c>
    </row>
    <row r="762" spans="1:34">
      <c r="A762" t="s">
        <v>35</v>
      </c>
      <c r="B762" t="s">
        <v>43</v>
      </c>
      <c r="C762">
        <v>8</v>
      </c>
      <c r="D762">
        <v>2014</v>
      </c>
      <c r="E762">
        <v>17</v>
      </c>
      <c r="F762">
        <v>1.952904</v>
      </c>
      <c r="G762">
        <v>1.4256200000000001</v>
      </c>
      <c r="H762" s="85">
        <v>82.317800000000005</v>
      </c>
      <c r="I762" s="84">
        <f t="shared" si="132"/>
        <v>-3.6554299999999998E-2</v>
      </c>
      <c r="J762" s="84">
        <f t="shared" si="133"/>
        <v>-1.4957700000000001E-2</v>
      </c>
      <c r="K762" s="84">
        <f t="shared" si="134"/>
        <v>0</v>
      </c>
      <c r="L762" s="84">
        <f t="shared" si="135"/>
        <v>1.4957700000000001E-2</v>
      </c>
      <c r="M762" s="84">
        <f t="shared" si="136"/>
        <v>3.6554299999999998E-2</v>
      </c>
      <c r="N762">
        <v>2954</v>
      </c>
      <c r="O762" s="85">
        <v>0</v>
      </c>
      <c r="P762" s="84">
        <v>0.56599999999999995</v>
      </c>
      <c r="Q762">
        <v>0</v>
      </c>
      <c r="R762">
        <v>-3.6554299999999998E-2</v>
      </c>
      <c r="S762">
        <v>-1.4957700000000001E-2</v>
      </c>
      <c r="T762">
        <v>0</v>
      </c>
      <c r="U762">
        <v>1.4957700000000001E-2</v>
      </c>
      <c r="V762">
        <v>3.6554299999999998E-2</v>
      </c>
      <c r="W762" s="85">
        <v>0</v>
      </c>
      <c r="X762" s="85">
        <v>0</v>
      </c>
      <c r="Y762" s="85">
        <v>0</v>
      </c>
      <c r="Z762" s="85">
        <v>0</v>
      </c>
      <c r="AA762" s="85">
        <v>0</v>
      </c>
      <c r="AB762" s="64">
        <f t="shared" si="137"/>
        <v>5768.8784159999996</v>
      </c>
      <c r="AC762" s="64">
        <f t="shared" si="138"/>
        <v>4211.2814800000006</v>
      </c>
      <c r="AD762" s="64">
        <f t="shared" si="139"/>
        <v>-107.98140219999999</v>
      </c>
      <c r="AE762" s="64">
        <f t="shared" si="140"/>
        <v>-44.185045800000005</v>
      </c>
      <c r="AF762" s="64">
        <f t="shared" si="141"/>
        <v>0</v>
      </c>
      <c r="AG762" s="64">
        <f t="shared" si="142"/>
        <v>44.185045800000005</v>
      </c>
      <c r="AH762" s="64">
        <f t="shared" si="143"/>
        <v>107.98140219999999</v>
      </c>
    </row>
    <row r="763" spans="1:34">
      <c r="A763" t="s">
        <v>35</v>
      </c>
      <c r="B763" t="s">
        <v>43</v>
      </c>
      <c r="C763">
        <v>8</v>
      </c>
      <c r="D763">
        <v>2014</v>
      </c>
      <c r="E763">
        <v>18</v>
      </c>
      <c r="F763">
        <v>1.8875960000000001</v>
      </c>
      <c r="G763">
        <v>1.377945</v>
      </c>
      <c r="H763" s="85">
        <v>79.930199999999999</v>
      </c>
      <c r="I763" s="84">
        <f t="shared" si="132"/>
        <v>-3.5441599999999997E-2</v>
      </c>
      <c r="J763" s="84">
        <f t="shared" si="133"/>
        <v>-1.45024E-2</v>
      </c>
      <c r="K763" s="84">
        <f t="shared" si="134"/>
        <v>0</v>
      </c>
      <c r="L763" s="84">
        <f t="shared" si="135"/>
        <v>1.45024E-2</v>
      </c>
      <c r="M763" s="84">
        <f t="shared" si="136"/>
        <v>3.5441599999999997E-2</v>
      </c>
      <c r="N763">
        <v>2954</v>
      </c>
      <c r="O763" s="85">
        <v>0</v>
      </c>
      <c r="P763" s="84">
        <v>0.374</v>
      </c>
      <c r="Q763">
        <v>0</v>
      </c>
      <c r="R763">
        <v>-3.5441599999999997E-2</v>
      </c>
      <c r="S763">
        <v>-1.45024E-2</v>
      </c>
      <c r="T763">
        <v>0</v>
      </c>
      <c r="U763">
        <v>1.45024E-2</v>
      </c>
      <c r="V763">
        <v>3.5441599999999997E-2</v>
      </c>
      <c r="W763" s="85">
        <v>0</v>
      </c>
      <c r="X763" s="85">
        <v>0</v>
      </c>
      <c r="Y763" s="85">
        <v>0</v>
      </c>
      <c r="Z763" s="85">
        <v>0</v>
      </c>
      <c r="AA763" s="85">
        <v>0</v>
      </c>
      <c r="AB763" s="64">
        <f t="shared" si="137"/>
        <v>5575.958584</v>
      </c>
      <c r="AC763" s="64">
        <f t="shared" si="138"/>
        <v>4070.4495299999999</v>
      </c>
      <c r="AD763" s="64">
        <f t="shared" si="139"/>
        <v>-104.69448639999999</v>
      </c>
      <c r="AE763" s="64">
        <f t="shared" si="140"/>
        <v>-42.840089599999999</v>
      </c>
      <c r="AF763" s="64">
        <f t="shared" si="141"/>
        <v>0</v>
      </c>
      <c r="AG763" s="64">
        <f t="shared" si="142"/>
        <v>42.840089599999999</v>
      </c>
      <c r="AH763" s="64">
        <f t="shared" si="143"/>
        <v>104.69448639999999</v>
      </c>
    </row>
    <row r="764" spans="1:34">
      <c r="A764" t="s">
        <v>35</v>
      </c>
      <c r="B764" t="s">
        <v>43</v>
      </c>
      <c r="C764">
        <v>8</v>
      </c>
      <c r="D764">
        <v>2014</v>
      </c>
      <c r="E764">
        <v>19</v>
      </c>
      <c r="F764">
        <v>1.6146510000000001</v>
      </c>
      <c r="G764">
        <v>1.7922629999999999</v>
      </c>
      <c r="H764" s="85">
        <v>78.666700000000006</v>
      </c>
      <c r="I764" s="84">
        <f t="shared" si="132"/>
        <v>0</v>
      </c>
      <c r="J764" s="84">
        <f t="shared" si="133"/>
        <v>0</v>
      </c>
      <c r="K764" s="84">
        <f t="shared" si="134"/>
        <v>0</v>
      </c>
      <c r="L764" s="84">
        <f t="shared" si="135"/>
        <v>0</v>
      </c>
      <c r="M764" s="84">
        <f t="shared" si="136"/>
        <v>0</v>
      </c>
      <c r="N764">
        <v>2954</v>
      </c>
      <c r="O764" s="85">
        <v>0</v>
      </c>
      <c r="P764" s="84">
        <v>0.23300000000000001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 s="85">
        <v>0</v>
      </c>
      <c r="X764" s="85">
        <v>0</v>
      </c>
      <c r="Y764" s="85">
        <v>0</v>
      </c>
      <c r="Z764" s="85">
        <v>0</v>
      </c>
      <c r="AA764" s="85">
        <v>0</v>
      </c>
      <c r="AB764" s="64">
        <f t="shared" si="137"/>
        <v>4769.6790540000002</v>
      </c>
      <c r="AC764" s="64">
        <f t="shared" si="138"/>
        <v>5294.3449019999998</v>
      </c>
      <c r="AD764" s="64">
        <f t="shared" si="139"/>
        <v>0</v>
      </c>
      <c r="AE764" s="64">
        <f t="shared" si="140"/>
        <v>0</v>
      </c>
      <c r="AF764" s="64">
        <f t="shared" si="141"/>
        <v>0</v>
      </c>
      <c r="AG764" s="64">
        <f t="shared" si="142"/>
        <v>0</v>
      </c>
      <c r="AH764" s="64">
        <f t="shared" si="143"/>
        <v>0</v>
      </c>
    </row>
    <row r="765" spans="1:34">
      <c r="A765" t="s">
        <v>35</v>
      </c>
      <c r="B765" t="s">
        <v>43</v>
      </c>
      <c r="C765">
        <v>8</v>
      </c>
      <c r="D765">
        <v>2014</v>
      </c>
      <c r="E765">
        <v>20</v>
      </c>
      <c r="F765">
        <v>1.2424770000000001</v>
      </c>
      <c r="G765">
        <v>1.3543000000000001</v>
      </c>
      <c r="H765" s="85">
        <v>76.961200000000005</v>
      </c>
      <c r="I765" s="84">
        <f t="shared" si="132"/>
        <v>0</v>
      </c>
      <c r="J765" s="84">
        <f t="shared" si="133"/>
        <v>0</v>
      </c>
      <c r="K765" s="84">
        <f t="shared" si="134"/>
        <v>0</v>
      </c>
      <c r="L765" s="84">
        <f t="shared" si="135"/>
        <v>0</v>
      </c>
      <c r="M765" s="84">
        <f t="shared" si="136"/>
        <v>0</v>
      </c>
      <c r="N765">
        <v>2954</v>
      </c>
      <c r="O765" s="85">
        <v>0</v>
      </c>
      <c r="P765" s="84">
        <v>0.16500000000000001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 s="85">
        <v>0</v>
      </c>
      <c r="X765" s="85">
        <v>0</v>
      </c>
      <c r="Y765" s="85">
        <v>0</v>
      </c>
      <c r="Z765" s="85">
        <v>0</v>
      </c>
      <c r="AA765" s="85">
        <v>0</v>
      </c>
      <c r="AB765" s="64">
        <f t="shared" si="137"/>
        <v>3670.2770580000001</v>
      </c>
      <c r="AC765" s="64">
        <f t="shared" si="138"/>
        <v>4000.6022000000003</v>
      </c>
      <c r="AD765" s="64">
        <f t="shared" si="139"/>
        <v>0</v>
      </c>
      <c r="AE765" s="64">
        <f t="shared" si="140"/>
        <v>0</v>
      </c>
      <c r="AF765" s="64">
        <f t="shared" si="141"/>
        <v>0</v>
      </c>
      <c r="AG765" s="64">
        <f t="shared" si="142"/>
        <v>0</v>
      </c>
      <c r="AH765" s="64">
        <f t="shared" si="143"/>
        <v>0</v>
      </c>
    </row>
    <row r="766" spans="1:34">
      <c r="A766" t="s">
        <v>35</v>
      </c>
      <c r="B766" t="s">
        <v>43</v>
      </c>
      <c r="C766">
        <v>8</v>
      </c>
      <c r="D766">
        <v>2014</v>
      </c>
      <c r="E766">
        <v>21</v>
      </c>
      <c r="F766">
        <v>1.002365</v>
      </c>
      <c r="G766">
        <v>1.07253</v>
      </c>
      <c r="H766" s="85">
        <v>75.891499999999994</v>
      </c>
      <c r="I766" s="84">
        <f t="shared" si="132"/>
        <v>0</v>
      </c>
      <c r="J766" s="84">
        <f t="shared" si="133"/>
        <v>0</v>
      </c>
      <c r="K766" s="84">
        <f t="shared" si="134"/>
        <v>0</v>
      </c>
      <c r="L766" s="84">
        <f t="shared" si="135"/>
        <v>0</v>
      </c>
      <c r="M766" s="84">
        <f t="shared" si="136"/>
        <v>0</v>
      </c>
      <c r="N766">
        <v>2954</v>
      </c>
      <c r="O766" s="85">
        <v>0</v>
      </c>
      <c r="P766" s="84">
        <v>0.1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 s="85">
        <v>0</v>
      </c>
      <c r="X766" s="85">
        <v>0</v>
      </c>
      <c r="Y766" s="85">
        <v>0</v>
      </c>
      <c r="Z766" s="85">
        <v>0</v>
      </c>
      <c r="AA766" s="85">
        <v>0</v>
      </c>
      <c r="AB766" s="64">
        <f t="shared" si="137"/>
        <v>2960.98621</v>
      </c>
      <c r="AC766" s="64">
        <f t="shared" si="138"/>
        <v>3168.25362</v>
      </c>
      <c r="AD766" s="64">
        <f t="shared" si="139"/>
        <v>0</v>
      </c>
      <c r="AE766" s="64">
        <f t="shared" si="140"/>
        <v>0</v>
      </c>
      <c r="AF766" s="64">
        <f t="shared" si="141"/>
        <v>0</v>
      </c>
      <c r="AG766" s="64">
        <f t="shared" si="142"/>
        <v>0</v>
      </c>
      <c r="AH766" s="64">
        <f t="shared" si="143"/>
        <v>0</v>
      </c>
    </row>
    <row r="767" spans="1:34">
      <c r="A767" t="s">
        <v>35</v>
      </c>
      <c r="B767" t="s">
        <v>43</v>
      </c>
      <c r="C767">
        <v>8</v>
      </c>
      <c r="D767">
        <v>2014</v>
      </c>
      <c r="E767">
        <v>22</v>
      </c>
      <c r="F767">
        <v>0.8620276</v>
      </c>
      <c r="G767">
        <v>0.8620276</v>
      </c>
      <c r="H767" s="85">
        <v>74.527100000000004</v>
      </c>
      <c r="I767" s="84">
        <f t="shared" si="132"/>
        <v>0</v>
      </c>
      <c r="J767" s="84">
        <f t="shared" si="133"/>
        <v>0</v>
      </c>
      <c r="K767" s="84">
        <f t="shared" si="134"/>
        <v>0</v>
      </c>
      <c r="L767" s="84">
        <f t="shared" si="135"/>
        <v>0</v>
      </c>
      <c r="M767" s="84">
        <f t="shared" si="136"/>
        <v>0</v>
      </c>
      <c r="N767">
        <v>2954</v>
      </c>
      <c r="O767" s="85">
        <v>0</v>
      </c>
      <c r="P767" s="84">
        <v>6.8000000000000005E-2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 s="85">
        <v>0</v>
      </c>
      <c r="X767" s="85">
        <v>0</v>
      </c>
      <c r="Y767" s="85">
        <v>0</v>
      </c>
      <c r="Z767" s="85">
        <v>0</v>
      </c>
      <c r="AA767" s="85">
        <v>0</v>
      </c>
      <c r="AB767" s="64">
        <f t="shared" si="137"/>
        <v>2546.4295304000002</v>
      </c>
      <c r="AC767" s="64">
        <f t="shared" si="138"/>
        <v>2546.4295304000002</v>
      </c>
      <c r="AD767" s="64">
        <f t="shared" si="139"/>
        <v>0</v>
      </c>
      <c r="AE767" s="64">
        <f t="shared" si="140"/>
        <v>0</v>
      </c>
      <c r="AF767" s="64">
        <f t="shared" si="141"/>
        <v>0</v>
      </c>
      <c r="AG767" s="64">
        <f t="shared" si="142"/>
        <v>0</v>
      </c>
      <c r="AH767" s="64">
        <f t="shared" si="143"/>
        <v>0</v>
      </c>
    </row>
    <row r="768" spans="1:34">
      <c r="A768" t="s">
        <v>35</v>
      </c>
      <c r="B768" t="s">
        <v>43</v>
      </c>
      <c r="C768">
        <v>8</v>
      </c>
      <c r="D768">
        <v>2014</v>
      </c>
      <c r="E768">
        <v>23</v>
      </c>
      <c r="F768">
        <v>0.67544389999999999</v>
      </c>
      <c r="G768">
        <v>0.67544389999999999</v>
      </c>
      <c r="H768" s="85">
        <v>73.201599999999999</v>
      </c>
      <c r="I768" s="84">
        <f t="shared" si="132"/>
        <v>0</v>
      </c>
      <c r="J768" s="84">
        <f t="shared" si="133"/>
        <v>0</v>
      </c>
      <c r="K768" s="84">
        <f t="shared" si="134"/>
        <v>0</v>
      </c>
      <c r="L768" s="84">
        <f t="shared" si="135"/>
        <v>0</v>
      </c>
      <c r="M768" s="84">
        <f t="shared" si="136"/>
        <v>0</v>
      </c>
      <c r="N768">
        <v>2954</v>
      </c>
      <c r="O768" s="85">
        <v>0</v>
      </c>
      <c r="P768" s="84">
        <v>5.0999999999999997E-2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 s="85">
        <v>0</v>
      </c>
      <c r="X768" s="85">
        <v>0</v>
      </c>
      <c r="Y768" s="85">
        <v>0</v>
      </c>
      <c r="Z768" s="85">
        <v>0</v>
      </c>
      <c r="AA768" s="85">
        <v>0</v>
      </c>
      <c r="AB768" s="64">
        <f t="shared" si="137"/>
        <v>1995.2612806</v>
      </c>
      <c r="AC768" s="64">
        <f t="shared" si="138"/>
        <v>1995.2612806</v>
      </c>
      <c r="AD768" s="64">
        <f t="shared" si="139"/>
        <v>0</v>
      </c>
      <c r="AE768" s="64">
        <f t="shared" si="140"/>
        <v>0</v>
      </c>
      <c r="AF768" s="64">
        <f t="shared" si="141"/>
        <v>0</v>
      </c>
      <c r="AG768" s="64">
        <f t="shared" si="142"/>
        <v>0</v>
      </c>
      <c r="AH768" s="64">
        <f t="shared" si="143"/>
        <v>0</v>
      </c>
    </row>
    <row r="769" spans="1:34">
      <c r="A769" t="s">
        <v>35</v>
      </c>
      <c r="B769" t="s">
        <v>43</v>
      </c>
      <c r="C769">
        <v>8</v>
      </c>
      <c r="D769">
        <v>2014</v>
      </c>
      <c r="E769">
        <v>24</v>
      </c>
      <c r="F769">
        <v>0.4745645</v>
      </c>
      <c r="G769">
        <v>0.4745645</v>
      </c>
      <c r="H769" s="85">
        <v>72.317800000000005</v>
      </c>
      <c r="I769" s="84">
        <f t="shared" si="132"/>
        <v>0</v>
      </c>
      <c r="J769" s="84">
        <f t="shared" si="133"/>
        <v>0</v>
      </c>
      <c r="K769" s="84">
        <f t="shared" si="134"/>
        <v>0</v>
      </c>
      <c r="L769" s="84">
        <f t="shared" si="135"/>
        <v>0</v>
      </c>
      <c r="M769" s="84">
        <f t="shared" si="136"/>
        <v>0</v>
      </c>
      <c r="N769">
        <v>2954</v>
      </c>
      <c r="O769" s="85">
        <v>0</v>
      </c>
      <c r="P769" s="84">
        <v>0.05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 s="85">
        <v>0</v>
      </c>
      <c r="X769" s="85">
        <v>0</v>
      </c>
      <c r="Y769" s="85">
        <v>0</v>
      </c>
      <c r="Z769" s="85">
        <v>0</v>
      </c>
      <c r="AA769" s="85">
        <v>0</v>
      </c>
      <c r="AB769" s="64">
        <f t="shared" si="137"/>
        <v>1401.863533</v>
      </c>
      <c r="AC769" s="64">
        <f t="shared" si="138"/>
        <v>1401.863533</v>
      </c>
      <c r="AD769" s="64">
        <f t="shared" si="139"/>
        <v>0</v>
      </c>
      <c r="AE769" s="64">
        <f t="shared" si="140"/>
        <v>0</v>
      </c>
      <c r="AF769" s="64">
        <f t="shared" si="141"/>
        <v>0</v>
      </c>
      <c r="AG769" s="64">
        <f t="shared" si="142"/>
        <v>0</v>
      </c>
      <c r="AH769" s="64">
        <f t="shared" si="143"/>
        <v>0</v>
      </c>
    </row>
    <row r="770" spans="1:34">
      <c r="A770" t="s">
        <v>35</v>
      </c>
      <c r="B770" t="s">
        <v>44</v>
      </c>
      <c r="C770">
        <v>9</v>
      </c>
      <c r="D770">
        <v>2014</v>
      </c>
      <c r="E770">
        <v>1</v>
      </c>
      <c r="F770">
        <v>0.08</v>
      </c>
      <c r="G770">
        <v>0.08</v>
      </c>
      <c r="H770" s="85">
        <v>71.565899999999999</v>
      </c>
      <c r="I770" s="84">
        <f t="shared" ref="I770:I833" si="144">SUM(R770,W770)</f>
        <v>0</v>
      </c>
      <c r="J770" s="84">
        <f t="shared" ref="J770:J833" si="145">SUM(S770,X770)</f>
        <v>0</v>
      </c>
      <c r="K770" s="84">
        <f t="shared" ref="K770:K833" si="146">SUM(T770,Y770)</f>
        <v>0</v>
      </c>
      <c r="L770" s="84">
        <f t="shared" ref="L770:L833" si="147">SUM(U770,Z770)</f>
        <v>0</v>
      </c>
      <c r="M770" s="84">
        <f t="shared" ref="M770:M833" si="148">SUM(V770,AA770)</f>
        <v>0</v>
      </c>
      <c r="N770">
        <v>3165</v>
      </c>
      <c r="O770" s="85">
        <v>0</v>
      </c>
      <c r="P770" s="84">
        <v>0.05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 s="85">
        <v>0</v>
      </c>
      <c r="X770" s="85">
        <v>0</v>
      </c>
      <c r="Y770" s="85">
        <v>0</v>
      </c>
      <c r="Z770" s="85">
        <v>0</v>
      </c>
      <c r="AA770" s="85">
        <v>0</v>
      </c>
      <c r="AB770" s="64">
        <f t="shared" si="137"/>
        <v>253.20000000000002</v>
      </c>
      <c r="AC770" s="64">
        <f t="shared" si="138"/>
        <v>253.20000000000002</v>
      </c>
      <c r="AD770" s="64">
        <f t="shared" si="139"/>
        <v>0</v>
      </c>
      <c r="AE770" s="64">
        <f t="shared" si="140"/>
        <v>0</v>
      </c>
      <c r="AF770" s="64">
        <f t="shared" si="141"/>
        <v>0</v>
      </c>
      <c r="AG770" s="64">
        <f t="shared" si="142"/>
        <v>0</v>
      </c>
      <c r="AH770" s="64">
        <f t="shared" si="143"/>
        <v>0</v>
      </c>
    </row>
    <row r="771" spans="1:34">
      <c r="A771" t="s">
        <v>35</v>
      </c>
      <c r="B771" t="s">
        <v>44</v>
      </c>
      <c r="C771">
        <v>9</v>
      </c>
      <c r="D771">
        <v>2014</v>
      </c>
      <c r="E771">
        <v>2</v>
      </c>
      <c r="F771">
        <v>0.08</v>
      </c>
      <c r="G771">
        <v>0.08</v>
      </c>
      <c r="H771" s="85">
        <v>70.224800000000002</v>
      </c>
      <c r="I771" s="84">
        <f t="shared" si="144"/>
        <v>0</v>
      </c>
      <c r="J771" s="84">
        <f t="shared" si="145"/>
        <v>0</v>
      </c>
      <c r="K771" s="84">
        <f t="shared" si="146"/>
        <v>0</v>
      </c>
      <c r="L771" s="84">
        <f t="shared" si="147"/>
        <v>0</v>
      </c>
      <c r="M771" s="84">
        <f t="shared" si="148"/>
        <v>0</v>
      </c>
      <c r="N771">
        <v>3165</v>
      </c>
      <c r="O771" s="85">
        <v>0</v>
      </c>
      <c r="P771" s="84">
        <v>3.2000000000000001E-2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 s="85">
        <v>0</v>
      </c>
      <c r="X771" s="85">
        <v>0</v>
      </c>
      <c r="Y771" s="85">
        <v>0</v>
      </c>
      <c r="Z771" s="85">
        <v>0</v>
      </c>
      <c r="AA771" s="85">
        <v>0</v>
      </c>
      <c r="AB771" s="64">
        <f t="shared" ref="AB771:AB834" si="149">F771*N771+P771*O771</f>
        <v>253.20000000000002</v>
      </c>
      <c r="AC771" s="64">
        <f t="shared" ref="AC771:AC834" si="150">G771*N771</f>
        <v>253.20000000000002</v>
      </c>
      <c r="AD771" s="64">
        <f t="shared" ref="AD771:AD834" si="151">R771*$N771</f>
        <v>0</v>
      </c>
      <c r="AE771" s="64">
        <f t="shared" ref="AE771:AE834" si="152">S771*$N771</f>
        <v>0</v>
      </c>
      <c r="AF771" s="64">
        <f t="shared" ref="AF771:AF834" si="153">T771*$N771</f>
        <v>0</v>
      </c>
      <c r="AG771" s="64">
        <f t="shared" ref="AG771:AG834" si="154">U771*$N771</f>
        <v>0</v>
      </c>
      <c r="AH771" s="64">
        <f t="shared" ref="AH771:AH834" si="155">V771*$N771</f>
        <v>0</v>
      </c>
    </row>
    <row r="772" spans="1:34">
      <c r="A772" t="s">
        <v>35</v>
      </c>
      <c r="B772" t="s">
        <v>44</v>
      </c>
      <c r="C772">
        <v>9</v>
      </c>
      <c r="D772">
        <v>2014</v>
      </c>
      <c r="E772">
        <v>3</v>
      </c>
      <c r="F772">
        <v>0.08</v>
      </c>
      <c r="G772">
        <v>0.08</v>
      </c>
      <c r="H772" s="85">
        <v>69.953500000000005</v>
      </c>
      <c r="I772" s="84">
        <f t="shared" si="144"/>
        <v>0</v>
      </c>
      <c r="J772" s="84">
        <f t="shared" si="145"/>
        <v>0</v>
      </c>
      <c r="K772" s="84">
        <f t="shared" si="146"/>
        <v>0</v>
      </c>
      <c r="L772" s="84">
        <f t="shared" si="147"/>
        <v>0</v>
      </c>
      <c r="M772" s="84">
        <f t="shared" si="148"/>
        <v>0</v>
      </c>
      <c r="N772">
        <v>3165</v>
      </c>
      <c r="O772" s="85">
        <v>0</v>
      </c>
      <c r="P772" s="84">
        <v>4.3999999999999997E-2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 s="85">
        <v>0</v>
      </c>
      <c r="X772" s="85">
        <v>0</v>
      </c>
      <c r="Y772" s="85">
        <v>0</v>
      </c>
      <c r="Z772" s="85">
        <v>0</v>
      </c>
      <c r="AA772" s="85">
        <v>0</v>
      </c>
      <c r="AB772" s="64">
        <f t="shared" si="149"/>
        <v>253.20000000000002</v>
      </c>
      <c r="AC772" s="64">
        <f t="shared" si="150"/>
        <v>253.20000000000002</v>
      </c>
      <c r="AD772" s="64">
        <f t="shared" si="151"/>
        <v>0</v>
      </c>
      <c r="AE772" s="64">
        <f t="shared" si="152"/>
        <v>0</v>
      </c>
      <c r="AF772" s="64">
        <f t="shared" si="153"/>
        <v>0</v>
      </c>
      <c r="AG772" s="64">
        <f t="shared" si="154"/>
        <v>0</v>
      </c>
      <c r="AH772" s="64">
        <f t="shared" si="155"/>
        <v>0</v>
      </c>
    </row>
    <row r="773" spans="1:34">
      <c r="A773" t="s">
        <v>35</v>
      </c>
      <c r="B773" t="s">
        <v>44</v>
      </c>
      <c r="C773">
        <v>9</v>
      </c>
      <c r="D773">
        <v>2014</v>
      </c>
      <c r="E773">
        <v>4</v>
      </c>
      <c r="F773">
        <v>0.08</v>
      </c>
      <c r="G773">
        <v>0.08</v>
      </c>
      <c r="H773" s="85">
        <v>69.876000000000005</v>
      </c>
      <c r="I773" s="84">
        <f t="shared" si="144"/>
        <v>0</v>
      </c>
      <c r="J773" s="84">
        <f t="shared" si="145"/>
        <v>0</v>
      </c>
      <c r="K773" s="84">
        <f t="shared" si="146"/>
        <v>0</v>
      </c>
      <c r="L773" s="84">
        <f t="shared" si="147"/>
        <v>0</v>
      </c>
      <c r="M773" s="84">
        <f t="shared" si="148"/>
        <v>0</v>
      </c>
      <c r="N773">
        <v>3165</v>
      </c>
      <c r="O773" s="85">
        <v>0</v>
      </c>
      <c r="P773" s="84">
        <v>4.3999999999999997E-2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 s="85">
        <v>0</v>
      </c>
      <c r="X773" s="85">
        <v>0</v>
      </c>
      <c r="Y773" s="85">
        <v>0</v>
      </c>
      <c r="Z773" s="85">
        <v>0</v>
      </c>
      <c r="AA773" s="85">
        <v>0</v>
      </c>
      <c r="AB773" s="64">
        <f t="shared" si="149"/>
        <v>253.20000000000002</v>
      </c>
      <c r="AC773" s="64">
        <f t="shared" si="150"/>
        <v>253.20000000000002</v>
      </c>
      <c r="AD773" s="64">
        <f t="shared" si="151"/>
        <v>0</v>
      </c>
      <c r="AE773" s="64">
        <f t="shared" si="152"/>
        <v>0</v>
      </c>
      <c r="AF773" s="64">
        <f t="shared" si="153"/>
        <v>0</v>
      </c>
      <c r="AG773" s="64">
        <f t="shared" si="154"/>
        <v>0</v>
      </c>
      <c r="AH773" s="64">
        <f t="shared" si="155"/>
        <v>0</v>
      </c>
    </row>
    <row r="774" spans="1:34">
      <c r="A774" t="s">
        <v>35</v>
      </c>
      <c r="B774" t="s">
        <v>44</v>
      </c>
      <c r="C774">
        <v>9</v>
      </c>
      <c r="D774">
        <v>2014</v>
      </c>
      <c r="E774">
        <v>5</v>
      </c>
      <c r="F774">
        <v>7.7378100000000005E-2</v>
      </c>
      <c r="G774">
        <v>7.7378100000000005E-2</v>
      </c>
      <c r="H774" s="85">
        <v>69.379800000000003</v>
      </c>
      <c r="I774" s="84">
        <f t="shared" si="144"/>
        <v>0</v>
      </c>
      <c r="J774" s="84">
        <f t="shared" si="145"/>
        <v>0</v>
      </c>
      <c r="K774" s="84">
        <f t="shared" si="146"/>
        <v>0</v>
      </c>
      <c r="L774" s="84">
        <f t="shared" si="147"/>
        <v>0</v>
      </c>
      <c r="M774" s="84">
        <f t="shared" si="148"/>
        <v>0</v>
      </c>
      <c r="N774">
        <v>3165</v>
      </c>
      <c r="O774" s="85">
        <v>0</v>
      </c>
      <c r="P774" s="84">
        <v>5.3999999999999999E-2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 s="85">
        <v>0</v>
      </c>
      <c r="X774" s="85">
        <v>0</v>
      </c>
      <c r="Y774" s="85">
        <v>0</v>
      </c>
      <c r="Z774" s="85">
        <v>0</v>
      </c>
      <c r="AA774" s="85">
        <v>0</v>
      </c>
      <c r="AB774" s="64">
        <f t="shared" si="149"/>
        <v>244.90168650000001</v>
      </c>
      <c r="AC774" s="64">
        <f t="shared" si="150"/>
        <v>244.90168650000001</v>
      </c>
      <c r="AD774" s="64">
        <f t="shared" si="151"/>
        <v>0</v>
      </c>
      <c r="AE774" s="64">
        <f t="shared" si="152"/>
        <v>0</v>
      </c>
      <c r="AF774" s="64">
        <f t="shared" si="153"/>
        <v>0</v>
      </c>
      <c r="AG774" s="64">
        <f t="shared" si="154"/>
        <v>0</v>
      </c>
      <c r="AH774" s="64">
        <f t="shared" si="155"/>
        <v>0</v>
      </c>
    </row>
    <row r="775" spans="1:34">
      <c r="A775" t="s">
        <v>35</v>
      </c>
      <c r="B775" t="s">
        <v>44</v>
      </c>
      <c r="C775">
        <v>9</v>
      </c>
      <c r="D775">
        <v>2014</v>
      </c>
      <c r="E775">
        <v>6</v>
      </c>
      <c r="F775">
        <v>7.1754999999999999E-2</v>
      </c>
      <c r="G775">
        <v>7.1754999999999999E-2</v>
      </c>
      <c r="H775" s="85">
        <v>69.131799999999998</v>
      </c>
      <c r="I775" s="84">
        <f t="shared" si="144"/>
        <v>0</v>
      </c>
      <c r="J775" s="84">
        <f t="shared" si="145"/>
        <v>0</v>
      </c>
      <c r="K775" s="84">
        <f t="shared" si="146"/>
        <v>0</v>
      </c>
      <c r="L775" s="84">
        <f t="shared" si="147"/>
        <v>0</v>
      </c>
      <c r="M775" s="84">
        <f t="shared" si="148"/>
        <v>0</v>
      </c>
      <c r="N775">
        <v>3165</v>
      </c>
      <c r="O775" s="85">
        <v>0</v>
      </c>
      <c r="P775" s="84">
        <v>0.10100000000000001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 s="85">
        <v>0</v>
      </c>
      <c r="X775" s="85">
        <v>0</v>
      </c>
      <c r="Y775" s="85">
        <v>0</v>
      </c>
      <c r="Z775" s="85">
        <v>0</v>
      </c>
      <c r="AA775" s="85">
        <v>0</v>
      </c>
      <c r="AB775" s="64">
        <f t="shared" si="149"/>
        <v>227.10457500000001</v>
      </c>
      <c r="AC775" s="64">
        <f t="shared" si="150"/>
        <v>227.10457500000001</v>
      </c>
      <c r="AD775" s="64">
        <f t="shared" si="151"/>
        <v>0</v>
      </c>
      <c r="AE775" s="64">
        <f t="shared" si="152"/>
        <v>0</v>
      </c>
      <c r="AF775" s="64">
        <f t="shared" si="153"/>
        <v>0</v>
      </c>
      <c r="AG775" s="64">
        <f t="shared" si="154"/>
        <v>0</v>
      </c>
      <c r="AH775" s="64">
        <f t="shared" si="155"/>
        <v>0</v>
      </c>
    </row>
    <row r="776" spans="1:34">
      <c r="A776" t="s">
        <v>35</v>
      </c>
      <c r="B776" t="s">
        <v>44</v>
      </c>
      <c r="C776">
        <v>9</v>
      </c>
      <c r="D776">
        <v>2014</v>
      </c>
      <c r="E776">
        <v>7</v>
      </c>
      <c r="F776">
        <v>8.5177699999999995E-2</v>
      </c>
      <c r="G776">
        <v>8.5177699999999995E-2</v>
      </c>
      <c r="H776" s="85">
        <v>69.108500000000006</v>
      </c>
      <c r="I776" s="84">
        <f t="shared" si="144"/>
        <v>0</v>
      </c>
      <c r="J776" s="84">
        <f t="shared" si="145"/>
        <v>0</v>
      </c>
      <c r="K776" s="84">
        <f t="shared" si="146"/>
        <v>0</v>
      </c>
      <c r="L776" s="84">
        <f t="shared" si="147"/>
        <v>0</v>
      </c>
      <c r="M776" s="84">
        <f t="shared" si="148"/>
        <v>0</v>
      </c>
      <c r="N776">
        <v>3165</v>
      </c>
      <c r="O776" s="85">
        <v>0</v>
      </c>
      <c r="P776" s="84">
        <v>0.161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 s="85">
        <v>0</v>
      </c>
      <c r="X776" s="85">
        <v>0</v>
      </c>
      <c r="Y776" s="85">
        <v>0</v>
      </c>
      <c r="Z776" s="85">
        <v>0</v>
      </c>
      <c r="AA776" s="85">
        <v>0</v>
      </c>
      <c r="AB776" s="64">
        <f t="shared" si="149"/>
        <v>269.58742050000001</v>
      </c>
      <c r="AC776" s="64">
        <f t="shared" si="150"/>
        <v>269.58742050000001</v>
      </c>
      <c r="AD776" s="64">
        <f t="shared" si="151"/>
        <v>0</v>
      </c>
      <c r="AE776" s="64">
        <f t="shared" si="152"/>
        <v>0</v>
      </c>
      <c r="AF776" s="64">
        <f t="shared" si="153"/>
        <v>0</v>
      </c>
      <c r="AG776" s="64">
        <f t="shared" si="154"/>
        <v>0</v>
      </c>
      <c r="AH776" s="64">
        <f t="shared" si="155"/>
        <v>0</v>
      </c>
    </row>
    <row r="777" spans="1:34">
      <c r="A777" t="s">
        <v>35</v>
      </c>
      <c r="B777" t="s">
        <v>44</v>
      </c>
      <c r="C777">
        <v>9</v>
      </c>
      <c r="D777">
        <v>2014</v>
      </c>
      <c r="E777">
        <v>8</v>
      </c>
      <c r="F777">
        <v>0.13178790000000001</v>
      </c>
      <c r="G777">
        <v>0.13178790000000001</v>
      </c>
      <c r="H777" s="85">
        <v>74.620199999999997</v>
      </c>
      <c r="I777" s="84">
        <f t="shared" si="144"/>
        <v>0</v>
      </c>
      <c r="J777" s="84">
        <f t="shared" si="145"/>
        <v>0</v>
      </c>
      <c r="K777" s="84">
        <f t="shared" si="146"/>
        <v>0</v>
      </c>
      <c r="L777" s="84">
        <f t="shared" si="147"/>
        <v>0</v>
      </c>
      <c r="M777" s="84">
        <f t="shared" si="148"/>
        <v>0</v>
      </c>
      <c r="N777">
        <v>3165</v>
      </c>
      <c r="O777" s="85">
        <v>0</v>
      </c>
      <c r="P777" s="84">
        <v>0.224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 s="85">
        <v>0</v>
      </c>
      <c r="X777" s="85">
        <v>0</v>
      </c>
      <c r="Y777" s="85">
        <v>0</v>
      </c>
      <c r="Z777" s="85">
        <v>0</v>
      </c>
      <c r="AA777" s="85">
        <v>0</v>
      </c>
      <c r="AB777" s="64">
        <f t="shared" si="149"/>
        <v>417.10870350000005</v>
      </c>
      <c r="AC777" s="64">
        <f t="shared" si="150"/>
        <v>417.10870350000005</v>
      </c>
      <c r="AD777" s="64">
        <f t="shared" si="151"/>
        <v>0</v>
      </c>
      <c r="AE777" s="64">
        <f t="shared" si="152"/>
        <v>0</v>
      </c>
      <c r="AF777" s="64">
        <f t="shared" si="153"/>
        <v>0</v>
      </c>
      <c r="AG777" s="64">
        <f t="shared" si="154"/>
        <v>0</v>
      </c>
      <c r="AH777" s="64">
        <f t="shared" si="155"/>
        <v>0</v>
      </c>
    </row>
    <row r="778" spans="1:34">
      <c r="A778" t="s">
        <v>35</v>
      </c>
      <c r="B778" t="s">
        <v>44</v>
      </c>
      <c r="C778">
        <v>9</v>
      </c>
      <c r="D778">
        <v>2014</v>
      </c>
      <c r="E778">
        <v>9</v>
      </c>
      <c r="F778">
        <v>0.25493070000000001</v>
      </c>
      <c r="G778">
        <v>0.25493070000000001</v>
      </c>
      <c r="H778" s="85">
        <v>80.410899999999998</v>
      </c>
      <c r="I778" s="84">
        <f t="shared" si="144"/>
        <v>0</v>
      </c>
      <c r="J778" s="84">
        <f t="shared" si="145"/>
        <v>0</v>
      </c>
      <c r="K778" s="84">
        <f t="shared" si="146"/>
        <v>0</v>
      </c>
      <c r="L778" s="84">
        <f t="shared" si="147"/>
        <v>0</v>
      </c>
      <c r="M778" s="84">
        <f t="shared" si="148"/>
        <v>0</v>
      </c>
      <c r="N778">
        <v>3165</v>
      </c>
      <c r="O778" s="85">
        <v>0</v>
      </c>
      <c r="P778" s="84">
        <v>0.33800000000000002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 s="85">
        <v>0</v>
      </c>
      <c r="X778" s="85">
        <v>0</v>
      </c>
      <c r="Y778" s="85">
        <v>0</v>
      </c>
      <c r="Z778" s="85">
        <v>0</v>
      </c>
      <c r="AA778" s="85">
        <v>0</v>
      </c>
      <c r="AB778" s="64">
        <f t="shared" si="149"/>
        <v>806.85566549999999</v>
      </c>
      <c r="AC778" s="64">
        <f t="shared" si="150"/>
        <v>806.85566549999999</v>
      </c>
      <c r="AD778" s="64">
        <f t="shared" si="151"/>
        <v>0</v>
      </c>
      <c r="AE778" s="64">
        <f t="shared" si="152"/>
        <v>0</v>
      </c>
      <c r="AF778" s="64">
        <f t="shared" si="153"/>
        <v>0</v>
      </c>
      <c r="AG778" s="64">
        <f t="shared" si="154"/>
        <v>0</v>
      </c>
      <c r="AH778" s="64">
        <f t="shared" si="155"/>
        <v>0</v>
      </c>
    </row>
    <row r="779" spans="1:34">
      <c r="A779" t="s">
        <v>35</v>
      </c>
      <c r="B779" t="s">
        <v>44</v>
      </c>
      <c r="C779">
        <v>9</v>
      </c>
      <c r="D779">
        <v>2014</v>
      </c>
      <c r="E779">
        <v>10</v>
      </c>
      <c r="F779">
        <v>0.43349359999999998</v>
      </c>
      <c r="G779">
        <v>0.43349359999999998</v>
      </c>
      <c r="H779" s="85">
        <v>86.015500000000003</v>
      </c>
      <c r="I779" s="84">
        <f t="shared" si="144"/>
        <v>0</v>
      </c>
      <c r="J779" s="84">
        <f t="shared" si="145"/>
        <v>0</v>
      </c>
      <c r="K779" s="84">
        <f t="shared" si="146"/>
        <v>0</v>
      </c>
      <c r="L779" s="84">
        <f t="shared" si="147"/>
        <v>0</v>
      </c>
      <c r="M779" s="84">
        <f t="shared" si="148"/>
        <v>0</v>
      </c>
      <c r="N779">
        <v>3165</v>
      </c>
      <c r="O779" s="85">
        <v>0</v>
      </c>
      <c r="P779" s="84">
        <v>0.55700000000000005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 s="85">
        <v>0</v>
      </c>
      <c r="X779" s="85">
        <v>0</v>
      </c>
      <c r="Y779" s="85">
        <v>0</v>
      </c>
      <c r="Z779" s="85">
        <v>0</v>
      </c>
      <c r="AA779" s="85">
        <v>0</v>
      </c>
      <c r="AB779" s="64">
        <f t="shared" si="149"/>
        <v>1372.0072439999999</v>
      </c>
      <c r="AC779" s="64">
        <f t="shared" si="150"/>
        <v>1372.0072439999999</v>
      </c>
      <c r="AD779" s="64">
        <f t="shared" si="151"/>
        <v>0</v>
      </c>
      <c r="AE779" s="64">
        <f t="shared" si="152"/>
        <v>0</v>
      </c>
      <c r="AF779" s="64">
        <f t="shared" si="153"/>
        <v>0</v>
      </c>
      <c r="AG779" s="64">
        <f t="shared" si="154"/>
        <v>0</v>
      </c>
      <c r="AH779" s="64">
        <f t="shared" si="155"/>
        <v>0</v>
      </c>
    </row>
    <row r="780" spans="1:34">
      <c r="A780" t="s">
        <v>35</v>
      </c>
      <c r="B780" t="s">
        <v>44</v>
      </c>
      <c r="C780">
        <v>9</v>
      </c>
      <c r="D780">
        <v>2014</v>
      </c>
      <c r="E780">
        <v>11</v>
      </c>
      <c r="F780">
        <v>0.68976749999999998</v>
      </c>
      <c r="G780">
        <v>0.68976749999999998</v>
      </c>
      <c r="H780" s="85">
        <v>88.015500000000003</v>
      </c>
      <c r="I780" s="84">
        <f t="shared" si="144"/>
        <v>0</v>
      </c>
      <c r="J780" s="84">
        <f t="shared" si="145"/>
        <v>0</v>
      </c>
      <c r="K780" s="84">
        <f t="shared" si="146"/>
        <v>0</v>
      </c>
      <c r="L780" s="84">
        <f t="shared" si="147"/>
        <v>0</v>
      </c>
      <c r="M780" s="84">
        <f t="shared" si="148"/>
        <v>0</v>
      </c>
      <c r="N780">
        <v>3165</v>
      </c>
      <c r="O780" s="85">
        <v>0</v>
      </c>
      <c r="P780" s="84">
        <v>0.72599999999999998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 s="85">
        <v>0</v>
      </c>
      <c r="X780" s="85">
        <v>0</v>
      </c>
      <c r="Y780" s="85">
        <v>0</v>
      </c>
      <c r="Z780" s="85">
        <v>0</v>
      </c>
      <c r="AA780" s="85">
        <v>0</v>
      </c>
      <c r="AB780" s="64">
        <f t="shared" si="149"/>
        <v>2183.1141374999997</v>
      </c>
      <c r="AC780" s="64">
        <f t="shared" si="150"/>
        <v>2183.1141374999997</v>
      </c>
      <c r="AD780" s="64">
        <f t="shared" si="151"/>
        <v>0</v>
      </c>
      <c r="AE780" s="64">
        <f t="shared" si="152"/>
        <v>0</v>
      </c>
      <c r="AF780" s="64">
        <f t="shared" si="153"/>
        <v>0</v>
      </c>
      <c r="AG780" s="64">
        <f t="shared" si="154"/>
        <v>0</v>
      </c>
      <c r="AH780" s="64">
        <f t="shared" si="155"/>
        <v>0</v>
      </c>
    </row>
    <row r="781" spans="1:34">
      <c r="A781" t="s">
        <v>35</v>
      </c>
      <c r="B781" t="s">
        <v>44</v>
      </c>
      <c r="C781">
        <v>9</v>
      </c>
      <c r="D781">
        <v>2014</v>
      </c>
      <c r="E781">
        <v>12</v>
      </c>
      <c r="F781">
        <v>1.0320309999999999</v>
      </c>
      <c r="G781">
        <v>1.0320309999999999</v>
      </c>
      <c r="H781" s="85">
        <v>88.891499999999994</v>
      </c>
      <c r="I781" s="84">
        <f t="shared" si="144"/>
        <v>0</v>
      </c>
      <c r="J781" s="84">
        <f t="shared" si="145"/>
        <v>0</v>
      </c>
      <c r="K781" s="84">
        <f t="shared" si="146"/>
        <v>0</v>
      </c>
      <c r="L781" s="84">
        <f t="shared" si="147"/>
        <v>0</v>
      </c>
      <c r="M781" s="84">
        <f t="shared" si="148"/>
        <v>0</v>
      </c>
      <c r="N781">
        <v>3165</v>
      </c>
      <c r="O781" s="85">
        <v>0</v>
      </c>
      <c r="P781" s="84">
        <v>0.85699999999999998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 s="85">
        <v>0</v>
      </c>
      <c r="X781" s="85">
        <v>0</v>
      </c>
      <c r="Y781" s="85">
        <v>0</v>
      </c>
      <c r="Z781" s="85">
        <v>0</v>
      </c>
      <c r="AA781" s="85">
        <v>0</v>
      </c>
      <c r="AB781" s="64">
        <f t="shared" si="149"/>
        <v>3266.3781149999995</v>
      </c>
      <c r="AC781" s="64">
        <f t="shared" si="150"/>
        <v>3266.3781149999995</v>
      </c>
      <c r="AD781" s="64">
        <f t="shared" si="151"/>
        <v>0</v>
      </c>
      <c r="AE781" s="64">
        <f t="shared" si="152"/>
        <v>0</v>
      </c>
      <c r="AF781" s="64">
        <f t="shared" si="153"/>
        <v>0</v>
      </c>
      <c r="AG781" s="64">
        <f t="shared" si="154"/>
        <v>0</v>
      </c>
      <c r="AH781" s="64">
        <f t="shared" si="155"/>
        <v>0</v>
      </c>
    </row>
    <row r="782" spans="1:34">
      <c r="A782" t="s">
        <v>35</v>
      </c>
      <c r="B782" t="s">
        <v>44</v>
      </c>
      <c r="C782">
        <v>9</v>
      </c>
      <c r="D782">
        <v>2014</v>
      </c>
      <c r="E782">
        <v>13</v>
      </c>
      <c r="F782">
        <v>1.391</v>
      </c>
      <c r="G782">
        <v>1.391</v>
      </c>
      <c r="H782" s="85">
        <v>88.612399999999994</v>
      </c>
      <c r="I782" s="84">
        <f t="shared" si="144"/>
        <v>0</v>
      </c>
      <c r="J782" s="84">
        <f t="shared" si="145"/>
        <v>0</v>
      </c>
      <c r="K782" s="84">
        <f t="shared" si="146"/>
        <v>0</v>
      </c>
      <c r="L782" s="84">
        <f t="shared" si="147"/>
        <v>0</v>
      </c>
      <c r="M782" s="84">
        <f t="shared" si="148"/>
        <v>0</v>
      </c>
      <c r="N782">
        <v>3165</v>
      </c>
      <c r="O782" s="85">
        <v>0</v>
      </c>
      <c r="P782" s="84">
        <v>0.90100000000000002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 s="85">
        <v>0</v>
      </c>
      <c r="X782" s="85">
        <v>0</v>
      </c>
      <c r="Y782" s="85">
        <v>0</v>
      </c>
      <c r="Z782" s="85">
        <v>0</v>
      </c>
      <c r="AA782" s="85">
        <v>0</v>
      </c>
      <c r="AB782" s="64">
        <f t="shared" si="149"/>
        <v>4402.5150000000003</v>
      </c>
      <c r="AC782" s="64">
        <f t="shared" si="150"/>
        <v>4402.5150000000003</v>
      </c>
      <c r="AD782" s="64">
        <f t="shared" si="151"/>
        <v>0</v>
      </c>
      <c r="AE782" s="64">
        <f t="shared" si="152"/>
        <v>0</v>
      </c>
      <c r="AF782" s="64">
        <f t="shared" si="153"/>
        <v>0</v>
      </c>
      <c r="AG782" s="64">
        <f t="shared" si="154"/>
        <v>0</v>
      </c>
      <c r="AH782" s="64">
        <f t="shared" si="155"/>
        <v>0</v>
      </c>
    </row>
    <row r="783" spans="1:34">
      <c r="A783" t="s">
        <v>35</v>
      </c>
      <c r="B783" t="s">
        <v>44</v>
      </c>
      <c r="C783">
        <v>9</v>
      </c>
      <c r="D783">
        <v>2014</v>
      </c>
      <c r="E783">
        <v>14</v>
      </c>
      <c r="F783">
        <v>1.7024090000000001</v>
      </c>
      <c r="G783">
        <v>1.2427589999999999</v>
      </c>
      <c r="H783" s="85">
        <v>87.899199999999993</v>
      </c>
      <c r="I783" s="84">
        <f t="shared" si="144"/>
        <v>-3.8248299999999999E-2</v>
      </c>
      <c r="J783" s="84">
        <f t="shared" si="145"/>
        <v>-1.5650899999999999E-2</v>
      </c>
      <c r="K783" s="84">
        <f t="shared" si="146"/>
        <v>0</v>
      </c>
      <c r="L783" s="84">
        <f t="shared" si="147"/>
        <v>1.5650899999999999E-2</v>
      </c>
      <c r="M783" s="84">
        <f t="shared" si="148"/>
        <v>3.8248299999999999E-2</v>
      </c>
      <c r="N783">
        <v>3165</v>
      </c>
      <c r="O783" s="85">
        <v>0</v>
      </c>
      <c r="P783" s="84">
        <v>0.88900000000000001</v>
      </c>
      <c r="Q783">
        <v>0</v>
      </c>
      <c r="R783">
        <v>-3.8248299999999999E-2</v>
      </c>
      <c r="S783">
        <v>-1.5650899999999999E-2</v>
      </c>
      <c r="T783">
        <v>0</v>
      </c>
      <c r="U783">
        <v>1.5650899999999999E-2</v>
      </c>
      <c r="V783">
        <v>3.8248299999999999E-2</v>
      </c>
      <c r="W783" s="85">
        <v>0</v>
      </c>
      <c r="X783" s="85">
        <v>0</v>
      </c>
      <c r="Y783" s="85">
        <v>0</v>
      </c>
      <c r="Z783" s="85">
        <v>0</v>
      </c>
      <c r="AA783" s="85">
        <v>0</v>
      </c>
      <c r="AB783" s="64">
        <f t="shared" si="149"/>
        <v>5388.1244850000003</v>
      </c>
      <c r="AC783" s="64">
        <f t="shared" si="150"/>
        <v>3933.3322349999999</v>
      </c>
      <c r="AD783" s="64">
        <f t="shared" si="151"/>
        <v>-121.0558695</v>
      </c>
      <c r="AE783" s="64">
        <f t="shared" si="152"/>
        <v>-49.535098499999997</v>
      </c>
      <c r="AF783" s="64">
        <f t="shared" si="153"/>
        <v>0</v>
      </c>
      <c r="AG783" s="64">
        <f t="shared" si="154"/>
        <v>49.535098499999997</v>
      </c>
      <c r="AH783" s="64">
        <f t="shared" si="155"/>
        <v>121.0558695</v>
      </c>
    </row>
    <row r="784" spans="1:34">
      <c r="A784" t="s">
        <v>35</v>
      </c>
      <c r="B784" t="s">
        <v>44</v>
      </c>
      <c r="C784">
        <v>9</v>
      </c>
      <c r="D784">
        <v>2014</v>
      </c>
      <c r="E784">
        <v>15</v>
      </c>
      <c r="F784">
        <v>1.929635</v>
      </c>
      <c r="G784">
        <v>1.4086339999999999</v>
      </c>
      <c r="H784" s="85">
        <v>87.751900000000006</v>
      </c>
      <c r="I784" s="84">
        <f t="shared" si="144"/>
        <v>-4.0184299999999999E-2</v>
      </c>
      <c r="J784" s="84">
        <f t="shared" si="145"/>
        <v>-1.6443099999999999E-2</v>
      </c>
      <c r="K784" s="84">
        <f t="shared" si="146"/>
        <v>0</v>
      </c>
      <c r="L784" s="84">
        <f t="shared" si="147"/>
        <v>1.6443099999999999E-2</v>
      </c>
      <c r="M784" s="84">
        <f t="shared" si="148"/>
        <v>4.0184299999999999E-2</v>
      </c>
      <c r="N784">
        <v>3165</v>
      </c>
      <c r="O784" s="85">
        <v>0</v>
      </c>
      <c r="P784" s="84">
        <v>0.8</v>
      </c>
      <c r="Q784">
        <v>0</v>
      </c>
      <c r="R784">
        <v>-4.0184299999999999E-2</v>
      </c>
      <c r="S784">
        <v>-1.6443099999999999E-2</v>
      </c>
      <c r="T784">
        <v>0</v>
      </c>
      <c r="U784">
        <v>1.6443099999999999E-2</v>
      </c>
      <c r="V784">
        <v>4.0184299999999999E-2</v>
      </c>
      <c r="W784" s="85">
        <v>0</v>
      </c>
      <c r="X784" s="85">
        <v>0</v>
      </c>
      <c r="Y784" s="85">
        <v>0</v>
      </c>
      <c r="Z784" s="85">
        <v>0</v>
      </c>
      <c r="AA784" s="85">
        <v>0</v>
      </c>
      <c r="AB784" s="64">
        <f t="shared" si="149"/>
        <v>6107.2947750000003</v>
      </c>
      <c r="AC784" s="64">
        <f t="shared" si="150"/>
        <v>4458.3266100000001</v>
      </c>
      <c r="AD784" s="64">
        <f t="shared" si="151"/>
        <v>-127.18330949999999</v>
      </c>
      <c r="AE784" s="64">
        <f t="shared" si="152"/>
        <v>-52.042411499999993</v>
      </c>
      <c r="AF784" s="64">
        <f t="shared" si="153"/>
        <v>0</v>
      </c>
      <c r="AG784" s="64">
        <f t="shared" si="154"/>
        <v>52.042411499999993</v>
      </c>
      <c r="AH784" s="64">
        <f t="shared" si="155"/>
        <v>127.18330949999999</v>
      </c>
    </row>
    <row r="785" spans="1:34">
      <c r="A785" t="s">
        <v>35</v>
      </c>
      <c r="B785" t="s">
        <v>44</v>
      </c>
      <c r="C785">
        <v>9</v>
      </c>
      <c r="D785">
        <v>2014</v>
      </c>
      <c r="E785">
        <v>16</v>
      </c>
      <c r="F785">
        <v>2.082014</v>
      </c>
      <c r="G785">
        <v>1.5198700000000001</v>
      </c>
      <c r="H785" s="85">
        <v>86.123999999999995</v>
      </c>
      <c r="I785" s="84">
        <f t="shared" si="144"/>
        <v>-4.0337100000000001E-2</v>
      </c>
      <c r="J785" s="84">
        <f t="shared" si="145"/>
        <v>-1.6505599999999999E-2</v>
      </c>
      <c r="K785" s="84">
        <f t="shared" si="146"/>
        <v>0</v>
      </c>
      <c r="L785" s="84">
        <f t="shared" si="147"/>
        <v>1.6505599999999999E-2</v>
      </c>
      <c r="M785" s="84">
        <f t="shared" si="148"/>
        <v>4.0337100000000001E-2</v>
      </c>
      <c r="N785">
        <v>3165</v>
      </c>
      <c r="O785" s="85">
        <v>0</v>
      </c>
      <c r="P785" s="84">
        <v>0.67400000000000004</v>
      </c>
      <c r="Q785">
        <v>0</v>
      </c>
      <c r="R785">
        <v>-4.0337100000000001E-2</v>
      </c>
      <c r="S785">
        <v>-1.6505599999999999E-2</v>
      </c>
      <c r="T785">
        <v>0</v>
      </c>
      <c r="U785">
        <v>1.6505599999999999E-2</v>
      </c>
      <c r="V785">
        <v>4.0337100000000001E-2</v>
      </c>
      <c r="W785" s="85">
        <v>0</v>
      </c>
      <c r="X785" s="85">
        <v>0</v>
      </c>
      <c r="Y785" s="85">
        <v>0</v>
      </c>
      <c r="Z785" s="85">
        <v>0</v>
      </c>
      <c r="AA785" s="85">
        <v>0</v>
      </c>
      <c r="AB785" s="64">
        <f t="shared" si="149"/>
        <v>6589.57431</v>
      </c>
      <c r="AC785" s="64">
        <f t="shared" si="150"/>
        <v>4810.3885500000006</v>
      </c>
      <c r="AD785" s="64">
        <f t="shared" si="151"/>
        <v>-127.6669215</v>
      </c>
      <c r="AE785" s="64">
        <f t="shared" si="152"/>
        <v>-52.240223999999998</v>
      </c>
      <c r="AF785" s="64">
        <f t="shared" si="153"/>
        <v>0</v>
      </c>
      <c r="AG785" s="64">
        <f t="shared" si="154"/>
        <v>52.240223999999998</v>
      </c>
      <c r="AH785" s="64">
        <f t="shared" si="155"/>
        <v>127.6669215</v>
      </c>
    </row>
    <row r="786" spans="1:34">
      <c r="A786" t="s">
        <v>35</v>
      </c>
      <c r="B786" t="s">
        <v>44</v>
      </c>
      <c r="C786">
        <v>9</v>
      </c>
      <c r="D786">
        <v>2014</v>
      </c>
      <c r="E786">
        <v>17</v>
      </c>
      <c r="F786">
        <v>2.12738</v>
      </c>
      <c r="G786">
        <v>1.552988</v>
      </c>
      <c r="H786" s="85">
        <v>85.240300000000005</v>
      </c>
      <c r="I786" s="84">
        <f t="shared" si="144"/>
        <v>-3.9959700000000001E-2</v>
      </c>
      <c r="J786" s="84">
        <f t="shared" si="145"/>
        <v>-1.63512E-2</v>
      </c>
      <c r="K786" s="84">
        <f t="shared" si="146"/>
        <v>0</v>
      </c>
      <c r="L786" s="84">
        <f t="shared" si="147"/>
        <v>1.63512E-2</v>
      </c>
      <c r="M786" s="84">
        <f t="shared" si="148"/>
        <v>3.9959700000000001E-2</v>
      </c>
      <c r="N786">
        <v>3165</v>
      </c>
      <c r="O786" s="85">
        <v>0</v>
      </c>
      <c r="P786" s="84">
        <v>0.56599999999999995</v>
      </c>
      <c r="Q786">
        <v>0</v>
      </c>
      <c r="R786">
        <v>-3.9959700000000001E-2</v>
      </c>
      <c r="S786">
        <v>-1.63512E-2</v>
      </c>
      <c r="T786">
        <v>0</v>
      </c>
      <c r="U786">
        <v>1.63512E-2</v>
      </c>
      <c r="V786">
        <v>3.9959700000000001E-2</v>
      </c>
      <c r="W786" s="85">
        <v>0</v>
      </c>
      <c r="X786" s="85">
        <v>0</v>
      </c>
      <c r="Y786" s="85">
        <v>0</v>
      </c>
      <c r="Z786" s="85">
        <v>0</v>
      </c>
      <c r="AA786" s="85">
        <v>0</v>
      </c>
      <c r="AB786" s="64">
        <f t="shared" si="149"/>
        <v>6733.1576999999997</v>
      </c>
      <c r="AC786" s="64">
        <f t="shared" si="150"/>
        <v>4915.2070199999998</v>
      </c>
      <c r="AD786" s="64">
        <f t="shared" si="151"/>
        <v>-126.47245050000001</v>
      </c>
      <c r="AE786" s="64">
        <f t="shared" si="152"/>
        <v>-51.751548</v>
      </c>
      <c r="AF786" s="64">
        <f t="shared" si="153"/>
        <v>0</v>
      </c>
      <c r="AG786" s="64">
        <f t="shared" si="154"/>
        <v>51.751548</v>
      </c>
      <c r="AH786" s="64">
        <f t="shared" si="155"/>
        <v>126.47245050000001</v>
      </c>
    </row>
    <row r="787" spans="1:34">
      <c r="A787" t="s">
        <v>35</v>
      </c>
      <c r="B787" t="s">
        <v>44</v>
      </c>
      <c r="C787">
        <v>9</v>
      </c>
      <c r="D787">
        <v>2014</v>
      </c>
      <c r="E787">
        <v>18</v>
      </c>
      <c r="F787">
        <v>2.0988910000000001</v>
      </c>
      <c r="G787">
        <v>1.5321899999999999</v>
      </c>
      <c r="H787" s="85">
        <v>82.844999999999999</v>
      </c>
      <c r="I787" s="84">
        <f t="shared" si="144"/>
        <v>-3.9311699999999998E-2</v>
      </c>
      <c r="J787" s="84">
        <f t="shared" si="145"/>
        <v>-1.6086E-2</v>
      </c>
      <c r="K787" s="84">
        <f t="shared" si="146"/>
        <v>0</v>
      </c>
      <c r="L787" s="84">
        <f t="shared" si="147"/>
        <v>1.6086E-2</v>
      </c>
      <c r="M787" s="84">
        <f t="shared" si="148"/>
        <v>3.9311699999999998E-2</v>
      </c>
      <c r="N787">
        <v>3165</v>
      </c>
      <c r="O787" s="85">
        <v>0</v>
      </c>
      <c r="P787" s="84">
        <v>0.374</v>
      </c>
      <c r="Q787">
        <v>0</v>
      </c>
      <c r="R787">
        <v>-3.9311699999999998E-2</v>
      </c>
      <c r="S787">
        <v>-1.6086E-2</v>
      </c>
      <c r="T787">
        <v>0</v>
      </c>
      <c r="U787">
        <v>1.6086E-2</v>
      </c>
      <c r="V787">
        <v>3.9311699999999998E-2</v>
      </c>
      <c r="W787" s="85">
        <v>0</v>
      </c>
      <c r="X787" s="85">
        <v>0</v>
      </c>
      <c r="Y787" s="85">
        <v>0</v>
      </c>
      <c r="Z787" s="85">
        <v>0</v>
      </c>
      <c r="AA787" s="85">
        <v>0</v>
      </c>
      <c r="AB787" s="64">
        <f t="shared" si="149"/>
        <v>6642.9900150000003</v>
      </c>
      <c r="AC787" s="64">
        <f t="shared" si="150"/>
        <v>4849.3813499999997</v>
      </c>
      <c r="AD787" s="64">
        <f t="shared" si="151"/>
        <v>-124.42153049999999</v>
      </c>
      <c r="AE787" s="64">
        <f t="shared" si="152"/>
        <v>-50.912189999999995</v>
      </c>
      <c r="AF787" s="64">
        <f t="shared" si="153"/>
        <v>0</v>
      </c>
      <c r="AG787" s="64">
        <f t="shared" si="154"/>
        <v>50.912189999999995</v>
      </c>
      <c r="AH787" s="64">
        <f t="shared" si="155"/>
        <v>124.42153049999999</v>
      </c>
    </row>
    <row r="788" spans="1:34">
      <c r="A788" t="s">
        <v>35</v>
      </c>
      <c r="B788" t="s">
        <v>44</v>
      </c>
      <c r="C788">
        <v>9</v>
      </c>
      <c r="D788">
        <v>2014</v>
      </c>
      <c r="E788">
        <v>19</v>
      </c>
      <c r="F788">
        <v>1.815593</v>
      </c>
      <c r="G788">
        <v>2.0153080000000001</v>
      </c>
      <c r="H788" s="85">
        <v>79.682199999999995</v>
      </c>
      <c r="I788" s="84">
        <f t="shared" si="144"/>
        <v>0</v>
      </c>
      <c r="J788" s="84">
        <f t="shared" si="145"/>
        <v>0</v>
      </c>
      <c r="K788" s="84">
        <f t="shared" si="146"/>
        <v>0</v>
      </c>
      <c r="L788" s="84">
        <f t="shared" si="147"/>
        <v>0</v>
      </c>
      <c r="M788" s="84">
        <f t="shared" si="148"/>
        <v>0</v>
      </c>
      <c r="N788">
        <v>3165</v>
      </c>
      <c r="O788" s="85">
        <v>0</v>
      </c>
      <c r="P788" s="84">
        <v>0.23300000000000001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 s="85">
        <v>0</v>
      </c>
      <c r="X788" s="85">
        <v>0</v>
      </c>
      <c r="Y788" s="85">
        <v>0</v>
      </c>
      <c r="Z788" s="85">
        <v>0</v>
      </c>
      <c r="AA788" s="85">
        <v>0</v>
      </c>
      <c r="AB788" s="64">
        <f t="shared" si="149"/>
        <v>5746.3518450000001</v>
      </c>
      <c r="AC788" s="64">
        <f t="shared" si="150"/>
        <v>6378.4498200000007</v>
      </c>
      <c r="AD788" s="64">
        <f t="shared" si="151"/>
        <v>0</v>
      </c>
      <c r="AE788" s="64">
        <f t="shared" si="152"/>
        <v>0</v>
      </c>
      <c r="AF788" s="64">
        <f t="shared" si="153"/>
        <v>0</v>
      </c>
      <c r="AG788" s="64">
        <f t="shared" si="154"/>
        <v>0</v>
      </c>
      <c r="AH788" s="64">
        <f t="shared" si="155"/>
        <v>0</v>
      </c>
    </row>
    <row r="789" spans="1:34">
      <c r="A789" t="s">
        <v>35</v>
      </c>
      <c r="B789" t="s">
        <v>44</v>
      </c>
      <c r="C789">
        <v>9</v>
      </c>
      <c r="D789">
        <v>2014</v>
      </c>
      <c r="E789">
        <v>20</v>
      </c>
      <c r="F789">
        <v>1.39323</v>
      </c>
      <c r="G789">
        <v>1.518621</v>
      </c>
      <c r="H789" s="85">
        <v>76.938000000000002</v>
      </c>
      <c r="I789" s="84">
        <f t="shared" si="144"/>
        <v>0</v>
      </c>
      <c r="J789" s="84">
        <f t="shared" si="145"/>
        <v>0</v>
      </c>
      <c r="K789" s="84">
        <f t="shared" si="146"/>
        <v>0</v>
      </c>
      <c r="L789" s="84">
        <f t="shared" si="147"/>
        <v>0</v>
      </c>
      <c r="M789" s="84">
        <f t="shared" si="148"/>
        <v>0</v>
      </c>
      <c r="N789">
        <v>3165</v>
      </c>
      <c r="O789" s="85">
        <v>0</v>
      </c>
      <c r="P789" s="84">
        <v>0.16500000000000001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 s="85">
        <v>0</v>
      </c>
      <c r="X789" s="85">
        <v>0</v>
      </c>
      <c r="Y789" s="85">
        <v>0</v>
      </c>
      <c r="Z789" s="85">
        <v>0</v>
      </c>
      <c r="AA789" s="85">
        <v>0</v>
      </c>
      <c r="AB789" s="64">
        <f t="shared" si="149"/>
        <v>4409.5729499999998</v>
      </c>
      <c r="AC789" s="64">
        <f t="shared" si="150"/>
        <v>4806.4354649999996</v>
      </c>
      <c r="AD789" s="64">
        <f t="shared" si="151"/>
        <v>0</v>
      </c>
      <c r="AE789" s="64">
        <f t="shared" si="152"/>
        <v>0</v>
      </c>
      <c r="AF789" s="64">
        <f t="shared" si="153"/>
        <v>0</v>
      </c>
      <c r="AG789" s="64">
        <f t="shared" si="154"/>
        <v>0</v>
      </c>
      <c r="AH789" s="64">
        <f t="shared" si="155"/>
        <v>0</v>
      </c>
    </row>
    <row r="790" spans="1:34">
      <c r="A790" t="s">
        <v>35</v>
      </c>
      <c r="B790" t="s">
        <v>44</v>
      </c>
      <c r="C790">
        <v>9</v>
      </c>
      <c r="D790">
        <v>2014</v>
      </c>
      <c r="E790">
        <v>21</v>
      </c>
      <c r="F790">
        <v>1.091545</v>
      </c>
      <c r="G790">
        <v>1.167953</v>
      </c>
      <c r="H790" s="85">
        <v>75.496099999999998</v>
      </c>
      <c r="I790" s="84">
        <f t="shared" si="144"/>
        <v>0</v>
      </c>
      <c r="J790" s="84">
        <f t="shared" si="145"/>
        <v>0</v>
      </c>
      <c r="K790" s="84">
        <f t="shared" si="146"/>
        <v>0</v>
      </c>
      <c r="L790" s="84">
        <f t="shared" si="147"/>
        <v>0</v>
      </c>
      <c r="M790" s="84">
        <f t="shared" si="148"/>
        <v>0</v>
      </c>
      <c r="N790">
        <v>3165</v>
      </c>
      <c r="O790" s="85">
        <v>0</v>
      </c>
      <c r="P790" s="84">
        <v>0.1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 s="85">
        <v>0</v>
      </c>
      <c r="X790" s="85">
        <v>0</v>
      </c>
      <c r="Y790" s="85">
        <v>0</v>
      </c>
      <c r="Z790" s="85">
        <v>0</v>
      </c>
      <c r="AA790" s="85">
        <v>0</v>
      </c>
      <c r="AB790" s="64">
        <f t="shared" si="149"/>
        <v>3454.7399249999999</v>
      </c>
      <c r="AC790" s="64">
        <f t="shared" si="150"/>
        <v>3696.5712450000001</v>
      </c>
      <c r="AD790" s="64">
        <f t="shared" si="151"/>
        <v>0</v>
      </c>
      <c r="AE790" s="64">
        <f t="shared" si="152"/>
        <v>0</v>
      </c>
      <c r="AF790" s="64">
        <f t="shared" si="153"/>
        <v>0</v>
      </c>
      <c r="AG790" s="64">
        <f t="shared" si="154"/>
        <v>0</v>
      </c>
      <c r="AH790" s="64">
        <f t="shared" si="155"/>
        <v>0</v>
      </c>
    </row>
    <row r="791" spans="1:34">
      <c r="A791" t="s">
        <v>35</v>
      </c>
      <c r="B791" t="s">
        <v>44</v>
      </c>
      <c r="C791">
        <v>9</v>
      </c>
      <c r="D791">
        <v>2014</v>
      </c>
      <c r="E791">
        <v>22</v>
      </c>
      <c r="F791">
        <v>0.87881929999999997</v>
      </c>
      <c r="G791">
        <v>0.87881929999999997</v>
      </c>
      <c r="H791" s="85">
        <v>73.767399999999995</v>
      </c>
      <c r="I791" s="84">
        <f t="shared" si="144"/>
        <v>0</v>
      </c>
      <c r="J791" s="84">
        <f t="shared" si="145"/>
        <v>0</v>
      </c>
      <c r="K791" s="84">
        <f t="shared" si="146"/>
        <v>0</v>
      </c>
      <c r="L791" s="84">
        <f t="shared" si="147"/>
        <v>0</v>
      </c>
      <c r="M791" s="84">
        <f t="shared" si="148"/>
        <v>0</v>
      </c>
      <c r="N791">
        <v>3165</v>
      </c>
      <c r="O791" s="85">
        <v>0</v>
      </c>
      <c r="P791" s="84">
        <v>6.8000000000000005E-2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 s="85">
        <v>0</v>
      </c>
      <c r="X791" s="85">
        <v>0</v>
      </c>
      <c r="Y791" s="85">
        <v>0</v>
      </c>
      <c r="Z791" s="85">
        <v>0</v>
      </c>
      <c r="AA791" s="85">
        <v>0</v>
      </c>
      <c r="AB791" s="64">
        <f t="shared" si="149"/>
        <v>2781.4630844999997</v>
      </c>
      <c r="AC791" s="64">
        <f t="shared" si="150"/>
        <v>2781.4630844999997</v>
      </c>
      <c r="AD791" s="64">
        <f t="shared" si="151"/>
        <v>0</v>
      </c>
      <c r="AE791" s="64">
        <f t="shared" si="152"/>
        <v>0</v>
      </c>
      <c r="AF791" s="64">
        <f t="shared" si="153"/>
        <v>0</v>
      </c>
      <c r="AG791" s="64">
        <f t="shared" si="154"/>
        <v>0</v>
      </c>
      <c r="AH791" s="64">
        <f t="shared" si="155"/>
        <v>0</v>
      </c>
    </row>
    <row r="792" spans="1:34">
      <c r="A792" t="s">
        <v>35</v>
      </c>
      <c r="B792" t="s">
        <v>44</v>
      </c>
      <c r="C792">
        <v>9</v>
      </c>
      <c r="D792">
        <v>2014</v>
      </c>
      <c r="E792">
        <v>23</v>
      </c>
      <c r="F792">
        <v>0.6716647</v>
      </c>
      <c r="G792">
        <v>0.6716647</v>
      </c>
      <c r="H792" s="85">
        <v>71.728700000000003</v>
      </c>
      <c r="I792" s="84">
        <f t="shared" si="144"/>
        <v>0</v>
      </c>
      <c r="J792" s="84">
        <f t="shared" si="145"/>
        <v>0</v>
      </c>
      <c r="K792" s="84">
        <f t="shared" si="146"/>
        <v>0</v>
      </c>
      <c r="L792" s="84">
        <f t="shared" si="147"/>
        <v>0</v>
      </c>
      <c r="M792" s="84">
        <f t="shared" si="148"/>
        <v>0</v>
      </c>
      <c r="N792">
        <v>3165</v>
      </c>
      <c r="O792" s="85">
        <v>0</v>
      </c>
      <c r="P792" s="84">
        <v>5.0999999999999997E-2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 s="85">
        <v>0</v>
      </c>
      <c r="X792" s="85">
        <v>0</v>
      </c>
      <c r="Y792" s="85">
        <v>0</v>
      </c>
      <c r="Z792" s="85">
        <v>0</v>
      </c>
      <c r="AA792" s="85">
        <v>0</v>
      </c>
      <c r="AB792" s="64">
        <f t="shared" si="149"/>
        <v>2125.8187754999999</v>
      </c>
      <c r="AC792" s="64">
        <f t="shared" si="150"/>
        <v>2125.8187754999999</v>
      </c>
      <c r="AD792" s="64">
        <f t="shared" si="151"/>
        <v>0</v>
      </c>
      <c r="AE792" s="64">
        <f t="shared" si="152"/>
        <v>0</v>
      </c>
      <c r="AF792" s="64">
        <f t="shared" si="153"/>
        <v>0</v>
      </c>
      <c r="AG792" s="64">
        <f t="shared" si="154"/>
        <v>0</v>
      </c>
      <c r="AH792" s="64">
        <f t="shared" si="155"/>
        <v>0</v>
      </c>
    </row>
    <row r="793" spans="1:34">
      <c r="A793" t="s">
        <v>35</v>
      </c>
      <c r="B793" t="s">
        <v>44</v>
      </c>
      <c r="C793">
        <v>9</v>
      </c>
      <c r="D793">
        <v>2014</v>
      </c>
      <c r="E793">
        <v>24</v>
      </c>
      <c r="F793">
        <v>0.4869579</v>
      </c>
      <c r="G793">
        <v>0.4869579</v>
      </c>
      <c r="H793" s="85">
        <v>70.519400000000005</v>
      </c>
      <c r="I793" s="84">
        <f t="shared" si="144"/>
        <v>0</v>
      </c>
      <c r="J793" s="84">
        <f t="shared" si="145"/>
        <v>0</v>
      </c>
      <c r="K793" s="84">
        <f t="shared" si="146"/>
        <v>0</v>
      </c>
      <c r="L793" s="84">
        <f t="shared" si="147"/>
        <v>0</v>
      </c>
      <c r="M793" s="84">
        <f t="shared" si="148"/>
        <v>0</v>
      </c>
      <c r="N793">
        <v>3165</v>
      </c>
      <c r="O793" s="85">
        <v>0</v>
      </c>
      <c r="P793" s="84">
        <v>0.05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 s="85">
        <v>0</v>
      </c>
      <c r="X793" s="85">
        <v>0</v>
      </c>
      <c r="Y793" s="85">
        <v>0</v>
      </c>
      <c r="Z793" s="85">
        <v>0</v>
      </c>
      <c r="AA793" s="85">
        <v>0</v>
      </c>
      <c r="AB793" s="64">
        <f t="shared" si="149"/>
        <v>1541.2217535</v>
      </c>
      <c r="AC793" s="64">
        <f t="shared" si="150"/>
        <v>1541.2217535</v>
      </c>
      <c r="AD793" s="64">
        <f t="shared" si="151"/>
        <v>0</v>
      </c>
      <c r="AE793" s="64">
        <f t="shared" si="152"/>
        <v>0</v>
      </c>
      <c r="AF793" s="64">
        <f t="shared" si="153"/>
        <v>0</v>
      </c>
      <c r="AG793" s="64">
        <f t="shared" si="154"/>
        <v>0</v>
      </c>
      <c r="AH793" s="64">
        <f t="shared" si="155"/>
        <v>0</v>
      </c>
    </row>
    <row r="794" spans="1:34">
      <c r="A794" t="s">
        <v>35</v>
      </c>
      <c r="B794" t="s">
        <v>45</v>
      </c>
      <c r="C794">
        <v>10</v>
      </c>
      <c r="D794">
        <v>2014</v>
      </c>
      <c r="E794">
        <v>1</v>
      </c>
      <c r="F794">
        <v>0.08</v>
      </c>
      <c r="G794">
        <v>0.08</v>
      </c>
      <c r="H794" s="85">
        <v>65.519400000000005</v>
      </c>
      <c r="I794" s="84">
        <f t="shared" si="144"/>
        <v>0</v>
      </c>
      <c r="J794" s="84">
        <f t="shared" si="145"/>
        <v>0</v>
      </c>
      <c r="K794" s="84">
        <f t="shared" si="146"/>
        <v>0</v>
      </c>
      <c r="L794" s="84">
        <f t="shared" si="147"/>
        <v>0</v>
      </c>
      <c r="M794" s="84">
        <f t="shared" si="148"/>
        <v>0</v>
      </c>
      <c r="N794">
        <v>3376</v>
      </c>
      <c r="O794" s="85">
        <v>0</v>
      </c>
      <c r="P794" s="84">
        <v>0.05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 s="85">
        <v>0</v>
      </c>
      <c r="X794" s="85">
        <v>0</v>
      </c>
      <c r="Y794" s="85">
        <v>0</v>
      </c>
      <c r="Z794" s="85">
        <v>0</v>
      </c>
      <c r="AA794" s="85">
        <v>0</v>
      </c>
      <c r="AB794" s="64">
        <f t="shared" si="149"/>
        <v>270.08</v>
      </c>
      <c r="AC794" s="64">
        <f t="shared" si="150"/>
        <v>270.08</v>
      </c>
      <c r="AD794" s="64">
        <f t="shared" si="151"/>
        <v>0</v>
      </c>
      <c r="AE794" s="64">
        <f t="shared" si="152"/>
        <v>0</v>
      </c>
      <c r="AF794" s="64">
        <f t="shared" si="153"/>
        <v>0</v>
      </c>
      <c r="AG794" s="64">
        <f t="shared" si="154"/>
        <v>0</v>
      </c>
      <c r="AH794" s="64">
        <f t="shared" si="155"/>
        <v>0</v>
      </c>
    </row>
    <row r="795" spans="1:34">
      <c r="A795" t="s">
        <v>35</v>
      </c>
      <c r="B795" t="s">
        <v>45</v>
      </c>
      <c r="C795">
        <v>10</v>
      </c>
      <c r="D795">
        <v>2014</v>
      </c>
      <c r="E795">
        <v>2</v>
      </c>
      <c r="F795">
        <v>0.08</v>
      </c>
      <c r="G795">
        <v>0.08</v>
      </c>
      <c r="H795" s="85">
        <v>65.108500000000006</v>
      </c>
      <c r="I795" s="84">
        <f t="shared" si="144"/>
        <v>0</v>
      </c>
      <c r="J795" s="84">
        <f t="shared" si="145"/>
        <v>0</v>
      </c>
      <c r="K795" s="84">
        <f t="shared" si="146"/>
        <v>0</v>
      </c>
      <c r="L795" s="84">
        <f t="shared" si="147"/>
        <v>0</v>
      </c>
      <c r="M795" s="84">
        <f t="shared" si="148"/>
        <v>0</v>
      </c>
      <c r="N795">
        <v>3376</v>
      </c>
      <c r="O795" s="85">
        <v>0</v>
      </c>
      <c r="P795" s="84">
        <v>3.2000000000000001E-2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 s="85">
        <v>0</v>
      </c>
      <c r="X795" s="85">
        <v>0</v>
      </c>
      <c r="Y795" s="85">
        <v>0</v>
      </c>
      <c r="Z795" s="85">
        <v>0</v>
      </c>
      <c r="AA795" s="85">
        <v>0</v>
      </c>
      <c r="AB795" s="64">
        <f t="shared" si="149"/>
        <v>270.08</v>
      </c>
      <c r="AC795" s="64">
        <f t="shared" si="150"/>
        <v>270.08</v>
      </c>
      <c r="AD795" s="64">
        <f t="shared" si="151"/>
        <v>0</v>
      </c>
      <c r="AE795" s="64">
        <f t="shared" si="152"/>
        <v>0</v>
      </c>
      <c r="AF795" s="64">
        <f t="shared" si="153"/>
        <v>0</v>
      </c>
      <c r="AG795" s="64">
        <f t="shared" si="154"/>
        <v>0</v>
      </c>
      <c r="AH795" s="64">
        <f t="shared" si="155"/>
        <v>0</v>
      </c>
    </row>
    <row r="796" spans="1:34">
      <c r="A796" t="s">
        <v>35</v>
      </c>
      <c r="B796" t="s">
        <v>45</v>
      </c>
      <c r="C796">
        <v>10</v>
      </c>
      <c r="D796">
        <v>2014</v>
      </c>
      <c r="E796">
        <v>3</v>
      </c>
      <c r="F796">
        <v>0.08</v>
      </c>
      <c r="G796">
        <v>0.08</v>
      </c>
      <c r="H796" s="85">
        <v>65.620199999999997</v>
      </c>
      <c r="I796" s="84">
        <f t="shared" si="144"/>
        <v>0</v>
      </c>
      <c r="J796" s="84">
        <f t="shared" si="145"/>
        <v>0</v>
      </c>
      <c r="K796" s="84">
        <f t="shared" si="146"/>
        <v>0</v>
      </c>
      <c r="L796" s="84">
        <f t="shared" si="147"/>
        <v>0</v>
      </c>
      <c r="M796" s="84">
        <f t="shared" si="148"/>
        <v>0</v>
      </c>
      <c r="N796">
        <v>3376</v>
      </c>
      <c r="O796" s="85">
        <v>0</v>
      </c>
      <c r="P796" s="84">
        <v>4.3999999999999997E-2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 s="85">
        <v>0</v>
      </c>
      <c r="X796" s="85">
        <v>0</v>
      </c>
      <c r="Y796" s="85">
        <v>0</v>
      </c>
      <c r="Z796" s="85">
        <v>0</v>
      </c>
      <c r="AA796" s="85">
        <v>0</v>
      </c>
      <c r="AB796" s="64">
        <f t="shared" si="149"/>
        <v>270.08</v>
      </c>
      <c r="AC796" s="64">
        <f t="shared" si="150"/>
        <v>270.08</v>
      </c>
      <c r="AD796" s="64">
        <f t="shared" si="151"/>
        <v>0</v>
      </c>
      <c r="AE796" s="64">
        <f t="shared" si="152"/>
        <v>0</v>
      </c>
      <c r="AF796" s="64">
        <f t="shared" si="153"/>
        <v>0</v>
      </c>
      <c r="AG796" s="64">
        <f t="shared" si="154"/>
        <v>0</v>
      </c>
      <c r="AH796" s="64">
        <f t="shared" si="155"/>
        <v>0</v>
      </c>
    </row>
    <row r="797" spans="1:34">
      <c r="A797" t="s">
        <v>35</v>
      </c>
      <c r="B797" t="s">
        <v>45</v>
      </c>
      <c r="C797">
        <v>10</v>
      </c>
      <c r="D797">
        <v>2014</v>
      </c>
      <c r="E797">
        <v>4</v>
      </c>
      <c r="F797">
        <v>0.08</v>
      </c>
      <c r="G797">
        <v>0.08</v>
      </c>
      <c r="H797" s="85">
        <v>64.217100000000002</v>
      </c>
      <c r="I797" s="84">
        <f t="shared" si="144"/>
        <v>0</v>
      </c>
      <c r="J797" s="84">
        <f t="shared" si="145"/>
        <v>0</v>
      </c>
      <c r="K797" s="84">
        <f t="shared" si="146"/>
        <v>0</v>
      </c>
      <c r="L797" s="84">
        <f t="shared" si="147"/>
        <v>0</v>
      </c>
      <c r="M797" s="84">
        <f t="shared" si="148"/>
        <v>0</v>
      </c>
      <c r="N797">
        <v>3376</v>
      </c>
      <c r="O797" s="85">
        <v>0</v>
      </c>
      <c r="P797" s="84">
        <v>4.3999999999999997E-2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 s="85">
        <v>0</v>
      </c>
      <c r="X797" s="85">
        <v>0</v>
      </c>
      <c r="Y797" s="85">
        <v>0</v>
      </c>
      <c r="Z797" s="85">
        <v>0</v>
      </c>
      <c r="AA797" s="85">
        <v>0</v>
      </c>
      <c r="AB797" s="64">
        <f t="shared" si="149"/>
        <v>270.08</v>
      </c>
      <c r="AC797" s="64">
        <f t="shared" si="150"/>
        <v>270.08</v>
      </c>
      <c r="AD797" s="64">
        <f t="shared" si="151"/>
        <v>0</v>
      </c>
      <c r="AE797" s="64">
        <f t="shared" si="152"/>
        <v>0</v>
      </c>
      <c r="AF797" s="64">
        <f t="shared" si="153"/>
        <v>0</v>
      </c>
      <c r="AG797" s="64">
        <f t="shared" si="154"/>
        <v>0</v>
      </c>
      <c r="AH797" s="64">
        <f t="shared" si="155"/>
        <v>0</v>
      </c>
    </row>
    <row r="798" spans="1:34">
      <c r="A798" t="s">
        <v>35</v>
      </c>
      <c r="B798" t="s">
        <v>45</v>
      </c>
      <c r="C798">
        <v>10</v>
      </c>
      <c r="D798">
        <v>2014</v>
      </c>
      <c r="E798">
        <v>5</v>
      </c>
      <c r="F798">
        <v>3.6760599999999997E-2</v>
      </c>
      <c r="G798">
        <v>3.6760599999999997E-2</v>
      </c>
      <c r="H798" s="85">
        <v>63.938000000000002</v>
      </c>
      <c r="I798" s="84">
        <f t="shared" si="144"/>
        <v>0</v>
      </c>
      <c r="J798" s="84">
        <f t="shared" si="145"/>
        <v>0</v>
      </c>
      <c r="K798" s="84">
        <f t="shared" si="146"/>
        <v>0</v>
      </c>
      <c r="L798" s="84">
        <f t="shared" si="147"/>
        <v>0</v>
      </c>
      <c r="M798" s="84">
        <f t="shared" si="148"/>
        <v>0</v>
      </c>
      <c r="N798">
        <v>3376</v>
      </c>
      <c r="O798" s="85">
        <v>0</v>
      </c>
      <c r="P798" s="84">
        <v>5.3999999999999999E-2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 s="85">
        <v>0</v>
      </c>
      <c r="X798" s="85">
        <v>0</v>
      </c>
      <c r="Y798" s="85">
        <v>0</v>
      </c>
      <c r="Z798" s="85">
        <v>0</v>
      </c>
      <c r="AA798" s="85">
        <v>0</v>
      </c>
      <c r="AB798" s="64">
        <f t="shared" si="149"/>
        <v>124.10378559999999</v>
      </c>
      <c r="AC798" s="64">
        <f t="shared" si="150"/>
        <v>124.10378559999999</v>
      </c>
      <c r="AD798" s="64">
        <f t="shared" si="151"/>
        <v>0</v>
      </c>
      <c r="AE798" s="64">
        <f t="shared" si="152"/>
        <v>0</v>
      </c>
      <c r="AF798" s="64">
        <f t="shared" si="153"/>
        <v>0</v>
      </c>
      <c r="AG798" s="64">
        <f t="shared" si="154"/>
        <v>0</v>
      </c>
      <c r="AH798" s="64">
        <f t="shared" si="155"/>
        <v>0</v>
      </c>
    </row>
    <row r="799" spans="1:34">
      <c r="A799" t="s">
        <v>35</v>
      </c>
      <c r="B799" t="s">
        <v>45</v>
      </c>
      <c r="C799">
        <v>10</v>
      </c>
      <c r="D799">
        <v>2014</v>
      </c>
      <c r="E799">
        <v>6</v>
      </c>
      <c r="F799">
        <v>3.2035899999999999E-2</v>
      </c>
      <c r="G799">
        <v>3.2035899999999999E-2</v>
      </c>
      <c r="H799" s="85">
        <v>63.069800000000001</v>
      </c>
      <c r="I799" s="84">
        <f t="shared" si="144"/>
        <v>0</v>
      </c>
      <c r="J799" s="84">
        <f t="shared" si="145"/>
        <v>0</v>
      </c>
      <c r="K799" s="84">
        <f t="shared" si="146"/>
        <v>0</v>
      </c>
      <c r="L799" s="84">
        <f t="shared" si="147"/>
        <v>0</v>
      </c>
      <c r="M799" s="84">
        <f t="shared" si="148"/>
        <v>0</v>
      </c>
      <c r="N799">
        <v>3376</v>
      </c>
      <c r="O799" s="85">
        <v>0</v>
      </c>
      <c r="P799" s="84">
        <v>0.10100000000000001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 s="85">
        <v>0</v>
      </c>
      <c r="X799" s="85">
        <v>0</v>
      </c>
      <c r="Y799" s="85">
        <v>0</v>
      </c>
      <c r="Z799" s="85">
        <v>0</v>
      </c>
      <c r="AA799" s="85">
        <v>0</v>
      </c>
      <c r="AB799" s="64">
        <f t="shared" si="149"/>
        <v>108.15319839999999</v>
      </c>
      <c r="AC799" s="64">
        <f t="shared" si="150"/>
        <v>108.15319839999999</v>
      </c>
      <c r="AD799" s="64">
        <f t="shared" si="151"/>
        <v>0</v>
      </c>
      <c r="AE799" s="64">
        <f t="shared" si="152"/>
        <v>0</v>
      </c>
      <c r="AF799" s="64">
        <f t="shared" si="153"/>
        <v>0</v>
      </c>
      <c r="AG799" s="64">
        <f t="shared" si="154"/>
        <v>0</v>
      </c>
      <c r="AH799" s="64">
        <f t="shared" si="155"/>
        <v>0</v>
      </c>
    </row>
    <row r="800" spans="1:34">
      <c r="A800" t="s">
        <v>35</v>
      </c>
      <c r="B800" t="s">
        <v>45</v>
      </c>
      <c r="C800">
        <v>10</v>
      </c>
      <c r="D800">
        <v>2014</v>
      </c>
      <c r="E800">
        <v>7</v>
      </c>
      <c r="F800">
        <v>4.9764000000000003E-2</v>
      </c>
      <c r="G800">
        <v>4.9764000000000003E-2</v>
      </c>
      <c r="H800" s="85">
        <v>60.8217</v>
      </c>
      <c r="I800" s="84">
        <f t="shared" si="144"/>
        <v>0</v>
      </c>
      <c r="J800" s="84">
        <f t="shared" si="145"/>
        <v>0</v>
      </c>
      <c r="K800" s="84">
        <f t="shared" si="146"/>
        <v>0</v>
      </c>
      <c r="L800" s="84">
        <f t="shared" si="147"/>
        <v>0</v>
      </c>
      <c r="M800" s="84">
        <f t="shared" si="148"/>
        <v>0</v>
      </c>
      <c r="N800">
        <v>3376</v>
      </c>
      <c r="O800" s="85">
        <v>0</v>
      </c>
      <c r="P800" s="84">
        <v>0.161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 s="85">
        <v>0</v>
      </c>
      <c r="X800" s="85">
        <v>0</v>
      </c>
      <c r="Y800" s="85">
        <v>0</v>
      </c>
      <c r="Z800" s="85">
        <v>0</v>
      </c>
      <c r="AA800" s="85">
        <v>0</v>
      </c>
      <c r="AB800" s="64">
        <f t="shared" si="149"/>
        <v>168.003264</v>
      </c>
      <c r="AC800" s="64">
        <f t="shared" si="150"/>
        <v>168.003264</v>
      </c>
      <c r="AD800" s="64">
        <f t="shared" si="151"/>
        <v>0</v>
      </c>
      <c r="AE800" s="64">
        <f t="shared" si="152"/>
        <v>0</v>
      </c>
      <c r="AF800" s="64">
        <f t="shared" si="153"/>
        <v>0</v>
      </c>
      <c r="AG800" s="64">
        <f t="shared" si="154"/>
        <v>0</v>
      </c>
      <c r="AH800" s="64">
        <f t="shared" si="155"/>
        <v>0</v>
      </c>
    </row>
    <row r="801" spans="1:34">
      <c r="A801" t="s">
        <v>35</v>
      </c>
      <c r="B801" t="s">
        <v>45</v>
      </c>
      <c r="C801">
        <v>10</v>
      </c>
      <c r="D801">
        <v>2014</v>
      </c>
      <c r="E801">
        <v>8</v>
      </c>
      <c r="F801">
        <v>6.4771499999999996E-2</v>
      </c>
      <c r="G801">
        <v>6.4771499999999996E-2</v>
      </c>
      <c r="H801" s="85">
        <v>66.534899999999993</v>
      </c>
      <c r="I801" s="84">
        <f t="shared" si="144"/>
        <v>0</v>
      </c>
      <c r="J801" s="84">
        <f t="shared" si="145"/>
        <v>0</v>
      </c>
      <c r="K801" s="84">
        <f t="shared" si="146"/>
        <v>0</v>
      </c>
      <c r="L801" s="84">
        <f t="shared" si="147"/>
        <v>0</v>
      </c>
      <c r="M801" s="84">
        <f t="shared" si="148"/>
        <v>0</v>
      </c>
      <c r="N801">
        <v>3376</v>
      </c>
      <c r="O801" s="85">
        <v>0</v>
      </c>
      <c r="P801" s="84">
        <v>0.224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 s="85">
        <v>0</v>
      </c>
      <c r="X801" s="85">
        <v>0</v>
      </c>
      <c r="Y801" s="85">
        <v>0</v>
      </c>
      <c r="Z801" s="85">
        <v>0</v>
      </c>
      <c r="AA801" s="85">
        <v>0</v>
      </c>
      <c r="AB801" s="64">
        <f t="shared" si="149"/>
        <v>218.66858399999998</v>
      </c>
      <c r="AC801" s="64">
        <f t="shared" si="150"/>
        <v>218.66858399999998</v>
      </c>
      <c r="AD801" s="64">
        <f t="shared" si="151"/>
        <v>0</v>
      </c>
      <c r="AE801" s="64">
        <f t="shared" si="152"/>
        <v>0</v>
      </c>
      <c r="AF801" s="64">
        <f t="shared" si="153"/>
        <v>0</v>
      </c>
      <c r="AG801" s="64">
        <f t="shared" si="154"/>
        <v>0</v>
      </c>
      <c r="AH801" s="64">
        <f t="shared" si="155"/>
        <v>0</v>
      </c>
    </row>
    <row r="802" spans="1:34">
      <c r="A802" t="s">
        <v>35</v>
      </c>
      <c r="B802" t="s">
        <v>45</v>
      </c>
      <c r="C802">
        <v>10</v>
      </c>
      <c r="D802">
        <v>2014</v>
      </c>
      <c r="E802">
        <v>9</v>
      </c>
      <c r="F802">
        <v>0.10936559999999999</v>
      </c>
      <c r="G802">
        <v>0.10936559999999999</v>
      </c>
      <c r="H802" s="85">
        <v>74.6357</v>
      </c>
      <c r="I802" s="84">
        <f t="shared" si="144"/>
        <v>0</v>
      </c>
      <c r="J802" s="84">
        <f t="shared" si="145"/>
        <v>0</v>
      </c>
      <c r="K802" s="84">
        <f t="shared" si="146"/>
        <v>0</v>
      </c>
      <c r="L802" s="84">
        <f t="shared" si="147"/>
        <v>0</v>
      </c>
      <c r="M802" s="84">
        <f t="shared" si="148"/>
        <v>0</v>
      </c>
      <c r="N802">
        <v>3376</v>
      </c>
      <c r="O802" s="85">
        <v>0</v>
      </c>
      <c r="P802" s="84">
        <v>0.33800000000000002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 s="85">
        <v>0</v>
      </c>
      <c r="X802" s="85">
        <v>0</v>
      </c>
      <c r="Y802" s="85">
        <v>0</v>
      </c>
      <c r="Z802" s="85">
        <v>0</v>
      </c>
      <c r="AA802" s="85">
        <v>0</v>
      </c>
      <c r="AB802" s="64">
        <f t="shared" si="149"/>
        <v>369.2182656</v>
      </c>
      <c r="AC802" s="64">
        <f t="shared" si="150"/>
        <v>369.2182656</v>
      </c>
      <c r="AD802" s="64">
        <f t="shared" si="151"/>
        <v>0</v>
      </c>
      <c r="AE802" s="64">
        <f t="shared" si="152"/>
        <v>0</v>
      </c>
      <c r="AF802" s="64">
        <f t="shared" si="153"/>
        <v>0</v>
      </c>
      <c r="AG802" s="64">
        <f t="shared" si="154"/>
        <v>0</v>
      </c>
      <c r="AH802" s="64">
        <f t="shared" si="155"/>
        <v>0</v>
      </c>
    </row>
    <row r="803" spans="1:34">
      <c r="A803" t="s">
        <v>35</v>
      </c>
      <c r="B803" t="s">
        <v>45</v>
      </c>
      <c r="C803">
        <v>10</v>
      </c>
      <c r="D803">
        <v>2014</v>
      </c>
      <c r="E803">
        <v>10</v>
      </c>
      <c r="F803">
        <v>0.25290610000000002</v>
      </c>
      <c r="G803">
        <v>0.25290610000000002</v>
      </c>
      <c r="H803" s="85">
        <v>82.240300000000005</v>
      </c>
      <c r="I803" s="84">
        <f t="shared" si="144"/>
        <v>0</v>
      </c>
      <c r="J803" s="84">
        <f t="shared" si="145"/>
        <v>0</v>
      </c>
      <c r="K803" s="84">
        <f t="shared" si="146"/>
        <v>0</v>
      </c>
      <c r="L803" s="84">
        <f t="shared" si="147"/>
        <v>0</v>
      </c>
      <c r="M803" s="84">
        <f t="shared" si="148"/>
        <v>0</v>
      </c>
      <c r="N803">
        <v>3376</v>
      </c>
      <c r="O803" s="85">
        <v>0</v>
      </c>
      <c r="P803" s="84">
        <v>0.55700000000000005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 s="85">
        <v>0</v>
      </c>
      <c r="X803" s="85">
        <v>0</v>
      </c>
      <c r="Y803" s="85">
        <v>0</v>
      </c>
      <c r="Z803" s="85">
        <v>0</v>
      </c>
      <c r="AA803" s="85">
        <v>0</v>
      </c>
      <c r="AB803" s="64">
        <f t="shared" si="149"/>
        <v>853.81099360000007</v>
      </c>
      <c r="AC803" s="64">
        <f t="shared" si="150"/>
        <v>853.81099360000007</v>
      </c>
      <c r="AD803" s="64">
        <f t="shared" si="151"/>
        <v>0</v>
      </c>
      <c r="AE803" s="64">
        <f t="shared" si="152"/>
        <v>0</v>
      </c>
      <c r="AF803" s="64">
        <f t="shared" si="153"/>
        <v>0</v>
      </c>
      <c r="AG803" s="64">
        <f t="shared" si="154"/>
        <v>0</v>
      </c>
      <c r="AH803" s="64">
        <f t="shared" si="155"/>
        <v>0</v>
      </c>
    </row>
    <row r="804" spans="1:34">
      <c r="A804" t="s">
        <v>35</v>
      </c>
      <c r="B804" t="s">
        <v>45</v>
      </c>
      <c r="C804">
        <v>10</v>
      </c>
      <c r="D804">
        <v>2014</v>
      </c>
      <c r="E804">
        <v>11</v>
      </c>
      <c r="F804">
        <v>0.53949369999999996</v>
      </c>
      <c r="G804">
        <v>0.53949369999999996</v>
      </c>
      <c r="H804" s="85">
        <v>87.426400000000001</v>
      </c>
      <c r="I804" s="84">
        <f t="shared" si="144"/>
        <v>0</v>
      </c>
      <c r="J804" s="84">
        <f t="shared" si="145"/>
        <v>0</v>
      </c>
      <c r="K804" s="84">
        <f t="shared" si="146"/>
        <v>0</v>
      </c>
      <c r="L804" s="84">
        <f t="shared" si="147"/>
        <v>0</v>
      </c>
      <c r="M804" s="84">
        <f t="shared" si="148"/>
        <v>0</v>
      </c>
      <c r="N804">
        <v>3376</v>
      </c>
      <c r="O804" s="85">
        <v>0</v>
      </c>
      <c r="P804" s="84">
        <v>0.72599999999999998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 s="85">
        <v>0</v>
      </c>
      <c r="X804" s="85">
        <v>0</v>
      </c>
      <c r="Y804" s="85">
        <v>0</v>
      </c>
      <c r="Z804" s="85">
        <v>0</v>
      </c>
      <c r="AA804" s="85">
        <v>0</v>
      </c>
      <c r="AB804" s="64">
        <f t="shared" si="149"/>
        <v>1821.3307311999999</v>
      </c>
      <c r="AC804" s="64">
        <f t="shared" si="150"/>
        <v>1821.3307311999999</v>
      </c>
      <c r="AD804" s="64">
        <f t="shared" si="151"/>
        <v>0</v>
      </c>
      <c r="AE804" s="64">
        <f t="shared" si="152"/>
        <v>0</v>
      </c>
      <c r="AF804" s="64">
        <f t="shared" si="153"/>
        <v>0</v>
      </c>
      <c r="AG804" s="64">
        <f t="shared" si="154"/>
        <v>0</v>
      </c>
      <c r="AH804" s="64">
        <f t="shared" si="155"/>
        <v>0</v>
      </c>
    </row>
    <row r="805" spans="1:34">
      <c r="A805" t="s">
        <v>35</v>
      </c>
      <c r="B805" t="s">
        <v>45</v>
      </c>
      <c r="C805">
        <v>10</v>
      </c>
      <c r="D805">
        <v>2014</v>
      </c>
      <c r="E805">
        <v>12</v>
      </c>
      <c r="F805">
        <v>0.89163760000000003</v>
      </c>
      <c r="G805">
        <v>0.89163760000000003</v>
      </c>
      <c r="H805" s="85">
        <v>88.620199999999997</v>
      </c>
      <c r="I805" s="84">
        <f t="shared" si="144"/>
        <v>0</v>
      </c>
      <c r="J805" s="84">
        <f t="shared" si="145"/>
        <v>0</v>
      </c>
      <c r="K805" s="84">
        <f t="shared" si="146"/>
        <v>0</v>
      </c>
      <c r="L805" s="84">
        <f t="shared" si="147"/>
        <v>0</v>
      </c>
      <c r="M805" s="84">
        <f t="shared" si="148"/>
        <v>0</v>
      </c>
      <c r="N805">
        <v>3376</v>
      </c>
      <c r="O805" s="85">
        <v>0</v>
      </c>
      <c r="P805" s="84">
        <v>0.85699999999999998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 s="85">
        <v>0</v>
      </c>
      <c r="X805" s="85">
        <v>0</v>
      </c>
      <c r="Y805" s="85">
        <v>0</v>
      </c>
      <c r="Z805" s="85">
        <v>0</v>
      </c>
      <c r="AA805" s="85">
        <v>0</v>
      </c>
      <c r="AB805" s="64">
        <f t="shared" si="149"/>
        <v>3010.1685376</v>
      </c>
      <c r="AC805" s="64">
        <f t="shared" si="150"/>
        <v>3010.1685376</v>
      </c>
      <c r="AD805" s="64">
        <f t="shared" si="151"/>
        <v>0</v>
      </c>
      <c r="AE805" s="64">
        <f t="shared" si="152"/>
        <v>0</v>
      </c>
      <c r="AF805" s="64">
        <f t="shared" si="153"/>
        <v>0</v>
      </c>
      <c r="AG805" s="64">
        <f t="shared" si="154"/>
        <v>0</v>
      </c>
      <c r="AH805" s="64">
        <f t="shared" si="155"/>
        <v>0</v>
      </c>
    </row>
    <row r="806" spans="1:34">
      <c r="A806" t="s">
        <v>35</v>
      </c>
      <c r="B806" t="s">
        <v>45</v>
      </c>
      <c r="C806">
        <v>10</v>
      </c>
      <c r="D806">
        <v>2014</v>
      </c>
      <c r="E806">
        <v>13</v>
      </c>
      <c r="F806">
        <v>1.228234</v>
      </c>
      <c r="G806">
        <v>1.228234</v>
      </c>
      <c r="H806" s="85">
        <v>88.131799999999998</v>
      </c>
      <c r="I806" s="84">
        <f t="shared" si="144"/>
        <v>0</v>
      </c>
      <c r="J806" s="84">
        <f t="shared" si="145"/>
        <v>0</v>
      </c>
      <c r="K806" s="84">
        <f t="shared" si="146"/>
        <v>0</v>
      </c>
      <c r="L806" s="84">
        <f t="shared" si="147"/>
        <v>0</v>
      </c>
      <c r="M806" s="84">
        <f t="shared" si="148"/>
        <v>0</v>
      </c>
      <c r="N806">
        <v>3376</v>
      </c>
      <c r="O806" s="85">
        <v>0</v>
      </c>
      <c r="P806" s="84">
        <v>0.90100000000000002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 s="85">
        <v>0</v>
      </c>
      <c r="X806" s="85">
        <v>0</v>
      </c>
      <c r="Y806" s="85">
        <v>0</v>
      </c>
      <c r="Z806" s="85">
        <v>0</v>
      </c>
      <c r="AA806" s="85">
        <v>0</v>
      </c>
      <c r="AB806" s="64">
        <f t="shared" si="149"/>
        <v>4146.5179840000001</v>
      </c>
      <c r="AC806" s="64">
        <f t="shared" si="150"/>
        <v>4146.5179840000001</v>
      </c>
      <c r="AD806" s="64">
        <f t="shared" si="151"/>
        <v>0</v>
      </c>
      <c r="AE806" s="64">
        <f t="shared" si="152"/>
        <v>0</v>
      </c>
      <c r="AF806" s="64">
        <f t="shared" si="153"/>
        <v>0</v>
      </c>
      <c r="AG806" s="64">
        <f t="shared" si="154"/>
        <v>0</v>
      </c>
      <c r="AH806" s="64">
        <f t="shared" si="155"/>
        <v>0</v>
      </c>
    </row>
    <row r="807" spans="1:34">
      <c r="A807" t="s">
        <v>35</v>
      </c>
      <c r="B807" t="s">
        <v>45</v>
      </c>
      <c r="C807">
        <v>10</v>
      </c>
      <c r="D807">
        <v>2014</v>
      </c>
      <c r="E807">
        <v>14</v>
      </c>
      <c r="F807">
        <v>1.555293</v>
      </c>
      <c r="G807">
        <v>1.135364</v>
      </c>
      <c r="H807" s="85">
        <v>88.100800000000007</v>
      </c>
      <c r="I807" s="84">
        <f t="shared" si="144"/>
        <v>-3.8436699999999997E-2</v>
      </c>
      <c r="J807" s="84">
        <f t="shared" si="145"/>
        <v>-1.5727999999999999E-2</v>
      </c>
      <c r="K807" s="84">
        <f t="shared" si="146"/>
        <v>0</v>
      </c>
      <c r="L807" s="84">
        <f t="shared" si="147"/>
        <v>1.5727999999999999E-2</v>
      </c>
      <c r="M807" s="84">
        <f t="shared" si="148"/>
        <v>3.8436699999999997E-2</v>
      </c>
      <c r="N807">
        <v>3376</v>
      </c>
      <c r="O807" s="85">
        <v>0</v>
      </c>
      <c r="P807" s="84">
        <v>0.88900000000000001</v>
      </c>
      <c r="Q807">
        <v>0</v>
      </c>
      <c r="R807">
        <v>-3.8436699999999997E-2</v>
      </c>
      <c r="S807">
        <v>-1.5727999999999999E-2</v>
      </c>
      <c r="T807">
        <v>0</v>
      </c>
      <c r="U807">
        <v>1.5727999999999999E-2</v>
      </c>
      <c r="V807">
        <v>3.8436699999999997E-2</v>
      </c>
      <c r="W807" s="85">
        <v>0</v>
      </c>
      <c r="X807" s="85">
        <v>0</v>
      </c>
      <c r="Y807" s="85">
        <v>0</v>
      </c>
      <c r="Z807" s="85">
        <v>0</v>
      </c>
      <c r="AA807" s="85">
        <v>0</v>
      </c>
      <c r="AB807" s="64">
        <f t="shared" si="149"/>
        <v>5250.6691680000004</v>
      </c>
      <c r="AC807" s="64">
        <f t="shared" si="150"/>
        <v>3832.9888639999999</v>
      </c>
      <c r="AD807" s="64">
        <f t="shared" si="151"/>
        <v>-129.7622992</v>
      </c>
      <c r="AE807" s="64">
        <f t="shared" si="152"/>
        <v>-53.097727999999996</v>
      </c>
      <c r="AF807" s="64">
        <f t="shared" si="153"/>
        <v>0</v>
      </c>
      <c r="AG807" s="64">
        <f t="shared" si="154"/>
        <v>53.097727999999996</v>
      </c>
      <c r="AH807" s="64">
        <f t="shared" si="155"/>
        <v>129.7622992</v>
      </c>
    </row>
    <row r="808" spans="1:34">
      <c r="A808" t="s">
        <v>35</v>
      </c>
      <c r="B808" t="s">
        <v>45</v>
      </c>
      <c r="C808">
        <v>10</v>
      </c>
      <c r="D808">
        <v>2014</v>
      </c>
      <c r="E808">
        <v>15</v>
      </c>
      <c r="F808">
        <v>1.819518</v>
      </c>
      <c r="G808">
        <v>1.3282480000000001</v>
      </c>
      <c r="H808" s="85">
        <v>87.527100000000004</v>
      </c>
      <c r="I808" s="84">
        <f t="shared" si="144"/>
        <v>-4.0816400000000003E-2</v>
      </c>
      <c r="J808" s="84">
        <f t="shared" si="145"/>
        <v>-1.6701799999999999E-2</v>
      </c>
      <c r="K808" s="84">
        <f t="shared" si="146"/>
        <v>0</v>
      </c>
      <c r="L808" s="84">
        <f t="shared" si="147"/>
        <v>1.6701799999999999E-2</v>
      </c>
      <c r="M808" s="84">
        <f t="shared" si="148"/>
        <v>4.0816400000000003E-2</v>
      </c>
      <c r="N808">
        <v>3376</v>
      </c>
      <c r="O808" s="85">
        <v>0</v>
      </c>
      <c r="P808" s="84">
        <v>0.8</v>
      </c>
      <c r="Q808">
        <v>0</v>
      </c>
      <c r="R808">
        <v>-4.0816400000000003E-2</v>
      </c>
      <c r="S808">
        <v>-1.6701799999999999E-2</v>
      </c>
      <c r="T808">
        <v>0</v>
      </c>
      <c r="U808">
        <v>1.6701799999999999E-2</v>
      </c>
      <c r="V808">
        <v>4.0816400000000003E-2</v>
      </c>
      <c r="W808" s="85">
        <v>0</v>
      </c>
      <c r="X808" s="85">
        <v>0</v>
      </c>
      <c r="Y808" s="85">
        <v>0</v>
      </c>
      <c r="Z808" s="85">
        <v>0</v>
      </c>
      <c r="AA808" s="85">
        <v>0</v>
      </c>
      <c r="AB808" s="64">
        <f t="shared" si="149"/>
        <v>6142.6927679999999</v>
      </c>
      <c r="AC808" s="64">
        <f t="shared" si="150"/>
        <v>4484.1652480000002</v>
      </c>
      <c r="AD808" s="64">
        <f t="shared" si="151"/>
        <v>-137.7961664</v>
      </c>
      <c r="AE808" s="64">
        <f t="shared" si="152"/>
        <v>-56.3852768</v>
      </c>
      <c r="AF808" s="64">
        <f t="shared" si="153"/>
        <v>0</v>
      </c>
      <c r="AG808" s="64">
        <f t="shared" si="154"/>
        <v>56.3852768</v>
      </c>
      <c r="AH808" s="64">
        <f t="shared" si="155"/>
        <v>137.7961664</v>
      </c>
    </row>
    <row r="809" spans="1:34">
      <c r="A809" t="s">
        <v>35</v>
      </c>
      <c r="B809" t="s">
        <v>45</v>
      </c>
      <c r="C809">
        <v>10</v>
      </c>
      <c r="D809">
        <v>2014</v>
      </c>
      <c r="E809">
        <v>16</v>
      </c>
      <c r="F809">
        <v>2.0313180000000002</v>
      </c>
      <c r="G809">
        <v>1.4828619999999999</v>
      </c>
      <c r="H809" s="85">
        <v>86.519400000000005</v>
      </c>
      <c r="I809" s="84">
        <f t="shared" si="144"/>
        <v>-4.1560300000000001E-2</v>
      </c>
      <c r="J809" s="84">
        <f t="shared" si="145"/>
        <v>-1.70061E-2</v>
      </c>
      <c r="K809" s="84">
        <f t="shared" si="146"/>
        <v>0</v>
      </c>
      <c r="L809" s="84">
        <f t="shared" si="147"/>
        <v>1.70061E-2</v>
      </c>
      <c r="M809" s="84">
        <f t="shared" si="148"/>
        <v>4.1560300000000001E-2</v>
      </c>
      <c r="N809">
        <v>3376</v>
      </c>
      <c r="O809" s="85">
        <v>0</v>
      </c>
      <c r="P809" s="84">
        <v>0.67400000000000004</v>
      </c>
      <c r="Q809">
        <v>0</v>
      </c>
      <c r="R809">
        <v>-4.1560300000000001E-2</v>
      </c>
      <c r="S809">
        <v>-1.70061E-2</v>
      </c>
      <c r="T809">
        <v>0</v>
      </c>
      <c r="U809">
        <v>1.70061E-2</v>
      </c>
      <c r="V809">
        <v>4.1560300000000001E-2</v>
      </c>
      <c r="W809" s="85">
        <v>0</v>
      </c>
      <c r="X809" s="85">
        <v>0</v>
      </c>
      <c r="Y809" s="85">
        <v>0</v>
      </c>
      <c r="Z809" s="85">
        <v>0</v>
      </c>
      <c r="AA809" s="85">
        <v>0</v>
      </c>
      <c r="AB809" s="64">
        <f t="shared" si="149"/>
        <v>6857.7295680000007</v>
      </c>
      <c r="AC809" s="64">
        <f t="shared" si="150"/>
        <v>5006.1421119999995</v>
      </c>
      <c r="AD809" s="64">
        <f t="shared" si="151"/>
        <v>-140.3075728</v>
      </c>
      <c r="AE809" s="64">
        <f t="shared" si="152"/>
        <v>-57.412593600000001</v>
      </c>
      <c r="AF809" s="64">
        <f t="shared" si="153"/>
        <v>0</v>
      </c>
      <c r="AG809" s="64">
        <f t="shared" si="154"/>
        <v>57.412593600000001</v>
      </c>
      <c r="AH809" s="64">
        <f t="shared" si="155"/>
        <v>140.3075728</v>
      </c>
    </row>
    <row r="810" spans="1:34">
      <c r="A810" t="s">
        <v>35</v>
      </c>
      <c r="B810" t="s">
        <v>45</v>
      </c>
      <c r="C810">
        <v>10</v>
      </c>
      <c r="D810">
        <v>2014</v>
      </c>
      <c r="E810">
        <v>17</v>
      </c>
      <c r="F810">
        <v>2.0871629999999999</v>
      </c>
      <c r="G810">
        <v>1.5236289999999999</v>
      </c>
      <c r="H810" s="85">
        <v>83.3643</v>
      </c>
      <c r="I810" s="84">
        <f t="shared" si="144"/>
        <v>-4.1107299999999999E-2</v>
      </c>
      <c r="J810" s="84">
        <f t="shared" si="145"/>
        <v>-1.68208E-2</v>
      </c>
      <c r="K810" s="84">
        <f t="shared" si="146"/>
        <v>0</v>
      </c>
      <c r="L810" s="84">
        <f t="shared" si="147"/>
        <v>1.68208E-2</v>
      </c>
      <c r="M810" s="84">
        <f t="shared" si="148"/>
        <v>4.1107299999999999E-2</v>
      </c>
      <c r="N810">
        <v>3376</v>
      </c>
      <c r="O810" s="85">
        <v>0</v>
      </c>
      <c r="P810" s="84">
        <v>0.56599999999999995</v>
      </c>
      <c r="Q810">
        <v>0</v>
      </c>
      <c r="R810">
        <v>-4.1107299999999999E-2</v>
      </c>
      <c r="S810">
        <v>-1.68208E-2</v>
      </c>
      <c r="T810">
        <v>0</v>
      </c>
      <c r="U810">
        <v>1.68208E-2</v>
      </c>
      <c r="V810">
        <v>4.1107299999999999E-2</v>
      </c>
      <c r="W810" s="85">
        <v>0</v>
      </c>
      <c r="X810" s="85">
        <v>0</v>
      </c>
      <c r="Y810" s="85">
        <v>0</v>
      </c>
      <c r="Z810" s="85">
        <v>0</v>
      </c>
      <c r="AA810" s="85">
        <v>0</v>
      </c>
      <c r="AB810" s="64">
        <f t="shared" si="149"/>
        <v>7046.2622879999999</v>
      </c>
      <c r="AC810" s="64">
        <f t="shared" si="150"/>
        <v>5143.7715039999994</v>
      </c>
      <c r="AD810" s="64">
        <f t="shared" si="151"/>
        <v>-138.77824480000001</v>
      </c>
      <c r="AE810" s="64">
        <f t="shared" si="152"/>
        <v>-56.787020800000001</v>
      </c>
      <c r="AF810" s="64">
        <f t="shared" si="153"/>
        <v>0</v>
      </c>
      <c r="AG810" s="64">
        <f t="shared" si="154"/>
        <v>56.787020800000001</v>
      </c>
      <c r="AH810" s="64">
        <f t="shared" si="155"/>
        <v>138.77824480000001</v>
      </c>
    </row>
    <row r="811" spans="1:34">
      <c r="A811" t="s">
        <v>35</v>
      </c>
      <c r="B811" t="s">
        <v>45</v>
      </c>
      <c r="C811">
        <v>10</v>
      </c>
      <c r="D811">
        <v>2014</v>
      </c>
      <c r="E811">
        <v>18</v>
      </c>
      <c r="F811">
        <v>2.0155110000000001</v>
      </c>
      <c r="G811">
        <v>1.4713229999999999</v>
      </c>
      <c r="H811" s="85">
        <v>79.767399999999995</v>
      </c>
      <c r="I811" s="84">
        <f t="shared" si="144"/>
        <v>-3.9410100000000003E-2</v>
      </c>
      <c r="J811" s="84">
        <f t="shared" si="145"/>
        <v>-1.61263E-2</v>
      </c>
      <c r="K811" s="84">
        <f t="shared" si="146"/>
        <v>0</v>
      </c>
      <c r="L811" s="84">
        <f t="shared" si="147"/>
        <v>1.61263E-2</v>
      </c>
      <c r="M811" s="84">
        <f t="shared" si="148"/>
        <v>3.9410100000000003E-2</v>
      </c>
      <c r="N811">
        <v>3376</v>
      </c>
      <c r="O811" s="85">
        <v>0</v>
      </c>
      <c r="P811" s="84">
        <v>0.374</v>
      </c>
      <c r="Q811">
        <v>0</v>
      </c>
      <c r="R811">
        <v>-3.9410100000000003E-2</v>
      </c>
      <c r="S811">
        <v>-1.61263E-2</v>
      </c>
      <c r="T811">
        <v>0</v>
      </c>
      <c r="U811">
        <v>1.61263E-2</v>
      </c>
      <c r="V811">
        <v>3.9410100000000003E-2</v>
      </c>
      <c r="W811" s="85">
        <v>0</v>
      </c>
      <c r="X811" s="85">
        <v>0</v>
      </c>
      <c r="Y811" s="85">
        <v>0</v>
      </c>
      <c r="Z811" s="85">
        <v>0</v>
      </c>
      <c r="AA811" s="85">
        <v>0</v>
      </c>
      <c r="AB811" s="64">
        <f t="shared" si="149"/>
        <v>6804.3651360000003</v>
      </c>
      <c r="AC811" s="64">
        <f t="shared" si="150"/>
        <v>4967.1864479999995</v>
      </c>
      <c r="AD811" s="64">
        <f t="shared" si="151"/>
        <v>-133.04849760000002</v>
      </c>
      <c r="AE811" s="64">
        <f t="shared" si="152"/>
        <v>-54.442388799999996</v>
      </c>
      <c r="AF811" s="64">
        <f t="shared" si="153"/>
        <v>0</v>
      </c>
      <c r="AG811" s="64">
        <f t="shared" si="154"/>
        <v>54.442388799999996</v>
      </c>
      <c r="AH811" s="64">
        <f t="shared" si="155"/>
        <v>133.04849760000002</v>
      </c>
    </row>
    <row r="812" spans="1:34">
      <c r="A812" t="s">
        <v>35</v>
      </c>
      <c r="B812" t="s">
        <v>45</v>
      </c>
      <c r="C812">
        <v>10</v>
      </c>
      <c r="D812">
        <v>2014</v>
      </c>
      <c r="E812">
        <v>19</v>
      </c>
      <c r="F812">
        <v>1.6649769999999999</v>
      </c>
      <c r="G812">
        <v>1.848125</v>
      </c>
      <c r="H812" s="85">
        <v>74.240300000000005</v>
      </c>
      <c r="I812" s="84">
        <f t="shared" si="144"/>
        <v>0</v>
      </c>
      <c r="J812" s="84">
        <f t="shared" si="145"/>
        <v>0</v>
      </c>
      <c r="K812" s="84">
        <f t="shared" si="146"/>
        <v>0</v>
      </c>
      <c r="L812" s="84">
        <f t="shared" si="147"/>
        <v>0</v>
      </c>
      <c r="M812" s="84">
        <f t="shared" si="148"/>
        <v>0</v>
      </c>
      <c r="N812">
        <v>3376</v>
      </c>
      <c r="O812" s="85">
        <v>0</v>
      </c>
      <c r="P812" s="84">
        <v>0.23300000000000001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 s="85">
        <v>0</v>
      </c>
      <c r="X812" s="85">
        <v>0</v>
      </c>
      <c r="Y812" s="85">
        <v>0</v>
      </c>
      <c r="Z812" s="85">
        <v>0</v>
      </c>
      <c r="AA812" s="85">
        <v>0</v>
      </c>
      <c r="AB812" s="64">
        <f t="shared" si="149"/>
        <v>5620.9623519999996</v>
      </c>
      <c r="AC812" s="64">
        <f t="shared" si="150"/>
        <v>6239.27</v>
      </c>
      <c r="AD812" s="64">
        <f t="shared" si="151"/>
        <v>0</v>
      </c>
      <c r="AE812" s="64">
        <f t="shared" si="152"/>
        <v>0</v>
      </c>
      <c r="AF812" s="64">
        <f t="shared" si="153"/>
        <v>0</v>
      </c>
      <c r="AG812" s="64">
        <f t="shared" si="154"/>
        <v>0</v>
      </c>
      <c r="AH812" s="64">
        <f t="shared" si="155"/>
        <v>0</v>
      </c>
    </row>
    <row r="813" spans="1:34">
      <c r="A813" t="s">
        <v>35</v>
      </c>
      <c r="B813" t="s">
        <v>45</v>
      </c>
      <c r="C813">
        <v>10</v>
      </c>
      <c r="D813">
        <v>2014</v>
      </c>
      <c r="E813">
        <v>20</v>
      </c>
      <c r="F813">
        <v>1.2131270000000001</v>
      </c>
      <c r="G813">
        <v>1.322309</v>
      </c>
      <c r="H813" s="85">
        <v>70.6357</v>
      </c>
      <c r="I813" s="84">
        <f t="shared" si="144"/>
        <v>0</v>
      </c>
      <c r="J813" s="84">
        <f t="shared" si="145"/>
        <v>0</v>
      </c>
      <c r="K813" s="84">
        <f t="shared" si="146"/>
        <v>0</v>
      </c>
      <c r="L813" s="84">
        <f t="shared" si="147"/>
        <v>0</v>
      </c>
      <c r="M813" s="84">
        <f t="shared" si="148"/>
        <v>0</v>
      </c>
      <c r="N813">
        <v>3376</v>
      </c>
      <c r="O813" s="85">
        <v>0</v>
      </c>
      <c r="P813" s="84">
        <v>0.16500000000000001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 s="85">
        <v>0</v>
      </c>
      <c r="X813" s="85">
        <v>0</v>
      </c>
      <c r="Y813" s="85">
        <v>0</v>
      </c>
      <c r="Z813" s="85">
        <v>0</v>
      </c>
      <c r="AA813" s="85">
        <v>0</v>
      </c>
      <c r="AB813" s="64">
        <f t="shared" si="149"/>
        <v>4095.5167520000005</v>
      </c>
      <c r="AC813" s="64">
        <f t="shared" si="150"/>
        <v>4464.1151840000002</v>
      </c>
      <c r="AD813" s="64">
        <f t="shared" si="151"/>
        <v>0</v>
      </c>
      <c r="AE813" s="64">
        <f t="shared" si="152"/>
        <v>0</v>
      </c>
      <c r="AF813" s="64">
        <f t="shared" si="153"/>
        <v>0</v>
      </c>
      <c r="AG813" s="64">
        <f t="shared" si="154"/>
        <v>0</v>
      </c>
      <c r="AH813" s="64">
        <f t="shared" si="155"/>
        <v>0</v>
      </c>
    </row>
    <row r="814" spans="1:34">
      <c r="A814" t="s">
        <v>35</v>
      </c>
      <c r="B814" t="s">
        <v>45</v>
      </c>
      <c r="C814">
        <v>10</v>
      </c>
      <c r="D814">
        <v>2014</v>
      </c>
      <c r="E814">
        <v>21</v>
      </c>
      <c r="F814">
        <v>0.91202249999999996</v>
      </c>
      <c r="G814">
        <v>0.97586410000000001</v>
      </c>
      <c r="H814" s="85">
        <v>66.465100000000007</v>
      </c>
      <c r="I814" s="84">
        <f t="shared" si="144"/>
        <v>0</v>
      </c>
      <c r="J814" s="84">
        <f t="shared" si="145"/>
        <v>0</v>
      </c>
      <c r="K814" s="84">
        <f t="shared" si="146"/>
        <v>0</v>
      </c>
      <c r="L814" s="84">
        <f t="shared" si="147"/>
        <v>0</v>
      </c>
      <c r="M814" s="84">
        <f t="shared" si="148"/>
        <v>0</v>
      </c>
      <c r="N814">
        <v>3376</v>
      </c>
      <c r="O814" s="85">
        <v>0</v>
      </c>
      <c r="P814" s="84">
        <v>0.1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 s="85">
        <v>0</v>
      </c>
      <c r="X814" s="85">
        <v>0</v>
      </c>
      <c r="Y814" s="85">
        <v>0</v>
      </c>
      <c r="Z814" s="85">
        <v>0</v>
      </c>
      <c r="AA814" s="85">
        <v>0</v>
      </c>
      <c r="AB814" s="64">
        <f t="shared" si="149"/>
        <v>3078.9879599999999</v>
      </c>
      <c r="AC814" s="64">
        <f t="shared" si="150"/>
        <v>3294.5172016000001</v>
      </c>
      <c r="AD814" s="64">
        <f t="shared" si="151"/>
        <v>0</v>
      </c>
      <c r="AE814" s="64">
        <f t="shared" si="152"/>
        <v>0</v>
      </c>
      <c r="AF814" s="64">
        <f t="shared" si="153"/>
        <v>0</v>
      </c>
      <c r="AG814" s="64">
        <f t="shared" si="154"/>
        <v>0</v>
      </c>
      <c r="AH814" s="64">
        <f t="shared" si="155"/>
        <v>0</v>
      </c>
    </row>
    <row r="815" spans="1:34">
      <c r="A815" t="s">
        <v>35</v>
      </c>
      <c r="B815" t="s">
        <v>45</v>
      </c>
      <c r="C815">
        <v>10</v>
      </c>
      <c r="D815">
        <v>2014</v>
      </c>
      <c r="E815">
        <v>22</v>
      </c>
      <c r="F815">
        <v>0.70866689999999999</v>
      </c>
      <c r="G815">
        <v>0.70866689999999999</v>
      </c>
      <c r="H815" s="85">
        <v>64.938000000000002</v>
      </c>
      <c r="I815" s="84">
        <f t="shared" si="144"/>
        <v>0</v>
      </c>
      <c r="J815" s="84">
        <f t="shared" si="145"/>
        <v>0</v>
      </c>
      <c r="K815" s="84">
        <f t="shared" si="146"/>
        <v>0</v>
      </c>
      <c r="L815" s="84">
        <f t="shared" si="147"/>
        <v>0</v>
      </c>
      <c r="M815" s="84">
        <f t="shared" si="148"/>
        <v>0</v>
      </c>
      <c r="N815">
        <v>3376</v>
      </c>
      <c r="O815" s="85">
        <v>0</v>
      </c>
      <c r="P815" s="84">
        <v>6.8000000000000005E-2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 s="85">
        <v>0</v>
      </c>
      <c r="X815" s="85">
        <v>0</v>
      </c>
      <c r="Y815" s="85">
        <v>0</v>
      </c>
      <c r="Z815" s="85">
        <v>0</v>
      </c>
      <c r="AA815" s="85">
        <v>0</v>
      </c>
      <c r="AB815" s="64">
        <f t="shared" si="149"/>
        <v>2392.4594544000001</v>
      </c>
      <c r="AC815" s="64">
        <f t="shared" si="150"/>
        <v>2392.4594544000001</v>
      </c>
      <c r="AD815" s="64">
        <f t="shared" si="151"/>
        <v>0</v>
      </c>
      <c r="AE815" s="64">
        <f t="shared" si="152"/>
        <v>0</v>
      </c>
      <c r="AF815" s="64">
        <f t="shared" si="153"/>
        <v>0</v>
      </c>
      <c r="AG815" s="64">
        <f t="shared" si="154"/>
        <v>0</v>
      </c>
      <c r="AH815" s="64">
        <f t="shared" si="155"/>
        <v>0</v>
      </c>
    </row>
    <row r="816" spans="1:34">
      <c r="A816" t="s">
        <v>35</v>
      </c>
      <c r="B816" t="s">
        <v>45</v>
      </c>
      <c r="C816">
        <v>10</v>
      </c>
      <c r="D816">
        <v>2014</v>
      </c>
      <c r="E816">
        <v>23</v>
      </c>
      <c r="F816">
        <v>0.48942720000000001</v>
      </c>
      <c r="G816">
        <v>0.48942720000000001</v>
      </c>
      <c r="H816" s="85">
        <v>63.162799999999997</v>
      </c>
      <c r="I816" s="84">
        <f t="shared" si="144"/>
        <v>0</v>
      </c>
      <c r="J816" s="84">
        <f t="shared" si="145"/>
        <v>0</v>
      </c>
      <c r="K816" s="84">
        <f t="shared" si="146"/>
        <v>0</v>
      </c>
      <c r="L816" s="84">
        <f t="shared" si="147"/>
        <v>0</v>
      </c>
      <c r="M816" s="84">
        <f t="shared" si="148"/>
        <v>0</v>
      </c>
      <c r="N816">
        <v>3376</v>
      </c>
      <c r="O816" s="85">
        <v>0</v>
      </c>
      <c r="P816" s="84">
        <v>5.0999999999999997E-2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 s="85">
        <v>0</v>
      </c>
      <c r="X816" s="85">
        <v>0</v>
      </c>
      <c r="Y816" s="85">
        <v>0</v>
      </c>
      <c r="Z816" s="85">
        <v>0</v>
      </c>
      <c r="AA816" s="85">
        <v>0</v>
      </c>
      <c r="AB816" s="64">
        <f t="shared" si="149"/>
        <v>1652.3062272</v>
      </c>
      <c r="AC816" s="64">
        <f t="shared" si="150"/>
        <v>1652.3062272</v>
      </c>
      <c r="AD816" s="64">
        <f t="shared" si="151"/>
        <v>0</v>
      </c>
      <c r="AE816" s="64">
        <f t="shared" si="152"/>
        <v>0</v>
      </c>
      <c r="AF816" s="64">
        <f t="shared" si="153"/>
        <v>0</v>
      </c>
      <c r="AG816" s="64">
        <f t="shared" si="154"/>
        <v>0</v>
      </c>
      <c r="AH816" s="64">
        <f t="shared" si="155"/>
        <v>0</v>
      </c>
    </row>
    <row r="817" spans="1:34">
      <c r="A817" t="s">
        <v>35</v>
      </c>
      <c r="B817" t="s">
        <v>45</v>
      </c>
      <c r="C817">
        <v>10</v>
      </c>
      <c r="D817">
        <v>2014</v>
      </c>
      <c r="E817">
        <v>24</v>
      </c>
      <c r="F817">
        <v>0.2833812</v>
      </c>
      <c r="G817">
        <v>0.2833812</v>
      </c>
      <c r="H817" s="85">
        <v>60.914700000000003</v>
      </c>
      <c r="I817" s="84">
        <f t="shared" si="144"/>
        <v>0</v>
      </c>
      <c r="J817" s="84">
        <f t="shared" si="145"/>
        <v>0</v>
      </c>
      <c r="K817" s="84">
        <f t="shared" si="146"/>
        <v>0</v>
      </c>
      <c r="L817" s="84">
        <f t="shared" si="147"/>
        <v>0</v>
      </c>
      <c r="M817" s="84">
        <f t="shared" si="148"/>
        <v>0</v>
      </c>
      <c r="N817">
        <v>3376</v>
      </c>
      <c r="O817" s="85">
        <v>0</v>
      </c>
      <c r="P817" s="84">
        <v>0.05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 s="85">
        <v>0</v>
      </c>
      <c r="X817" s="85">
        <v>0</v>
      </c>
      <c r="Y817" s="85">
        <v>0</v>
      </c>
      <c r="Z817" s="85">
        <v>0</v>
      </c>
      <c r="AA817" s="85">
        <v>0</v>
      </c>
      <c r="AB817" s="64">
        <f t="shared" si="149"/>
        <v>956.69493120000004</v>
      </c>
      <c r="AC817" s="64">
        <f t="shared" si="150"/>
        <v>956.69493120000004</v>
      </c>
      <c r="AD817" s="64">
        <f t="shared" si="151"/>
        <v>0</v>
      </c>
      <c r="AE817" s="64">
        <f t="shared" si="152"/>
        <v>0</v>
      </c>
      <c r="AF817" s="64">
        <f t="shared" si="153"/>
        <v>0</v>
      </c>
      <c r="AG817" s="64">
        <f t="shared" si="154"/>
        <v>0</v>
      </c>
      <c r="AH817" s="64">
        <f t="shared" si="155"/>
        <v>0</v>
      </c>
    </row>
    <row r="818" spans="1:34">
      <c r="A818" t="s">
        <v>35</v>
      </c>
      <c r="B818" t="s">
        <v>51</v>
      </c>
      <c r="C818">
        <v>11</v>
      </c>
      <c r="D818">
        <v>2014</v>
      </c>
      <c r="E818">
        <v>1</v>
      </c>
      <c r="F818">
        <v>0</v>
      </c>
      <c r="G818">
        <v>0</v>
      </c>
      <c r="H818" s="85">
        <v>44.565899999999999</v>
      </c>
      <c r="I818" s="84">
        <f t="shared" si="144"/>
        <v>0</v>
      </c>
      <c r="J818" s="84">
        <f t="shared" si="145"/>
        <v>0</v>
      </c>
      <c r="K818" s="84">
        <f t="shared" si="146"/>
        <v>0</v>
      </c>
      <c r="L818" s="84">
        <f t="shared" si="147"/>
        <v>0</v>
      </c>
      <c r="M818" s="84">
        <f t="shared" si="148"/>
        <v>0</v>
      </c>
      <c r="N818">
        <v>3587</v>
      </c>
      <c r="O818" s="85">
        <v>0</v>
      </c>
      <c r="P818" s="84">
        <v>0.05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 s="85">
        <v>0</v>
      </c>
      <c r="X818" s="85">
        <v>0</v>
      </c>
      <c r="Y818" s="85">
        <v>0</v>
      </c>
      <c r="Z818" s="85">
        <v>0</v>
      </c>
      <c r="AA818" s="85">
        <v>0</v>
      </c>
      <c r="AB818" s="64">
        <f t="shared" si="149"/>
        <v>0</v>
      </c>
      <c r="AC818" s="64">
        <f t="shared" si="150"/>
        <v>0</v>
      </c>
      <c r="AD818" s="64">
        <f t="shared" si="151"/>
        <v>0</v>
      </c>
      <c r="AE818" s="64">
        <f t="shared" si="152"/>
        <v>0</v>
      </c>
      <c r="AF818" s="64">
        <f t="shared" si="153"/>
        <v>0</v>
      </c>
      <c r="AG818" s="64">
        <f t="shared" si="154"/>
        <v>0</v>
      </c>
      <c r="AH818" s="64">
        <f t="shared" si="155"/>
        <v>0</v>
      </c>
    </row>
    <row r="819" spans="1:34">
      <c r="A819" t="s">
        <v>35</v>
      </c>
      <c r="B819" t="s">
        <v>51</v>
      </c>
      <c r="C819">
        <v>11</v>
      </c>
      <c r="D819">
        <v>2014</v>
      </c>
      <c r="E819">
        <v>2</v>
      </c>
      <c r="F819">
        <v>0</v>
      </c>
      <c r="G819">
        <v>0</v>
      </c>
      <c r="H819" s="85">
        <v>43.162799999999997</v>
      </c>
      <c r="I819" s="84">
        <f t="shared" si="144"/>
        <v>0</v>
      </c>
      <c r="J819" s="84">
        <f t="shared" si="145"/>
        <v>0</v>
      </c>
      <c r="K819" s="84">
        <f t="shared" si="146"/>
        <v>0</v>
      </c>
      <c r="L819" s="84">
        <f t="shared" si="147"/>
        <v>0</v>
      </c>
      <c r="M819" s="84">
        <f t="shared" si="148"/>
        <v>0</v>
      </c>
      <c r="N819">
        <v>3587</v>
      </c>
      <c r="O819" s="85">
        <v>0</v>
      </c>
      <c r="P819" s="84">
        <v>3.2000000000000001E-2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 s="85">
        <v>0</v>
      </c>
      <c r="X819" s="85">
        <v>0</v>
      </c>
      <c r="Y819" s="85">
        <v>0</v>
      </c>
      <c r="Z819" s="85">
        <v>0</v>
      </c>
      <c r="AA819" s="85">
        <v>0</v>
      </c>
      <c r="AB819" s="64">
        <f t="shared" si="149"/>
        <v>0</v>
      </c>
      <c r="AC819" s="64">
        <f t="shared" si="150"/>
        <v>0</v>
      </c>
      <c r="AD819" s="64">
        <f t="shared" si="151"/>
        <v>0</v>
      </c>
      <c r="AE819" s="64">
        <f t="shared" si="152"/>
        <v>0</v>
      </c>
      <c r="AF819" s="64">
        <f t="shared" si="153"/>
        <v>0</v>
      </c>
      <c r="AG819" s="64">
        <f t="shared" si="154"/>
        <v>0</v>
      </c>
      <c r="AH819" s="64">
        <f t="shared" si="155"/>
        <v>0</v>
      </c>
    </row>
    <row r="820" spans="1:34">
      <c r="A820" t="s">
        <v>35</v>
      </c>
      <c r="B820" t="s">
        <v>51</v>
      </c>
      <c r="C820">
        <v>11</v>
      </c>
      <c r="D820">
        <v>2014</v>
      </c>
      <c r="E820">
        <v>3</v>
      </c>
      <c r="F820">
        <v>0</v>
      </c>
      <c r="G820">
        <v>0</v>
      </c>
      <c r="H820" s="85">
        <v>43.604700000000001</v>
      </c>
      <c r="I820" s="84">
        <f t="shared" si="144"/>
        <v>0</v>
      </c>
      <c r="J820" s="84">
        <f t="shared" si="145"/>
        <v>0</v>
      </c>
      <c r="K820" s="84">
        <f t="shared" si="146"/>
        <v>0</v>
      </c>
      <c r="L820" s="84">
        <f t="shared" si="147"/>
        <v>0</v>
      </c>
      <c r="M820" s="84">
        <f t="shared" si="148"/>
        <v>0</v>
      </c>
      <c r="N820">
        <v>3587</v>
      </c>
      <c r="O820" s="85">
        <v>0</v>
      </c>
      <c r="P820" s="84">
        <v>4.3999999999999997E-2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 s="85">
        <v>0</v>
      </c>
      <c r="X820" s="85">
        <v>0</v>
      </c>
      <c r="Y820" s="85">
        <v>0</v>
      </c>
      <c r="Z820" s="85">
        <v>0</v>
      </c>
      <c r="AA820" s="85">
        <v>0</v>
      </c>
      <c r="AB820" s="64">
        <f t="shared" si="149"/>
        <v>0</v>
      </c>
      <c r="AC820" s="64">
        <f t="shared" si="150"/>
        <v>0</v>
      </c>
      <c r="AD820" s="64">
        <f t="shared" si="151"/>
        <v>0</v>
      </c>
      <c r="AE820" s="64">
        <f t="shared" si="152"/>
        <v>0</v>
      </c>
      <c r="AF820" s="64">
        <f t="shared" si="153"/>
        <v>0</v>
      </c>
      <c r="AG820" s="64">
        <f t="shared" si="154"/>
        <v>0</v>
      </c>
      <c r="AH820" s="64">
        <f t="shared" si="155"/>
        <v>0</v>
      </c>
    </row>
    <row r="821" spans="1:34">
      <c r="A821" t="s">
        <v>35</v>
      </c>
      <c r="B821" t="s">
        <v>51</v>
      </c>
      <c r="C821">
        <v>11</v>
      </c>
      <c r="D821">
        <v>2014</v>
      </c>
      <c r="E821">
        <v>4</v>
      </c>
      <c r="F821">
        <v>0</v>
      </c>
      <c r="G821">
        <v>0</v>
      </c>
      <c r="H821" s="85">
        <v>44.015500000000003</v>
      </c>
      <c r="I821" s="84">
        <f t="shared" si="144"/>
        <v>0</v>
      </c>
      <c r="J821" s="84">
        <f t="shared" si="145"/>
        <v>0</v>
      </c>
      <c r="K821" s="84">
        <f t="shared" si="146"/>
        <v>0</v>
      </c>
      <c r="L821" s="84">
        <f t="shared" si="147"/>
        <v>0</v>
      </c>
      <c r="M821" s="84">
        <f t="shared" si="148"/>
        <v>0</v>
      </c>
      <c r="N821">
        <v>3587</v>
      </c>
      <c r="O821" s="85">
        <v>0</v>
      </c>
      <c r="P821" s="84">
        <v>4.3999999999999997E-2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 s="85">
        <v>0</v>
      </c>
      <c r="X821" s="85">
        <v>0</v>
      </c>
      <c r="Y821" s="85">
        <v>0</v>
      </c>
      <c r="Z821" s="85">
        <v>0</v>
      </c>
      <c r="AA821" s="85">
        <v>0</v>
      </c>
      <c r="AB821" s="64">
        <f t="shared" si="149"/>
        <v>0</v>
      </c>
      <c r="AC821" s="64">
        <f t="shared" si="150"/>
        <v>0</v>
      </c>
      <c r="AD821" s="64">
        <f t="shared" si="151"/>
        <v>0</v>
      </c>
      <c r="AE821" s="64">
        <f t="shared" si="152"/>
        <v>0</v>
      </c>
      <c r="AF821" s="64">
        <f t="shared" si="153"/>
        <v>0</v>
      </c>
      <c r="AG821" s="64">
        <f t="shared" si="154"/>
        <v>0</v>
      </c>
      <c r="AH821" s="64">
        <f t="shared" si="155"/>
        <v>0</v>
      </c>
    </row>
    <row r="822" spans="1:34">
      <c r="A822" t="s">
        <v>35</v>
      </c>
      <c r="B822" t="s">
        <v>51</v>
      </c>
      <c r="C822">
        <v>11</v>
      </c>
      <c r="D822">
        <v>2014</v>
      </c>
      <c r="E822">
        <v>5</v>
      </c>
      <c r="F822">
        <v>0</v>
      </c>
      <c r="G822">
        <v>0</v>
      </c>
      <c r="H822" s="85">
        <v>43.209299999999999</v>
      </c>
      <c r="I822" s="84">
        <f t="shared" si="144"/>
        <v>0</v>
      </c>
      <c r="J822" s="84">
        <f t="shared" si="145"/>
        <v>0</v>
      </c>
      <c r="K822" s="84">
        <f t="shared" si="146"/>
        <v>0</v>
      </c>
      <c r="L822" s="84">
        <f t="shared" si="147"/>
        <v>0</v>
      </c>
      <c r="M822" s="84">
        <f t="shared" si="148"/>
        <v>0</v>
      </c>
      <c r="N822">
        <v>3587</v>
      </c>
      <c r="O822" s="85">
        <v>0</v>
      </c>
      <c r="P822" s="84">
        <v>5.3999999999999999E-2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 s="85">
        <v>0</v>
      </c>
      <c r="X822" s="85">
        <v>0</v>
      </c>
      <c r="Y822" s="85">
        <v>0</v>
      </c>
      <c r="Z822" s="85">
        <v>0</v>
      </c>
      <c r="AA822" s="85">
        <v>0</v>
      </c>
      <c r="AB822" s="64">
        <f t="shared" si="149"/>
        <v>0</v>
      </c>
      <c r="AC822" s="64">
        <f t="shared" si="150"/>
        <v>0</v>
      </c>
      <c r="AD822" s="64">
        <f t="shared" si="151"/>
        <v>0</v>
      </c>
      <c r="AE822" s="64">
        <f t="shared" si="152"/>
        <v>0</v>
      </c>
      <c r="AF822" s="64">
        <f t="shared" si="153"/>
        <v>0</v>
      </c>
      <c r="AG822" s="64">
        <f t="shared" si="154"/>
        <v>0</v>
      </c>
      <c r="AH822" s="64">
        <f t="shared" si="155"/>
        <v>0</v>
      </c>
    </row>
    <row r="823" spans="1:34">
      <c r="A823" t="s">
        <v>35</v>
      </c>
      <c r="B823" t="s">
        <v>51</v>
      </c>
      <c r="C823">
        <v>11</v>
      </c>
      <c r="D823">
        <v>2014</v>
      </c>
      <c r="E823">
        <v>6</v>
      </c>
      <c r="F823">
        <v>0</v>
      </c>
      <c r="G823">
        <v>0</v>
      </c>
      <c r="H823" s="85">
        <v>42.596899999999998</v>
      </c>
      <c r="I823" s="84">
        <f t="shared" si="144"/>
        <v>0</v>
      </c>
      <c r="J823" s="84">
        <f t="shared" si="145"/>
        <v>0</v>
      </c>
      <c r="K823" s="84">
        <f t="shared" si="146"/>
        <v>0</v>
      </c>
      <c r="L823" s="84">
        <f t="shared" si="147"/>
        <v>0</v>
      </c>
      <c r="M823" s="84">
        <f t="shared" si="148"/>
        <v>0</v>
      </c>
      <c r="N823">
        <v>3587</v>
      </c>
      <c r="O823" s="85">
        <v>0</v>
      </c>
      <c r="P823" s="84">
        <v>0.10100000000000001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 s="85">
        <v>0</v>
      </c>
      <c r="X823" s="85">
        <v>0</v>
      </c>
      <c r="Y823" s="85">
        <v>0</v>
      </c>
      <c r="Z823" s="85">
        <v>0</v>
      </c>
      <c r="AA823" s="85">
        <v>0</v>
      </c>
      <c r="AB823" s="64">
        <f t="shared" si="149"/>
        <v>0</v>
      </c>
      <c r="AC823" s="64">
        <f t="shared" si="150"/>
        <v>0</v>
      </c>
      <c r="AD823" s="64">
        <f t="shared" si="151"/>
        <v>0</v>
      </c>
      <c r="AE823" s="64">
        <f t="shared" si="152"/>
        <v>0</v>
      </c>
      <c r="AF823" s="64">
        <f t="shared" si="153"/>
        <v>0</v>
      </c>
      <c r="AG823" s="64">
        <f t="shared" si="154"/>
        <v>0</v>
      </c>
      <c r="AH823" s="64">
        <f t="shared" si="155"/>
        <v>0</v>
      </c>
    </row>
    <row r="824" spans="1:34">
      <c r="A824" t="s">
        <v>35</v>
      </c>
      <c r="B824" t="s">
        <v>51</v>
      </c>
      <c r="C824">
        <v>11</v>
      </c>
      <c r="D824">
        <v>2014</v>
      </c>
      <c r="E824">
        <v>7</v>
      </c>
      <c r="F824">
        <v>0</v>
      </c>
      <c r="G824">
        <v>0</v>
      </c>
      <c r="H824" s="85">
        <v>41.434100000000001</v>
      </c>
      <c r="I824" s="84">
        <f t="shared" si="144"/>
        <v>0</v>
      </c>
      <c r="J824" s="84">
        <f t="shared" si="145"/>
        <v>0</v>
      </c>
      <c r="K824" s="84">
        <f t="shared" si="146"/>
        <v>0</v>
      </c>
      <c r="L824" s="84">
        <f t="shared" si="147"/>
        <v>0</v>
      </c>
      <c r="M824" s="84">
        <f t="shared" si="148"/>
        <v>0</v>
      </c>
      <c r="N824">
        <v>3587</v>
      </c>
      <c r="O824" s="85">
        <v>0</v>
      </c>
      <c r="P824" s="84">
        <v>0.161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 s="85">
        <v>0</v>
      </c>
      <c r="X824" s="85">
        <v>0</v>
      </c>
      <c r="Y824" s="85">
        <v>0</v>
      </c>
      <c r="Z824" s="85">
        <v>0</v>
      </c>
      <c r="AA824" s="85">
        <v>0</v>
      </c>
      <c r="AB824" s="64">
        <f t="shared" si="149"/>
        <v>0</v>
      </c>
      <c r="AC824" s="64">
        <f t="shared" si="150"/>
        <v>0</v>
      </c>
      <c r="AD824" s="64">
        <f t="shared" si="151"/>
        <v>0</v>
      </c>
      <c r="AE824" s="64">
        <f t="shared" si="152"/>
        <v>0</v>
      </c>
      <c r="AF824" s="64">
        <f t="shared" si="153"/>
        <v>0</v>
      </c>
      <c r="AG824" s="64">
        <f t="shared" si="154"/>
        <v>0</v>
      </c>
      <c r="AH824" s="64">
        <f t="shared" si="155"/>
        <v>0</v>
      </c>
    </row>
    <row r="825" spans="1:34">
      <c r="A825" t="s">
        <v>35</v>
      </c>
      <c r="B825" t="s">
        <v>51</v>
      </c>
      <c r="C825">
        <v>11</v>
      </c>
      <c r="D825">
        <v>2014</v>
      </c>
      <c r="E825">
        <v>8</v>
      </c>
      <c r="F825">
        <v>0</v>
      </c>
      <c r="G825">
        <v>0</v>
      </c>
      <c r="H825" s="85">
        <v>43.139499999999998</v>
      </c>
      <c r="I825" s="84">
        <f t="shared" si="144"/>
        <v>0</v>
      </c>
      <c r="J825" s="84">
        <f t="shared" si="145"/>
        <v>0</v>
      </c>
      <c r="K825" s="84">
        <f t="shared" si="146"/>
        <v>0</v>
      </c>
      <c r="L825" s="84">
        <f t="shared" si="147"/>
        <v>0</v>
      </c>
      <c r="M825" s="84">
        <f t="shared" si="148"/>
        <v>0</v>
      </c>
      <c r="N825">
        <v>3587</v>
      </c>
      <c r="O825" s="85">
        <v>0</v>
      </c>
      <c r="P825" s="84">
        <v>0.224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 s="85">
        <v>0</v>
      </c>
      <c r="X825" s="85">
        <v>0</v>
      </c>
      <c r="Y825" s="85">
        <v>0</v>
      </c>
      <c r="Z825" s="85">
        <v>0</v>
      </c>
      <c r="AA825" s="85">
        <v>0</v>
      </c>
      <c r="AB825" s="64">
        <f t="shared" si="149"/>
        <v>0</v>
      </c>
      <c r="AC825" s="64">
        <f t="shared" si="150"/>
        <v>0</v>
      </c>
      <c r="AD825" s="64">
        <f t="shared" si="151"/>
        <v>0</v>
      </c>
      <c r="AE825" s="64">
        <f t="shared" si="152"/>
        <v>0</v>
      </c>
      <c r="AF825" s="64">
        <f t="shared" si="153"/>
        <v>0</v>
      </c>
      <c r="AG825" s="64">
        <f t="shared" si="154"/>
        <v>0</v>
      </c>
      <c r="AH825" s="64">
        <f t="shared" si="155"/>
        <v>0</v>
      </c>
    </row>
    <row r="826" spans="1:34">
      <c r="A826" t="s">
        <v>35</v>
      </c>
      <c r="B826" t="s">
        <v>51</v>
      </c>
      <c r="C826">
        <v>11</v>
      </c>
      <c r="D826">
        <v>2014</v>
      </c>
      <c r="E826">
        <v>9</v>
      </c>
      <c r="F826">
        <v>0</v>
      </c>
      <c r="G826">
        <v>0</v>
      </c>
      <c r="H826" s="85">
        <v>47.108499999999999</v>
      </c>
      <c r="I826" s="84">
        <f t="shared" si="144"/>
        <v>0</v>
      </c>
      <c r="J826" s="84">
        <f t="shared" si="145"/>
        <v>0</v>
      </c>
      <c r="K826" s="84">
        <f t="shared" si="146"/>
        <v>0</v>
      </c>
      <c r="L826" s="84">
        <f t="shared" si="147"/>
        <v>0</v>
      </c>
      <c r="M826" s="84">
        <f t="shared" si="148"/>
        <v>0</v>
      </c>
      <c r="N826">
        <v>3587</v>
      </c>
      <c r="O826" s="85">
        <v>0</v>
      </c>
      <c r="P826" s="84">
        <v>0.33800000000000002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 s="85">
        <v>0</v>
      </c>
      <c r="X826" s="85">
        <v>0</v>
      </c>
      <c r="Y826" s="85">
        <v>0</v>
      </c>
      <c r="Z826" s="85">
        <v>0</v>
      </c>
      <c r="AA826" s="85">
        <v>0</v>
      </c>
      <c r="AB826" s="64">
        <f t="shared" si="149"/>
        <v>0</v>
      </c>
      <c r="AC826" s="64">
        <f t="shared" si="150"/>
        <v>0</v>
      </c>
      <c r="AD826" s="64">
        <f t="shared" si="151"/>
        <v>0</v>
      </c>
      <c r="AE826" s="64">
        <f t="shared" si="152"/>
        <v>0</v>
      </c>
      <c r="AF826" s="64">
        <f t="shared" si="153"/>
        <v>0</v>
      </c>
      <c r="AG826" s="64">
        <f t="shared" si="154"/>
        <v>0</v>
      </c>
      <c r="AH826" s="64">
        <f t="shared" si="155"/>
        <v>0</v>
      </c>
    </row>
    <row r="827" spans="1:34">
      <c r="A827" t="s">
        <v>35</v>
      </c>
      <c r="B827" t="s">
        <v>51</v>
      </c>
      <c r="C827">
        <v>11</v>
      </c>
      <c r="D827">
        <v>2014</v>
      </c>
      <c r="E827">
        <v>10</v>
      </c>
      <c r="F827">
        <v>0</v>
      </c>
      <c r="G827">
        <v>0</v>
      </c>
      <c r="H827" s="85">
        <v>55.418599999999998</v>
      </c>
      <c r="I827" s="84">
        <f t="shared" si="144"/>
        <v>0</v>
      </c>
      <c r="J827" s="84">
        <f t="shared" si="145"/>
        <v>0</v>
      </c>
      <c r="K827" s="84">
        <f t="shared" si="146"/>
        <v>0</v>
      </c>
      <c r="L827" s="84">
        <f t="shared" si="147"/>
        <v>0</v>
      </c>
      <c r="M827" s="84">
        <f t="shared" si="148"/>
        <v>0</v>
      </c>
      <c r="N827">
        <v>3587</v>
      </c>
      <c r="O827" s="85">
        <v>0</v>
      </c>
      <c r="P827" s="84">
        <v>0.55700000000000005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 s="85">
        <v>0</v>
      </c>
      <c r="X827" s="85">
        <v>0</v>
      </c>
      <c r="Y827" s="85">
        <v>0</v>
      </c>
      <c r="Z827" s="85">
        <v>0</v>
      </c>
      <c r="AA827" s="85">
        <v>0</v>
      </c>
      <c r="AB827" s="64">
        <f t="shared" si="149"/>
        <v>0</v>
      </c>
      <c r="AC827" s="64">
        <f t="shared" si="150"/>
        <v>0</v>
      </c>
      <c r="AD827" s="64">
        <f t="shared" si="151"/>
        <v>0</v>
      </c>
      <c r="AE827" s="64">
        <f t="shared" si="152"/>
        <v>0</v>
      </c>
      <c r="AF827" s="64">
        <f t="shared" si="153"/>
        <v>0</v>
      </c>
      <c r="AG827" s="64">
        <f t="shared" si="154"/>
        <v>0</v>
      </c>
      <c r="AH827" s="64">
        <f t="shared" si="155"/>
        <v>0</v>
      </c>
    </row>
    <row r="828" spans="1:34">
      <c r="A828" t="s">
        <v>35</v>
      </c>
      <c r="B828" t="s">
        <v>51</v>
      </c>
      <c r="C828">
        <v>11</v>
      </c>
      <c r="D828">
        <v>2014</v>
      </c>
      <c r="E828">
        <v>11</v>
      </c>
      <c r="F828">
        <v>0</v>
      </c>
      <c r="G828">
        <v>0</v>
      </c>
      <c r="H828" s="85">
        <v>57.883699999999997</v>
      </c>
      <c r="I828" s="84">
        <f t="shared" si="144"/>
        <v>0</v>
      </c>
      <c r="J828" s="84">
        <f t="shared" si="145"/>
        <v>0</v>
      </c>
      <c r="K828" s="84">
        <f t="shared" si="146"/>
        <v>0</v>
      </c>
      <c r="L828" s="84">
        <f t="shared" si="147"/>
        <v>0</v>
      </c>
      <c r="M828" s="84">
        <f t="shared" si="148"/>
        <v>0</v>
      </c>
      <c r="N828">
        <v>3587</v>
      </c>
      <c r="O828" s="85">
        <v>0</v>
      </c>
      <c r="P828" s="84">
        <v>0.72599999999999998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 s="85">
        <v>0</v>
      </c>
      <c r="X828" s="85">
        <v>0</v>
      </c>
      <c r="Y828" s="85">
        <v>0</v>
      </c>
      <c r="Z828" s="85">
        <v>0</v>
      </c>
      <c r="AA828" s="85">
        <v>0</v>
      </c>
      <c r="AB828" s="64">
        <f t="shared" si="149"/>
        <v>0</v>
      </c>
      <c r="AC828" s="64">
        <f t="shared" si="150"/>
        <v>0</v>
      </c>
      <c r="AD828" s="64">
        <f t="shared" si="151"/>
        <v>0</v>
      </c>
      <c r="AE828" s="64">
        <f t="shared" si="152"/>
        <v>0</v>
      </c>
      <c r="AF828" s="64">
        <f t="shared" si="153"/>
        <v>0</v>
      </c>
      <c r="AG828" s="64">
        <f t="shared" si="154"/>
        <v>0</v>
      </c>
      <c r="AH828" s="64">
        <f t="shared" si="155"/>
        <v>0</v>
      </c>
    </row>
    <row r="829" spans="1:34">
      <c r="A829" t="s">
        <v>35</v>
      </c>
      <c r="B829" t="s">
        <v>51</v>
      </c>
      <c r="C829">
        <v>11</v>
      </c>
      <c r="D829">
        <v>2014</v>
      </c>
      <c r="E829">
        <v>12</v>
      </c>
      <c r="F829">
        <v>0</v>
      </c>
      <c r="G829">
        <v>0</v>
      </c>
      <c r="H829" s="85">
        <v>63.224800000000002</v>
      </c>
      <c r="I829" s="84">
        <f t="shared" si="144"/>
        <v>0</v>
      </c>
      <c r="J829" s="84">
        <f t="shared" si="145"/>
        <v>0</v>
      </c>
      <c r="K829" s="84">
        <f t="shared" si="146"/>
        <v>0</v>
      </c>
      <c r="L829" s="84">
        <f t="shared" si="147"/>
        <v>0</v>
      </c>
      <c r="M829" s="84">
        <f t="shared" si="148"/>
        <v>0</v>
      </c>
      <c r="N829">
        <v>3587</v>
      </c>
      <c r="O829" s="85">
        <v>0</v>
      </c>
      <c r="P829" s="84">
        <v>0.85699999999999998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 s="85">
        <v>0</v>
      </c>
      <c r="X829" s="85">
        <v>0</v>
      </c>
      <c r="Y829" s="85">
        <v>0</v>
      </c>
      <c r="Z829" s="85">
        <v>0</v>
      </c>
      <c r="AA829" s="85">
        <v>0</v>
      </c>
      <c r="AB829" s="64">
        <f t="shared" si="149"/>
        <v>0</v>
      </c>
      <c r="AC829" s="64">
        <f t="shared" si="150"/>
        <v>0</v>
      </c>
      <c r="AD829" s="64">
        <f t="shared" si="151"/>
        <v>0</v>
      </c>
      <c r="AE829" s="64">
        <f t="shared" si="152"/>
        <v>0</v>
      </c>
      <c r="AF829" s="64">
        <f t="shared" si="153"/>
        <v>0</v>
      </c>
      <c r="AG829" s="64">
        <f t="shared" si="154"/>
        <v>0</v>
      </c>
      <c r="AH829" s="64">
        <f t="shared" si="155"/>
        <v>0</v>
      </c>
    </row>
    <row r="830" spans="1:34">
      <c r="A830" t="s">
        <v>35</v>
      </c>
      <c r="B830" t="s">
        <v>51</v>
      </c>
      <c r="C830">
        <v>11</v>
      </c>
      <c r="D830">
        <v>2014</v>
      </c>
      <c r="E830">
        <v>13</v>
      </c>
      <c r="F830">
        <v>0</v>
      </c>
      <c r="G830">
        <v>0</v>
      </c>
      <c r="H830" s="85">
        <v>64.3566</v>
      </c>
      <c r="I830" s="84">
        <f t="shared" si="144"/>
        <v>0</v>
      </c>
      <c r="J830" s="84">
        <f t="shared" si="145"/>
        <v>0</v>
      </c>
      <c r="K830" s="84">
        <f t="shared" si="146"/>
        <v>0</v>
      </c>
      <c r="L830" s="84">
        <f t="shared" si="147"/>
        <v>0</v>
      </c>
      <c r="M830" s="84">
        <f t="shared" si="148"/>
        <v>0</v>
      </c>
      <c r="N830">
        <v>3587</v>
      </c>
      <c r="O830" s="85">
        <v>0</v>
      </c>
      <c r="P830" s="84">
        <v>0.90100000000000002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 s="85">
        <v>0</v>
      </c>
      <c r="X830" s="85">
        <v>0</v>
      </c>
      <c r="Y830" s="85">
        <v>0</v>
      </c>
      <c r="Z830" s="85">
        <v>0</v>
      </c>
      <c r="AA830" s="85">
        <v>0</v>
      </c>
      <c r="AB830" s="64">
        <f t="shared" si="149"/>
        <v>0</v>
      </c>
      <c r="AC830" s="64">
        <f t="shared" si="150"/>
        <v>0</v>
      </c>
      <c r="AD830" s="64">
        <f t="shared" si="151"/>
        <v>0</v>
      </c>
      <c r="AE830" s="64">
        <f t="shared" si="152"/>
        <v>0</v>
      </c>
      <c r="AF830" s="64">
        <f t="shared" si="153"/>
        <v>0</v>
      </c>
      <c r="AG830" s="64">
        <f t="shared" si="154"/>
        <v>0</v>
      </c>
      <c r="AH830" s="64">
        <f t="shared" si="155"/>
        <v>0</v>
      </c>
    </row>
    <row r="831" spans="1:34">
      <c r="A831" t="s">
        <v>35</v>
      </c>
      <c r="B831" t="s">
        <v>51</v>
      </c>
      <c r="C831">
        <v>11</v>
      </c>
      <c r="D831">
        <v>2014</v>
      </c>
      <c r="E831">
        <v>14</v>
      </c>
      <c r="F831">
        <v>0</v>
      </c>
      <c r="G831">
        <v>0</v>
      </c>
      <c r="H831" s="85">
        <v>62.6357</v>
      </c>
      <c r="I831" s="84">
        <f t="shared" si="144"/>
        <v>0</v>
      </c>
      <c r="J831" s="84">
        <f t="shared" si="145"/>
        <v>0</v>
      </c>
      <c r="K831" s="84">
        <f t="shared" si="146"/>
        <v>0</v>
      </c>
      <c r="L831" s="84">
        <f t="shared" si="147"/>
        <v>0</v>
      </c>
      <c r="M831" s="84">
        <f t="shared" si="148"/>
        <v>0</v>
      </c>
      <c r="N831">
        <v>3587</v>
      </c>
      <c r="O831" s="85">
        <v>0</v>
      </c>
      <c r="P831" s="84">
        <v>0.88900000000000001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 s="85">
        <v>0</v>
      </c>
      <c r="X831" s="85">
        <v>0</v>
      </c>
      <c r="Y831" s="85">
        <v>0</v>
      </c>
      <c r="Z831" s="85">
        <v>0</v>
      </c>
      <c r="AA831" s="85">
        <v>0</v>
      </c>
      <c r="AB831" s="64">
        <f t="shared" si="149"/>
        <v>0</v>
      </c>
      <c r="AC831" s="64">
        <f t="shared" si="150"/>
        <v>0</v>
      </c>
      <c r="AD831" s="64">
        <f t="shared" si="151"/>
        <v>0</v>
      </c>
      <c r="AE831" s="64">
        <f t="shared" si="152"/>
        <v>0</v>
      </c>
      <c r="AF831" s="64">
        <f t="shared" si="153"/>
        <v>0</v>
      </c>
      <c r="AG831" s="64">
        <f t="shared" si="154"/>
        <v>0</v>
      </c>
      <c r="AH831" s="64">
        <f t="shared" si="155"/>
        <v>0</v>
      </c>
    </row>
    <row r="832" spans="1:34">
      <c r="A832" t="s">
        <v>35</v>
      </c>
      <c r="B832" t="s">
        <v>51</v>
      </c>
      <c r="C832">
        <v>11</v>
      </c>
      <c r="D832">
        <v>2014</v>
      </c>
      <c r="E832">
        <v>15</v>
      </c>
      <c r="F832">
        <v>0</v>
      </c>
      <c r="G832">
        <v>0</v>
      </c>
      <c r="H832" s="85">
        <v>61.046500000000002</v>
      </c>
      <c r="I832" s="84">
        <f t="shared" si="144"/>
        <v>0</v>
      </c>
      <c r="J832" s="84">
        <f t="shared" si="145"/>
        <v>0</v>
      </c>
      <c r="K832" s="84">
        <f t="shared" si="146"/>
        <v>0</v>
      </c>
      <c r="L832" s="84">
        <f t="shared" si="147"/>
        <v>0</v>
      </c>
      <c r="M832" s="84">
        <f t="shared" si="148"/>
        <v>0</v>
      </c>
      <c r="N832">
        <v>3587</v>
      </c>
      <c r="O832" s="85">
        <v>0</v>
      </c>
      <c r="P832" s="84">
        <v>0.8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 s="85">
        <v>0</v>
      </c>
      <c r="X832" s="85">
        <v>0</v>
      </c>
      <c r="Y832" s="85">
        <v>0</v>
      </c>
      <c r="Z832" s="85">
        <v>0</v>
      </c>
      <c r="AA832" s="85">
        <v>0</v>
      </c>
      <c r="AB832" s="64">
        <f t="shared" si="149"/>
        <v>0</v>
      </c>
      <c r="AC832" s="64">
        <f t="shared" si="150"/>
        <v>0</v>
      </c>
      <c r="AD832" s="64">
        <f t="shared" si="151"/>
        <v>0</v>
      </c>
      <c r="AE832" s="64">
        <f t="shared" si="152"/>
        <v>0</v>
      </c>
      <c r="AF832" s="64">
        <f t="shared" si="153"/>
        <v>0</v>
      </c>
      <c r="AG832" s="64">
        <f t="shared" si="154"/>
        <v>0</v>
      </c>
      <c r="AH832" s="64">
        <f t="shared" si="155"/>
        <v>0</v>
      </c>
    </row>
    <row r="833" spans="1:34">
      <c r="A833" t="s">
        <v>35</v>
      </c>
      <c r="B833" t="s">
        <v>51</v>
      </c>
      <c r="C833">
        <v>11</v>
      </c>
      <c r="D833">
        <v>2014</v>
      </c>
      <c r="E833">
        <v>16</v>
      </c>
      <c r="F833">
        <v>0</v>
      </c>
      <c r="G833">
        <v>0</v>
      </c>
      <c r="H833" s="85">
        <v>61.418599999999998</v>
      </c>
      <c r="I833" s="84">
        <f t="shared" si="144"/>
        <v>0</v>
      </c>
      <c r="J833" s="84">
        <f t="shared" si="145"/>
        <v>0</v>
      </c>
      <c r="K833" s="84">
        <f t="shared" si="146"/>
        <v>0</v>
      </c>
      <c r="L833" s="84">
        <f t="shared" si="147"/>
        <v>0</v>
      </c>
      <c r="M833" s="84">
        <f t="shared" si="148"/>
        <v>0</v>
      </c>
      <c r="N833">
        <v>3587</v>
      </c>
      <c r="O833" s="85">
        <v>0</v>
      </c>
      <c r="P833" s="84">
        <v>0.67400000000000004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 s="85">
        <v>0</v>
      </c>
      <c r="X833" s="85">
        <v>0</v>
      </c>
      <c r="Y833" s="85">
        <v>0</v>
      </c>
      <c r="Z833" s="85">
        <v>0</v>
      </c>
      <c r="AA833" s="85">
        <v>0</v>
      </c>
      <c r="AB833" s="64">
        <f t="shared" si="149"/>
        <v>0</v>
      </c>
      <c r="AC833" s="64">
        <f t="shared" si="150"/>
        <v>0</v>
      </c>
      <c r="AD833" s="64">
        <f t="shared" si="151"/>
        <v>0</v>
      </c>
      <c r="AE833" s="64">
        <f t="shared" si="152"/>
        <v>0</v>
      </c>
      <c r="AF833" s="64">
        <f t="shared" si="153"/>
        <v>0</v>
      </c>
      <c r="AG833" s="64">
        <f t="shared" si="154"/>
        <v>0</v>
      </c>
      <c r="AH833" s="64">
        <f t="shared" si="155"/>
        <v>0</v>
      </c>
    </row>
    <row r="834" spans="1:34">
      <c r="A834" t="s">
        <v>35</v>
      </c>
      <c r="B834" t="s">
        <v>51</v>
      </c>
      <c r="C834">
        <v>11</v>
      </c>
      <c r="D834">
        <v>2014</v>
      </c>
      <c r="E834">
        <v>17</v>
      </c>
      <c r="F834">
        <v>0</v>
      </c>
      <c r="G834">
        <v>0</v>
      </c>
      <c r="H834" s="85">
        <v>61.341099999999997</v>
      </c>
      <c r="I834" s="84">
        <f t="shared" ref="I834:I897" si="156">SUM(R834,W834)</f>
        <v>0</v>
      </c>
      <c r="J834" s="84">
        <f t="shared" ref="J834:J897" si="157">SUM(S834,X834)</f>
        <v>0</v>
      </c>
      <c r="K834" s="84">
        <f t="shared" ref="K834:K897" si="158">SUM(T834,Y834)</f>
        <v>0</v>
      </c>
      <c r="L834" s="84">
        <f t="shared" ref="L834:L897" si="159">SUM(U834,Z834)</f>
        <v>0</v>
      </c>
      <c r="M834" s="84">
        <f t="shared" ref="M834:M897" si="160">SUM(V834,AA834)</f>
        <v>0</v>
      </c>
      <c r="N834">
        <v>3587</v>
      </c>
      <c r="O834" s="85">
        <v>0</v>
      </c>
      <c r="P834" s="84">
        <v>0.56599999999999995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 s="85">
        <v>0</v>
      </c>
      <c r="X834" s="85">
        <v>0</v>
      </c>
      <c r="Y834" s="85">
        <v>0</v>
      </c>
      <c r="Z834" s="85">
        <v>0</v>
      </c>
      <c r="AA834" s="85">
        <v>0</v>
      </c>
      <c r="AB834" s="64">
        <f t="shared" si="149"/>
        <v>0</v>
      </c>
      <c r="AC834" s="64">
        <f t="shared" si="150"/>
        <v>0</v>
      </c>
      <c r="AD834" s="64">
        <f t="shared" si="151"/>
        <v>0</v>
      </c>
      <c r="AE834" s="64">
        <f t="shared" si="152"/>
        <v>0</v>
      </c>
      <c r="AF834" s="64">
        <f t="shared" si="153"/>
        <v>0</v>
      </c>
      <c r="AG834" s="64">
        <f t="shared" si="154"/>
        <v>0</v>
      </c>
      <c r="AH834" s="64">
        <f t="shared" si="155"/>
        <v>0</v>
      </c>
    </row>
    <row r="835" spans="1:34">
      <c r="A835" t="s">
        <v>35</v>
      </c>
      <c r="B835" t="s">
        <v>51</v>
      </c>
      <c r="C835">
        <v>11</v>
      </c>
      <c r="D835">
        <v>2014</v>
      </c>
      <c r="E835">
        <v>18</v>
      </c>
      <c r="F835">
        <v>0</v>
      </c>
      <c r="G835">
        <v>0</v>
      </c>
      <c r="H835" s="85">
        <v>57.434100000000001</v>
      </c>
      <c r="I835" s="84">
        <f t="shared" si="156"/>
        <v>0</v>
      </c>
      <c r="J835" s="84">
        <f t="shared" si="157"/>
        <v>0</v>
      </c>
      <c r="K835" s="84">
        <f t="shared" si="158"/>
        <v>0</v>
      </c>
      <c r="L835" s="84">
        <f t="shared" si="159"/>
        <v>0</v>
      </c>
      <c r="M835" s="84">
        <f t="shared" si="160"/>
        <v>0</v>
      </c>
      <c r="N835">
        <v>3587</v>
      </c>
      <c r="O835" s="85">
        <v>0</v>
      </c>
      <c r="P835" s="84">
        <v>0.374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 s="85">
        <v>0</v>
      </c>
      <c r="X835" s="85">
        <v>0</v>
      </c>
      <c r="Y835" s="85">
        <v>0</v>
      </c>
      <c r="Z835" s="85">
        <v>0</v>
      </c>
      <c r="AA835" s="85">
        <v>0</v>
      </c>
      <c r="AB835" s="64">
        <f t="shared" ref="AB835:AB898" si="161">F835*N835+P835*O835</f>
        <v>0</v>
      </c>
      <c r="AC835" s="64">
        <f t="shared" ref="AC835:AC898" si="162">G835*N835</f>
        <v>0</v>
      </c>
      <c r="AD835" s="64">
        <f t="shared" ref="AD835:AD898" si="163">R835*$N835</f>
        <v>0</v>
      </c>
      <c r="AE835" s="64">
        <f t="shared" ref="AE835:AE898" si="164">S835*$N835</f>
        <v>0</v>
      </c>
      <c r="AF835" s="64">
        <f t="shared" ref="AF835:AF898" si="165">T835*$N835</f>
        <v>0</v>
      </c>
      <c r="AG835" s="64">
        <f t="shared" ref="AG835:AG898" si="166">U835*$N835</f>
        <v>0</v>
      </c>
      <c r="AH835" s="64">
        <f t="shared" ref="AH835:AH898" si="167">V835*$N835</f>
        <v>0</v>
      </c>
    </row>
    <row r="836" spans="1:34">
      <c r="A836" t="s">
        <v>35</v>
      </c>
      <c r="B836" t="s">
        <v>51</v>
      </c>
      <c r="C836">
        <v>11</v>
      </c>
      <c r="D836">
        <v>2014</v>
      </c>
      <c r="E836">
        <v>19</v>
      </c>
      <c r="F836">
        <v>0</v>
      </c>
      <c r="G836">
        <v>0</v>
      </c>
      <c r="H836" s="85">
        <v>55.604700000000001</v>
      </c>
      <c r="I836" s="84">
        <f t="shared" si="156"/>
        <v>0</v>
      </c>
      <c r="J836" s="84">
        <f t="shared" si="157"/>
        <v>0</v>
      </c>
      <c r="K836" s="84">
        <f t="shared" si="158"/>
        <v>0</v>
      </c>
      <c r="L836" s="84">
        <f t="shared" si="159"/>
        <v>0</v>
      </c>
      <c r="M836" s="84">
        <f t="shared" si="160"/>
        <v>0</v>
      </c>
      <c r="N836">
        <v>3587</v>
      </c>
      <c r="O836" s="85">
        <v>0</v>
      </c>
      <c r="P836" s="84">
        <v>0.23300000000000001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 s="85">
        <v>0</v>
      </c>
      <c r="X836" s="85">
        <v>0</v>
      </c>
      <c r="Y836" s="85">
        <v>0</v>
      </c>
      <c r="Z836" s="85">
        <v>0</v>
      </c>
      <c r="AA836" s="85">
        <v>0</v>
      </c>
      <c r="AB836" s="64">
        <f t="shared" si="161"/>
        <v>0</v>
      </c>
      <c r="AC836" s="64">
        <f t="shared" si="162"/>
        <v>0</v>
      </c>
      <c r="AD836" s="64">
        <f t="shared" si="163"/>
        <v>0</v>
      </c>
      <c r="AE836" s="64">
        <f t="shared" si="164"/>
        <v>0</v>
      </c>
      <c r="AF836" s="64">
        <f t="shared" si="165"/>
        <v>0</v>
      </c>
      <c r="AG836" s="64">
        <f t="shared" si="166"/>
        <v>0</v>
      </c>
      <c r="AH836" s="64">
        <f t="shared" si="167"/>
        <v>0</v>
      </c>
    </row>
    <row r="837" spans="1:34">
      <c r="A837" t="s">
        <v>35</v>
      </c>
      <c r="B837" t="s">
        <v>51</v>
      </c>
      <c r="C837">
        <v>11</v>
      </c>
      <c r="D837">
        <v>2014</v>
      </c>
      <c r="E837">
        <v>20</v>
      </c>
      <c r="F837">
        <v>0</v>
      </c>
      <c r="G837">
        <v>0</v>
      </c>
      <c r="H837" s="85">
        <v>53.604700000000001</v>
      </c>
      <c r="I837" s="84">
        <f t="shared" si="156"/>
        <v>0</v>
      </c>
      <c r="J837" s="84">
        <f t="shared" si="157"/>
        <v>0</v>
      </c>
      <c r="K837" s="84">
        <f t="shared" si="158"/>
        <v>0</v>
      </c>
      <c r="L837" s="84">
        <f t="shared" si="159"/>
        <v>0</v>
      </c>
      <c r="M837" s="84">
        <f t="shared" si="160"/>
        <v>0</v>
      </c>
      <c r="N837">
        <v>3587</v>
      </c>
      <c r="O837" s="85">
        <v>0</v>
      </c>
      <c r="P837" s="84">
        <v>0.16500000000000001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 s="85">
        <v>0</v>
      </c>
      <c r="X837" s="85">
        <v>0</v>
      </c>
      <c r="Y837" s="85">
        <v>0</v>
      </c>
      <c r="Z837" s="85">
        <v>0</v>
      </c>
      <c r="AA837" s="85">
        <v>0</v>
      </c>
      <c r="AB837" s="64">
        <f t="shared" si="161"/>
        <v>0</v>
      </c>
      <c r="AC837" s="64">
        <f t="shared" si="162"/>
        <v>0</v>
      </c>
      <c r="AD837" s="64">
        <f t="shared" si="163"/>
        <v>0</v>
      </c>
      <c r="AE837" s="64">
        <f t="shared" si="164"/>
        <v>0</v>
      </c>
      <c r="AF837" s="64">
        <f t="shared" si="165"/>
        <v>0</v>
      </c>
      <c r="AG837" s="64">
        <f t="shared" si="166"/>
        <v>0</v>
      </c>
      <c r="AH837" s="64">
        <f t="shared" si="167"/>
        <v>0</v>
      </c>
    </row>
    <row r="838" spans="1:34">
      <c r="A838" t="s">
        <v>35</v>
      </c>
      <c r="B838" t="s">
        <v>51</v>
      </c>
      <c r="C838">
        <v>11</v>
      </c>
      <c r="D838">
        <v>2014</v>
      </c>
      <c r="E838">
        <v>21</v>
      </c>
      <c r="F838">
        <v>0</v>
      </c>
      <c r="G838">
        <v>0</v>
      </c>
      <c r="H838" s="85">
        <v>53.286799999999999</v>
      </c>
      <c r="I838" s="84">
        <f t="shared" si="156"/>
        <v>0</v>
      </c>
      <c r="J838" s="84">
        <f t="shared" si="157"/>
        <v>0</v>
      </c>
      <c r="K838" s="84">
        <f t="shared" si="158"/>
        <v>0</v>
      </c>
      <c r="L838" s="84">
        <f t="shared" si="159"/>
        <v>0</v>
      </c>
      <c r="M838" s="84">
        <f t="shared" si="160"/>
        <v>0</v>
      </c>
      <c r="N838">
        <v>3587</v>
      </c>
      <c r="O838" s="85">
        <v>0</v>
      </c>
      <c r="P838" s="84">
        <v>0.1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 s="85">
        <v>0</v>
      </c>
      <c r="X838" s="85">
        <v>0</v>
      </c>
      <c r="Y838" s="85">
        <v>0</v>
      </c>
      <c r="Z838" s="85">
        <v>0</v>
      </c>
      <c r="AA838" s="85">
        <v>0</v>
      </c>
      <c r="AB838" s="64">
        <f t="shared" si="161"/>
        <v>0</v>
      </c>
      <c r="AC838" s="64">
        <f t="shared" si="162"/>
        <v>0</v>
      </c>
      <c r="AD838" s="64">
        <f t="shared" si="163"/>
        <v>0</v>
      </c>
      <c r="AE838" s="64">
        <f t="shared" si="164"/>
        <v>0</v>
      </c>
      <c r="AF838" s="64">
        <f t="shared" si="165"/>
        <v>0</v>
      </c>
      <c r="AG838" s="64">
        <f t="shared" si="166"/>
        <v>0</v>
      </c>
      <c r="AH838" s="64">
        <f t="shared" si="167"/>
        <v>0</v>
      </c>
    </row>
    <row r="839" spans="1:34">
      <c r="A839" t="s">
        <v>35</v>
      </c>
      <c r="B839" t="s">
        <v>51</v>
      </c>
      <c r="C839">
        <v>11</v>
      </c>
      <c r="D839">
        <v>2014</v>
      </c>
      <c r="E839">
        <v>22</v>
      </c>
      <c r="F839">
        <v>0</v>
      </c>
      <c r="G839">
        <v>0</v>
      </c>
      <c r="H839" s="85">
        <v>52.961199999999998</v>
      </c>
      <c r="I839" s="84">
        <f t="shared" si="156"/>
        <v>0</v>
      </c>
      <c r="J839" s="84">
        <f t="shared" si="157"/>
        <v>0</v>
      </c>
      <c r="K839" s="84">
        <f t="shared" si="158"/>
        <v>0</v>
      </c>
      <c r="L839" s="84">
        <f t="shared" si="159"/>
        <v>0</v>
      </c>
      <c r="M839" s="84">
        <f t="shared" si="160"/>
        <v>0</v>
      </c>
      <c r="N839">
        <v>3587</v>
      </c>
      <c r="O839" s="85">
        <v>0</v>
      </c>
      <c r="P839" s="84">
        <v>6.8000000000000005E-2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 s="85">
        <v>0</v>
      </c>
      <c r="X839" s="85">
        <v>0</v>
      </c>
      <c r="Y839" s="85">
        <v>0</v>
      </c>
      <c r="Z839" s="85">
        <v>0</v>
      </c>
      <c r="AA839" s="85">
        <v>0</v>
      </c>
      <c r="AB839" s="64">
        <f t="shared" si="161"/>
        <v>0</v>
      </c>
      <c r="AC839" s="64">
        <f t="shared" si="162"/>
        <v>0</v>
      </c>
      <c r="AD839" s="64">
        <f t="shared" si="163"/>
        <v>0</v>
      </c>
      <c r="AE839" s="64">
        <f t="shared" si="164"/>
        <v>0</v>
      </c>
      <c r="AF839" s="64">
        <f t="shared" si="165"/>
        <v>0</v>
      </c>
      <c r="AG839" s="64">
        <f t="shared" si="166"/>
        <v>0</v>
      </c>
      <c r="AH839" s="64">
        <f t="shared" si="167"/>
        <v>0</v>
      </c>
    </row>
    <row r="840" spans="1:34">
      <c r="A840" t="s">
        <v>35</v>
      </c>
      <c r="B840" t="s">
        <v>51</v>
      </c>
      <c r="C840">
        <v>11</v>
      </c>
      <c r="D840">
        <v>2014</v>
      </c>
      <c r="E840">
        <v>23</v>
      </c>
      <c r="F840">
        <v>0</v>
      </c>
      <c r="G840">
        <v>0</v>
      </c>
      <c r="H840" s="85">
        <v>52.775199999999998</v>
      </c>
      <c r="I840" s="84">
        <f t="shared" si="156"/>
        <v>0</v>
      </c>
      <c r="J840" s="84">
        <f t="shared" si="157"/>
        <v>0</v>
      </c>
      <c r="K840" s="84">
        <f t="shared" si="158"/>
        <v>0</v>
      </c>
      <c r="L840" s="84">
        <f t="shared" si="159"/>
        <v>0</v>
      </c>
      <c r="M840" s="84">
        <f t="shared" si="160"/>
        <v>0</v>
      </c>
      <c r="N840">
        <v>3587</v>
      </c>
      <c r="O840" s="85">
        <v>0</v>
      </c>
      <c r="P840" s="84">
        <v>5.0999999999999997E-2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 s="85">
        <v>0</v>
      </c>
      <c r="X840" s="85">
        <v>0</v>
      </c>
      <c r="Y840" s="85">
        <v>0</v>
      </c>
      <c r="Z840" s="85">
        <v>0</v>
      </c>
      <c r="AA840" s="85">
        <v>0</v>
      </c>
      <c r="AB840" s="64">
        <f t="shared" si="161"/>
        <v>0</v>
      </c>
      <c r="AC840" s="64">
        <f t="shared" si="162"/>
        <v>0</v>
      </c>
      <c r="AD840" s="64">
        <f t="shared" si="163"/>
        <v>0</v>
      </c>
      <c r="AE840" s="64">
        <f t="shared" si="164"/>
        <v>0</v>
      </c>
      <c r="AF840" s="64">
        <f t="shared" si="165"/>
        <v>0</v>
      </c>
      <c r="AG840" s="64">
        <f t="shared" si="166"/>
        <v>0</v>
      </c>
      <c r="AH840" s="64">
        <f t="shared" si="167"/>
        <v>0</v>
      </c>
    </row>
    <row r="841" spans="1:34">
      <c r="A841" t="s">
        <v>35</v>
      </c>
      <c r="B841" t="s">
        <v>51</v>
      </c>
      <c r="C841">
        <v>11</v>
      </c>
      <c r="D841">
        <v>2014</v>
      </c>
      <c r="E841">
        <v>24</v>
      </c>
      <c r="F841">
        <v>0</v>
      </c>
      <c r="G841">
        <v>0</v>
      </c>
      <c r="H841" s="85">
        <v>52.992199999999997</v>
      </c>
      <c r="I841" s="84">
        <f t="shared" si="156"/>
        <v>0</v>
      </c>
      <c r="J841" s="84">
        <f t="shared" si="157"/>
        <v>0</v>
      </c>
      <c r="K841" s="84">
        <f t="shared" si="158"/>
        <v>0</v>
      </c>
      <c r="L841" s="84">
        <f t="shared" si="159"/>
        <v>0</v>
      </c>
      <c r="M841" s="84">
        <f t="shared" si="160"/>
        <v>0</v>
      </c>
      <c r="N841">
        <v>3587</v>
      </c>
      <c r="O841" s="85">
        <v>0</v>
      </c>
      <c r="P841" s="84">
        <v>0.05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 s="85">
        <v>0</v>
      </c>
      <c r="X841" s="85">
        <v>0</v>
      </c>
      <c r="Y841" s="85">
        <v>0</v>
      </c>
      <c r="Z841" s="85">
        <v>0</v>
      </c>
      <c r="AA841" s="85">
        <v>0</v>
      </c>
      <c r="AB841" s="64">
        <f t="shared" si="161"/>
        <v>0</v>
      </c>
      <c r="AC841" s="64">
        <f t="shared" si="162"/>
        <v>0</v>
      </c>
      <c r="AD841" s="64">
        <f t="shared" si="163"/>
        <v>0</v>
      </c>
      <c r="AE841" s="64">
        <f t="shared" si="164"/>
        <v>0</v>
      </c>
      <c r="AF841" s="64">
        <f t="shared" si="165"/>
        <v>0</v>
      </c>
      <c r="AG841" s="64">
        <f t="shared" si="166"/>
        <v>0</v>
      </c>
      <c r="AH841" s="64">
        <f t="shared" si="167"/>
        <v>0</v>
      </c>
    </row>
    <row r="842" spans="1:34">
      <c r="A842" t="s">
        <v>35</v>
      </c>
      <c r="B842" t="s">
        <v>52</v>
      </c>
      <c r="C842">
        <v>12</v>
      </c>
      <c r="D842">
        <v>2014</v>
      </c>
      <c r="E842">
        <v>1</v>
      </c>
      <c r="F842">
        <v>0</v>
      </c>
      <c r="G842">
        <v>0</v>
      </c>
      <c r="H842" s="85">
        <v>49.581400000000002</v>
      </c>
      <c r="I842" s="84">
        <f t="shared" si="156"/>
        <v>0</v>
      </c>
      <c r="J842" s="84">
        <f t="shared" si="157"/>
        <v>0</v>
      </c>
      <c r="K842" s="84">
        <f t="shared" si="158"/>
        <v>0</v>
      </c>
      <c r="L842" s="84">
        <f t="shared" si="159"/>
        <v>0</v>
      </c>
      <c r="M842" s="84">
        <f t="shared" si="160"/>
        <v>0</v>
      </c>
      <c r="N842">
        <v>3798</v>
      </c>
      <c r="O842" s="85">
        <v>0</v>
      </c>
      <c r="P842" s="84">
        <v>0.05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 s="85">
        <v>0</v>
      </c>
      <c r="X842" s="85">
        <v>0</v>
      </c>
      <c r="Y842" s="85">
        <v>0</v>
      </c>
      <c r="Z842" s="85">
        <v>0</v>
      </c>
      <c r="AA842" s="85">
        <v>0</v>
      </c>
      <c r="AB842" s="64">
        <f t="shared" si="161"/>
        <v>0</v>
      </c>
      <c r="AC842" s="64">
        <f t="shared" si="162"/>
        <v>0</v>
      </c>
      <c r="AD842" s="64">
        <f t="shared" si="163"/>
        <v>0</v>
      </c>
      <c r="AE842" s="64">
        <f t="shared" si="164"/>
        <v>0</v>
      </c>
      <c r="AF842" s="64">
        <f t="shared" si="165"/>
        <v>0</v>
      </c>
      <c r="AG842" s="64">
        <f t="shared" si="166"/>
        <v>0</v>
      </c>
      <c r="AH842" s="64">
        <f t="shared" si="167"/>
        <v>0</v>
      </c>
    </row>
    <row r="843" spans="1:34">
      <c r="A843" t="s">
        <v>35</v>
      </c>
      <c r="B843" t="s">
        <v>52</v>
      </c>
      <c r="C843">
        <v>12</v>
      </c>
      <c r="D843">
        <v>2014</v>
      </c>
      <c r="E843">
        <v>2</v>
      </c>
      <c r="F843">
        <v>0</v>
      </c>
      <c r="G843">
        <v>0</v>
      </c>
      <c r="H843" s="85">
        <v>49.4651</v>
      </c>
      <c r="I843" s="84">
        <f t="shared" si="156"/>
        <v>0</v>
      </c>
      <c r="J843" s="84">
        <f t="shared" si="157"/>
        <v>0</v>
      </c>
      <c r="K843" s="84">
        <f t="shared" si="158"/>
        <v>0</v>
      </c>
      <c r="L843" s="84">
        <f t="shared" si="159"/>
        <v>0</v>
      </c>
      <c r="M843" s="84">
        <f t="shared" si="160"/>
        <v>0</v>
      </c>
      <c r="N843">
        <v>3798</v>
      </c>
      <c r="O843" s="85">
        <v>0</v>
      </c>
      <c r="P843" s="84">
        <v>3.2000000000000001E-2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 s="85">
        <v>0</v>
      </c>
      <c r="X843" s="85">
        <v>0</v>
      </c>
      <c r="Y843" s="85">
        <v>0</v>
      </c>
      <c r="Z843" s="85">
        <v>0</v>
      </c>
      <c r="AA843" s="85">
        <v>0</v>
      </c>
      <c r="AB843" s="64">
        <f t="shared" si="161"/>
        <v>0</v>
      </c>
      <c r="AC843" s="64">
        <f t="shared" si="162"/>
        <v>0</v>
      </c>
      <c r="AD843" s="64">
        <f t="shared" si="163"/>
        <v>0</v>
      </c>
      <c r="AE843" s="64">
        <f t="shared" si="164"/>
        <v>0</v>
      </c>
      <c r="AF843" s="64">
        <f t="shared" si="165"/>
        <v>0</v>
      </c>
      <c r="AG843" s="64">
        <f t="shared" si="166"/>
        <v>0</v>
      </c>
      <c r="AH843" s="64">
        <f t="shared" si="167"/>
        <v>0</v>
      </c>
    </row>
    <row r="844" spans="1:34">
      <c r="A844" t="s">
        <v>35</v>
      </c>
      <c r="B844" t="s">
        <v>52</v>
      </c>
      <c r="C844">
        <v>12</v>
      </c>
      <c r="D844">
        <v>2014</v>
      </c>
      <c r="E844">
        <v>3</v>
      </c>
      <c r="F844">
        <v>0</v>
      </c>
      <c r="G844">
        <v>0</v>
      </c>
      <c r="H844" s="85">
        <v>49.387599999999999</v>
      </c>
      <c r="I844" s="84">
        <f t="shared" si="156"/>
        <v>0</v>
      </c>
      <c r="J844" s="84">
        <f t="shared" si="157"/>
        <v>0</v>
      </c>
      <c r="K844" s="84">
        <f t="shared" si="158"/>
        <v>0</v>
      </c>
      <c r="L844" s="84">
        <f t="shared" si="159"/>
        <v>0</v>
      </c>
      <c r="M844" s="84">
        <f t="shared" si="160"/>
        <v>0</v>
      </c>
      <c r="N844">
        <v>3798</v>
      </c>
      <c r="O844" s="85">
        <v>0</v>
      </c>
      <c r="P844" s="84">
        <v>4.3999999999999997E-2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 s="85">
        <v>0</v>
      </c>
      <c r="X844" s="85">
        <v>0</v>
      </c>
      <c r="Y844" s="85">
        <v>0</v>
      </c>
      <c r="Z844" s="85">
        <v>0</v>
      </c>
      <c r="AA844" s="85">
        <v>0</v>
      </c>
      <c r="AB844" s="64">
        <f t="shared" si="161"/>
        <v>0</v>
      </c>
      <c r="AC844" s="64">
        <f t="shared" si="162"/>
        <v>0</v>
      </c>
      <c r="AD844" s="64">
        <f t="shared" si="163"/>
        <v>0</v>
      </c>
      <c r="AE844" s="64">
        <f t="shared" si="164"/>
        <v>0</v>
      </c>
      <c r="AF844" s="64">
        <f t="shared" si="165"/>
        <v>0</v>
      </c>
      <c r="AG844" s="64">
        <f t="shared" si="166"/>
        <v>0</v>
      </c>
      <c r="AH844" s="64">
        <f t="shared" si="167"/>
        <v>0</v>
      </c>
    </row>
    <row r="845" spans="1:34">
      <c r="A845" t="s">
        <v>35</v>
      </c>
      <c r="B845" t="s">
        <v>52</v>
      </c>
      <c r="C845">
        <v>12</v>
      </c>
      <c r="D845">
        <v>2014</v>
      </c>
      <c r="E845">
        <v>4</v>
      </c>
      <c r="F845">
        <v>0</v>
      </c>
      <c r="G845">
        <v>0</v>
      </c>
      <c r="H845" s="85">
        <v>48.922499999999999</v>
      </c>
      <c r="I845" s="84">
        <f t="shared" si="156"/>
        <v>0</v>
      </c>
      <c r="J845" s="84">
        <f t="shared" si="157"/>
        <v>0</v>
      </c>
      <c r="K845" s="84">
        <f t="shared" si="158"/>
        <v>0</v>
      </c>
      <c r="L845" s="84">
        <f t="shared" si="159"/>
        <v>0</v>
      </c>
      <c r="M845" s="84">
        <f t="shared" si="160"/>
        <v>0</v>
      </c>
      <c r="N845">
        <v>3798</v>
      </c>
      <c r="O845" s="85">
        <v>0</v>
      </c>
      <c r="P845" s="84">
        <v>4.3999999999999997E-2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 s="85">
        <v>0</v>
      </c>
      <c r="X845" s="85">
        <v>0</v>
      </c>
      <c r="Y845" s="85">
        <v>0</v>
      </c>
      <c r="Z845" s="85">
        <v>0</v>
      </c>
      <c r="AA845" s="85">
        <v>0</v>
      </c>
      <c r="AB845" s="64">
        <f t="shared" si="161"/>
        <v>0</v>
      </c>
      <c r="AC845" s="64">
        <f t="shared" si="162"/>
        <v>0</v>
      </c>
      <c r="AD845" s="64">
        <f t="shared" si="163"/>
        <v>0</v>
      </c>
      <c r="AE845" s="64">
        <f t="shared" si="164"/>
        <v>0</v>
      </c>
      <c r="AF845" s="64">
        <f t="shared" si="165"/>
        <v>0</v>
      </c>
      <c r="AG845" s="64">
        <f t="shared" si="166"/>
        <v>0</v>
      </c>
      <c r="AH845" s="64">
        <f t="shared" si="167"/>
        <v>0</v>
      </c>
    </row>
    <row r="846" spans="1:34">
      <c r="A846" t="s">
        <v>35</v>
      </c>
      <c r="B846" t="s">
        <v>52</v>
      </c>
      <c r="C846">
        <v>12</v>
      </c>
      <c r="D846">
        <v>2014</v>
      </c>
      <c r="E846">
        <v>5</v>
      </c>
      <c r="F846">
        <v>0</v>
      </c>
      <c r="G846">
        <v>0</v>
      </c>
      <c r="H846" s="85">
        <v>48.5426</v>
      </c>
      <c r="I846" s="84">
        <f t="shared" si="156"/>
        <v>0</v>
      </c>
      <c r="J846" s="84">
        <f t="shared" si="157"/>
        <v>0</v>
      </c>
      <c r="K846" s="84">
        <f t="shared" si="158"/>
        <v>0</v>
      </c>
      <c r="L846" s="84">
        <f t="shared" si="159"/>
        <v>0</v>
      </c>
      <c r="M846" s="84">
        <f t="shared" si="160"/>
        <v>0</v>
      </c>
      <c r="N846">
        <v>3798</v>
      </c>
      <c r="O846" s="85">
        <v>0</v>
      </c>
      <c r="P846" s="84">
        <v>5.3999999999999999E-2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 s="85">
        <v>0</v>
      </c>
      <c r="X846" s="85">
        <v>0</v>
      </c>
      <c r="Y846" s="85">
        <v>0</v>
      </c>
      <c r="Z846" s="85">
        <v>0</v>
      </c>
      <c r="AA846" s="85">
        <v>0</v>
      </c>
      <c r="AB846" s="64">
        <f t="shared" si="161"/>
        <v>0</v>
      </c>
      <c r="AC846" s="64">
        <f t="shared" si="162"/>
        <v>0</v>
      </c>
      <c r="AD846" s="64">
        <f t="shared" si="163"/>
        <v>0</v>
      </c>
      <c r="AE846" s="64">
        <f t="shared" si="164"/>
        <v>0</v>
      </c>
      <c r="AF846" s="64">
        <f t="shared" si="165"/>
        <v>0</v>
      </c>
      <c r="AG846" s="64">
        <f t="shared" si="166"/>
        <v>0</v>
      </c>
      <c r="AH846" s="64">
        <f t="shared" si="167"/>
        <v>0</v>
      </c>
    </row>
    <row r="847" spans="1:34">
      <c r="A847" t="s">
        <v>35</v>
      </c>
      <c r="B847" t="s">
        <v>52</v>
      </c>
      <c r="C847">
        <v>12</v>
      </c>
      <c r="D847">
        <v>2014</v>
      </c>
      <c r="E847">
        <v>6</v>
      </c>
      <c r="F847">
        <v>0</v>
      </c>
      <c r="G847">
        <v>0</v>
      </c>
      <c r="H847" s="85">
        <v>48.209299999999999</v>
      </c>
      <c r="I847" s="84">
        <f t="shared" si="156"/>
        <v>0</v>
      </c>
      <c r="J847" s="84">
        <f t="shared" si="157"/>
        <v>0</v>
      </c>
      <c r="K847" s="84">
        <f t="shared" si="158"/>
        <v>0</v>
      </c>
      <c r="L847" s="84">
        <f t="shared" si="159"/>
        <v>0</v>
      </c>
      <c r="M847" s="84">
        <f t="shared" si="160"/>
        <v>0</v>
      </c>
      <c r="N847">
        <v>3798</v>
      </c>
      <c r="O847" s="85">
        <v>0</v>
      </c>
      <c r="P847" s="84">
        <v>0.10100000000000001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 s="85">
        <v>0</v>
      </c>
      <c r="X847" s="85">
        <v>0</v>
      </c>
      <c r="Y847" s="85">
        <v>0</v>
      </c>
      <c r="Z847" s="85">
        <v>0</v>
      </c>
      <c r="AA847" s="85">
        <v>0</v>
      </c>
      <c r="AB847" s="64">
        <f t="shared" si="161"/>
        <v>0</v>
      </c>
      <c r="AC847" s="64">
        <f t="shared" si="162"/>
        <v>0</v>
      </c>
      <c r="AD847" s="64">
        <f t="shared" si="163"/>
        <v>0</v>
      </c>
      <c r="AE847" s="64">
        <f t="shared" si="164"/>
        <v>0</v>
      </c>
      <c r="AF847" s="64">
        <f t="shared" si="165"/>
        <v>0</v>
      </c>
      <c r="AG847" s="64">
        <f t="shared" si="166"/>
        <v>0</v>
      </c>
      <c r="AH847" s="64">
        <f t="shared" si="167"/>
        <v>0</v>
      </c>
    </row>
    <row r="848" spans="1:34">
      <c r="A848" t="s">
        <v>35</v>
      </c>
      <c r="B848" t="s">
        <v>52</v>
      </c>
      <c r="C848">
        <v>12</v>
      </c>
      <c r="D848">
        <v>2014</v>
      </c>
      <c r="E848">
        <v>7</v>
      </c>
      <c r="F848">
        <v>0</v>
      </c>
      <c r="G848">
        <v>0</v>
      </c>
      <c r="H848" s="85">
        <v>47.658900000000003</v>
      </c>
      <c r="I848" s="84">
        <f t="shared" si="156"/>
        <v>0</v>
      </c>
      <c r="J848" s="84">
        <f t="shared" si="157"/>
        <v>0</v>
      </c>
      <c r="K848" s="84">
        <f t="shared" si="158"/>
        <v>0</v>
      </c>
      <c r="L848" s="84">
        <f t="shared" si="159"/>
        <v>0</v>
      </c>
      <c r="M848" s="84">
        <f t="shared" si="160"/>
        <v>0</v>
      </c>
      <c r="N848">
        <v>3798</v>
      </c>
      <c r="O848" s="85">
        <v>0</v>
      </c>
      <c r="P848" s="84">
        <v>0.161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 s="85">
        <v>0</v>
      </c>
      <c r="X848" s="85">
        <v>0</v>
      </c>
      <c r="Y848" s="85">
        <v>0</v>
      </c>
      <c r="Z848" s="85">
        <v>0</v>
      </c>
      <c r="AA848" s="85">
        <v>0</v>
      </c>
      <c r="AB848" s="64">
        <f t="shared" si="161"/>
        <v>0</v>
      </c>
      <c r="AC848" s="64">
        <f t="shared" si="162"/>
        <v>0</v>
      </c>
      <c r="AD848" s="64">
        <f t="shared" si="163"/>
        <v>0</v>
      </c>
      <c r="AE848" s="64">
        <f t="shared" si="164"/>
        <v>0</v>
      </c>
      <c r="AF848" s="64">
        <f t="shared" si="165"/>
        <v>0</v>
      </c>
      <c r="AG848" s="64">
        <f t="shared" si="166"/>
        <v>0</v>
      </c>
      <c r="AH848" s="64">
        <f t="shared" si="167"/>
        <v>0</v>
      </c>
    </row>
    <row r="849" spans="1:34">
      <c r="A849" t="s">
        <v>35</v>
      </c>
      <c r="B849" t="s">
        <v>52</v>
      </c>
      <c r="C849">
        <v>12</v>
      </c>
      <c r="D849">
        <v>2014</v>
      </c>
      <c r="E849">
        <v>8</v>
      </c>
      <c r="F849">
        <v>0</v>
      </c>
      <c r="G849">
        <v>0</v>
      </c>
      <c r="H849" s="85">
        <v>47.883699999999997</v>
      </c>
      <c r="I849" s="84">
        <f t="shared" si="156"/>
        <v>0</v>
      </c>
      <c r="J849" s="84">
        <f t="shared" si="157"/>
        <v>0</v>
      </c>
      <c r="K849" s="84">
        <f t="shared" si="158"/>
        <v>0</v>
      </c>
      <c r="L849" s="84">
        <f t="shared" si="159"/>
        <v>0</v>
      </c>
      <c r="M849" s="84">
        <f t="shared" si="160"/>
        <v>0</v>
      </c>
      <c r="N849">
        <v>3798</v>
      </c>
      <c r="O849" s="85">
        <v>0</v>
      </c>
      <c r="P849" s="84">
        <v>0.224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 s="85">
        <v>0</v>
      </c>
      <c r="X849" s="85">
        <v>0</v>
      </c>
      <c r="Y849" s="85">
        <v>0</v>
      </c>
      <c r="Z849" s="85">
        <v>0</v>
      </c>
      <c r="AA849" s="85">
        <v>0</v>
      </c>
      <c r="AB849" s="64">
        <f t="shared" si="161"/>
        <v>0</v>
      </c>
      <c r="AC849" s="64">
        <f t="shared" si="162"/>
        <v>0</v>
      </c>
      <c r="AD849" s="64">
        <f t="shared" si="163"/>
        <v>0</v>
      </c>
      <c r="AE849" s="64">
        <f t="shared" si="164"/>
        <v>0</v>
      </c>
      <c r="AF849" s="64">
        <f t="shared" si="165"/>
        <v>0</v>
      </c>
      <c r="AG849" s="64">
        <f t="shared" si="166"/>
        <v>0</v>
      </c>
      <c r="AH849" s="64">
        <f t="shared" si="167"/>
        <v>0</v>
      </c>
    </row>
    <row r="850" spans="1:34">
      <c r="A850" t="s">
        <v>35</v>
      </c>
      <c r="B850" t="s">
        <v>52</v>
      </c>
      <c r="C850">
        <v>12</v>
      </c>
      <c r="D850">
        <v>2014</v>
      </c>
      <c r="E850">
        <v>9</v>
      </c>
      <c r="F850">
        <v>0</v>
      </c>
      <c r="G850">
        <v>0</v>
      </c>
      <c r="H850" s="85">
        <v>49.232599999999998</v>
      </c>
      <c r="I850" s="84">
        <f t="shared" si="156"/>
        <v>0</v>
      </c>
      <c r="J850" s="84">
        <f t="shared" si="157"/>
        <v>0</v>
      </c>
      <c r="K850" s="84">
        <f t="shared" si="158"/>
        <v>0</v>
      </c>
      <c r="L850" s="84">
        <f t="shared" si="159"/>
        <v>0</v>
      </c>
      <c r="M850" s="84">
        <f t="shared" si="160"/>
        <v>0</v>
      </c>
      <c r="N850">
        <v>3798</v>
      </c>
      <c r="O850" s="85">
        <v>0</v>
      </c>
      <c r="P850" s="84">
        <v>0.33800000000000002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 s="85">
        <v>0</v>
      </c>
      <c r="X850" s="85">
        <v>0</v>
      </c>
      <c r="Y850" s="85">
        <v>0</v>
      </c>
      <c r="Z850" s="85">
        <v>0</v>
      </c>
      <c r="AA850" s="85">
        <v>0</v>
      </c>
      <c r="AB850" s="64">
        <f t="shared" si="161"/>
        <v>0</v>
      </c>
      <c r="AC850" s="64">
        <f t="shared" si="162"/>
        <v>0</v>
      </c>
      <c r="AD850" s="64">
        <f t="shared" si="163"/>
        <v>0</v>
      </c>
      <c r="AE850" s="64">
        <f t="shared" si="164"/>
        <v>0</v>
      </c>
      <c r="AF850" s="64">
        <f t="shared" si="165"/>
        <v>0</v>
      </c>
      <c r="AG850" s="64">
        <f t="shared" si="166"/>
        <v>0</v>
      </c>
      <c r="AH850" s="64">
        <f t="shared" si="167"/>
        <v>0</v>
      </c>
    </row>
    <row r="851" spans="1:34">
      <c r="A851" t="s">
        <v>35</v>
      </c>
      <c r="B851" t="s">
        <v>52</v>
      </c>
      <c r="C851">
        <v>12</v>
      </c>
      <c r="D851">
        <v>2014</v>
      </c>
      <c r="E851">
        <v>10</v>
      </c>
      <c r="F851">
        <v>0</v>
      </c>
      <c r="G851">
        <v>0</v>
      </c>
      <c r="H851" s="85">
        <v>50.434100000000001</v>
      </c>
      <c r="I851" s="84">
        <f t="shared" si="156"/>
        <v>0</v>
      </c>
      <c r="J851" s="84">
        <f t="shared" si="157"/>
        <v>0</v>
      </c>
      <c r="K851" s="84">
        <f t="shared" si="158"/>
        <v>0</v>
      </c>
      <c r="L851" s="84">
        <f t="shared" si="159"/>
        <v>0</v>
      </c>
      <c r="M851" s="84">
        <f t="shared" si="160"/>
        <v>0</v>
      </c>
      <c r="N851">
        <v>3798</v>
      </c>
      <c r="O851" s="85">
        <v>0</v>
      </c>
      <c r="P851" s="84">
        <v>0.55700000000000005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 s="85">
        <v>0</v>
      </c>
      <c r="X851" s="85">
        <v>0</v>
      </c>
      <c r="Y851" s="85">
        <v>0</v>
      </c>
      <c r="Z851" s="85">
        <v>0</v>
      </c>
      <c r="AA851" s="85">
        <v>0</v>
      </c>
      <c r="AB851" s="64">
        <f t="shared" si="161"/>
        <v>0</v>
      </c>
      <c r="AC851" s="64">
        <f t="shared" si="162"/>
        <v>0</v>
      </c>
      <c r="AD851" s="64">
        <f t="shared" si="163"/>
        <v>0</v>
      </c>
      <c r="AE851" s="64">
        <f t="shared" si="164"/>
        <v>0</v>
      </c>
      <c r="AF851" s="64">
        <f t="shared" si="165"/>
        <v>0</v>
      </c>
      <c r="AG851" s="64">
        <f t="shared" si="166"/>
        <v>0</v>
      </c>
      <c r="AH851" s="64">
        <f t="shared" si="167"/>
        <v>0</v>
      </c>
    </row>
    <row r="852" spans="1:34">
      <c r="A852" t="s">
        <v>35</v>
      </c>
      <c r="B852" t="s">
        <v>52</v>
      </c>
      <c r="C852">
        <v>12</v>
      </c>
      <c r="D852">
        <v>2014</v>
      </c>
      <c r="E852">
        <v>11</v>
      </c>
      <c r="F852">
        <v>0</v>
      </c>
      <c r="G852">
        <v>0</v>
      </c>
      <c r="H852" s="85">
        <v>51.612400000000001</v>
      </c>
      <c r="I852" s="84">
        <f t="shared" si="156"/>
        <v>0</v>
      </c>
      <c r="J852" s="84">
        <f t="shared" si="157"/>
        <v>0</v>
      </c>
      <c r="K852" s="84">
        <f t="shared" si="158"/>
        <v>0</v>
      </c>
      <c r="L852" s="84">
        <f t="shared" si="159"/>
        <v>0</v>
      </c>
      <c r="M852" s="84">
        <f t="shared" si="160"/>
        <v>0</v>
      </c>
      <c r="N852">
        <v>3798</v>
      </c>
      <c r="O852" s="85">
        <v>0</v>
      </c>
      <c r="P852" s="84">
        <v>0.72599999999999998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 s="85">
        <v>0</v>
      </c>
      <c r="X852" s="85">
        <v>0</v>
      </c>
      <c r="Y852" s="85">
        <v>0</v>
      </c>
      <c r="Z852" s="85">
        <v>0</v>
      </c>
      <c r="AA852" s="85">
        <v>0</v>
      </c>
      <c r="AB852" s="64">
        <f t="shared" si="161"/>
        <v>0</v>
      </c>
      <c r="AC852" s="64">
        <f t="shared" si="162"/>
        <v>0</v>
      </c>
      <c r="AD852" s="64">
        <f t="shared" si="163"/>
        <v>0</v>
      </c>
      <c r="AE852" s="64">
        <f t="shared" si="164"/>
        <v>0</v>
      </c>
      <c r="AF852" s="64">
        <f t="shared" si="165"/>
        <v>0</v>
      </c>
      <c r="AG852" s="64">
        <f t="shared" si="166"/>
        <v>0</v>
      </c>
      <c r="AH852" s="64">
        <f t="shared" si="167"/>
        <v>0</v>
      </c>
    </row>
    <row r="853" spans="1:34">
      <c r="A853" t="s">
        <v>35</v>
      </c>
      <c r="B853" t="s">
        <v>52</v>
      </c>
      <c r="C853">
        <v>12</v>
      </c>
      <c r="D853">
        <v>2014</v>
      </c>
      <c r="E853">
        <v>12</v>
      </c>
      <c r="F853">
        <v>0</v>
      </c>
      <c r="G853">
        <v>0</v>
      </c>
      <c r="H853" s="85">
        <v>52.806199999999997</v>
      </c>
      <c r="I853" s="84">
        <f t="shared" si="156"/>
        <v>0</v>
      </c>
      <c r="J853" s="84">
        <f t="shared" si="157"/>
        <v>0</v>
      </c>
      <c r="K853" s="84">
        <f t="shared" si="158"/>
        <v>0</v>
      </c>
      <c r="L853" s="84">
        <f t="shared" si="159"/>
        <v>0</v>
      </c>
      <c r="M853" s="84">
        <f t="shared" si="160"/>
        <v>0</v>
      </c>
      <c r="N853">
        <v>3798</v>
      </c>
      <c r="O853" s="85">
        <v>0</v>
      </c>
      <c r="P853" s="84">
        <v>0.85699999999999998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 s="85">
        <v>0</v>
      </c>
      <c r="X853" s="85">
        <v>0</v>
      </c>
      <c r="Y853" s="85">
        <v>0</v>
      </c>
      <c r="Z853" s="85">
        <v>0</v>
      </c>
      <c r="AA853" s="85">
        <v>0</v>
      </c>
      <c r="AB853" s="64">
        <f t="shared" si="161"/>
        <v>0</v>
      </c>
      <c r="AC853" s="64">
        <f t="shared" si="162"/>
        <v>0</v>
      </c>
      <c r="AD853" s="64">
        <f t="shared" si="163"/>
        <v>0</v>
      </c>
      <c r="AE853" s="64">
        <f t="shared" si="164"/>
        <v>0</v>
      </c>
      <c r="AF853" s="64">
        <f t="shared" si="165"/>
        <v>0</v>
      </c>
      <c r="AG853" s="64">
        <f t="shared" si="166"/>
        <v>0</v>
      </c>
      <c r="AH853" s="64">
        <f t="shared" si="167"/>
        <v>0</v>
      </c>
    </row>
    <row r="854" spans="1:34">
      <c r="A854" t="s">
        <v>35</v>
      </c>
      <c r="B854" t="s">
        <v>52</v>
      </c>
      <c r="C854">
        <v>12</v>
      </c>
      <c r="D854">
        <v>2014</v>
      </c>
      <c r="E854">
        <v>13</v>
      </c>
      <c r="F854">
        <v>0</v>
      </c>
      <c r="G854">
        <v>0</v>
      </c>
      <c r="H854" s="85">
        <v>52.751899999999999</v>
      </c>
      <c r="I854" s="84">
        <f t="shared" si="156"/>
        <v>0</v>
      </c>
      <c r="J854" s="84">
        <f t="shared" si="157"/>
        <v>0</v>
      </c>
      <c r="K854" s="84">
        <f t="shared" si="158"/>
        <v>0</v>
      </c>
      <c r="L854" s="84">
        <f t="shared" si="159"/>
        <v>0</v>
      </c>
      <c r="M854" s="84">
        <f t="shared" si="160"/>
        <v>0</v>
      </c>
      <c r="N854">
        <v>3798</v>
      </c>
      <c r="O854" s="85">
        <v>0</v>
      </c>
      <c r="P854" s="84">
        <v>0.90100000000000002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 s="85">
        <v>0</v>
      </c>
      <c r="X854" s="85">
        <v>0</v>
      </c>
      <c r="Y854" s="85">
        <v>0</v>
      </c>
      <c r="Z854" s="85">
        <v>0</v>
      </c>
      <c r="AA854" s="85">
        <v>0</v>
      </c>
      <c r="AB854" s="64">
        <f t="shared" si="161"/>
        <v>0</v>
      </c>
      <c r="AC854" s="64">
        <f t="shared" si="162"/>
        <v>0</v>
      </c>
      <c r="AD854" s="64">
        <f t="shared" si="163"/>
        <v>0</v>
      </c>
      <c r="AE854" s="64">
        <f t="shared" si="164"/>
        <v>0</v>
      </c>
      <c r="AF854" s="64">
        <f t="shared" si="165"/>
        <v>0</v>
      </c>
      <c r="AG854" s="64">
        <f t="shared" si="166"/>
        <v>0</v>
      </c>
      <c r="AH854" s="64">
        <f t="shared" si="167"/>
        <v>0</v>
      </c>
    </row>
    <row r="855" spans="1:34">
      <c r="A855" t="s">
        <v>35</v>
      </c>
      <c r="B855" t="s">
        <v>52</v>
      </c>
      <c r="C855">
        <v>12</v>
      </c>
      <c r="D855">
        <v>2014</v>
      </c>
      <c r="E855">
        <v>14</v>
      </c>
      <c r="F855">
        <v>0</v>
      </c>
      <c r="G855">
        <v>0</v>
      </c>
      <c r="H855" s="85">
        <v>52.883699999999997</v>
      </c>
      <c r="I855" s="84">
        <f t="shared" si="156"/>
        <v>0</v>
      </c>
      <c r="J855" s="84">
        <f t="shared" si="157"/>
        <v>0</v>
      </c>
      <c r="K855" s="84">
        <f t="shared" si="158"/>
        <v>0</v>
      </c>
      <c r="L855" s="84">
        <f t="shared" si="159"/>
        <v>0</v>
      </c>
      <c r="M855" s="84">
        <f t="shared" si="160"/>
        <v>0</v>
      </c>
      <c r="N855">
        <v>3798</v>
      </c>
      <c r="O855" s="85">
        <v>0</v>
      </c>
      <c r="P855" s="84">
        <v>0.88900000000000001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 s="85">
        <v>0</v>
      </c>
      <c r="X855" s="85">
        <v>0</v>
      </c>
      <c r="Y855" s="85">
        <v>0</v>
      </c>
      <c r="Z855" s="85">
        <v>0</v>
      </c>
      <c r="AA855" s="85">
        <v>0</v>
      </c>
      <c r="AB855" s="64">
        <f t="shared" si="161"/>
        <v>0</v>
      </c>
      <c r="AC855" s="64">
        <f t="shared" si="162"/>
        <v>0</v>
      </c>
      <c r="AD855" s="64">
        <f t="shared" si="163"/>
        <v>0</v>
      </c>
      <c r="AE855" s="64">
        <f t="shared" si="164"/>
        <v>0</v>
      </c>
      <c r="AF855" s="64">
        <f t="shared" si="165"/>
        <v>0</v>
      </c>
      <c r="AG855" s="64">
        <f t="shared" si="166"/>
        <v>0</v>
      </c>
      <c r="AH855" s="64">
        <f t="shared" si="167"/>
        <v>0</v>
      </c>
    </row>
    <row r="856" spans="1:34">
      <c r="A856" t="s">
        <v>35</v>
      </c>
      <c r="B856" t="s">
        <v>52</v>
      </c>
      <c r="C856">
        <v>12</v>
      </c>
      <c r="D856">
        <v>2014</v>
      </c>
      <c r="E856">
        <v>15</v>
      </c>
      <c r="F856">
        <v>0</v>
      </c>
      <c r="G856">
        <v>0</v>
      </c>
      <c r="H856" s="85">
        <v>53.093000000000004</v>
      </c>
      <c r="I856" s="84">
        <f t="shared" si="156"/>
        <v>0</v>
      </c>
      <c r="J856" s="84">
        <f t="shared" si="157"/>
        <v>0</v>
      </c>
      <c r="K856" s="84">
        <f t="shared" si="158"/>
        <v>0</v>
      </c>
      <c r="L856" s="84">
        <f t="shared" si="159"/>
        <v>0</v>
      </c>
      <c r="M856" s="84">
        <f t="shared" si="160"/>
        <v>0</v>
      </c>
      <c r="N856">
        <v>3798</v>
      </c>
      <c r="O856" s="85">
        <v>0</v>
      </c>
      <c r="P856" s="84">
        <v>0.8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 s="85">
        <v>0</v>
      </c>
      <c r="X856" s="85">
        <v>0</v>
      </c>
      <c r="Y856" s="85">
        <v>0</v>
      </c>
      <c r="Z856" s="85">
        <v>0</v>
      </c>
      <c r="AA856" s="85">
        <v>0</v>
      </c>
      <c r="AB856" s="64">
        <f t="shared" si="161"/>
        <v>0</v>
      </c>
      <c r="AC856" s="64">
        <f t="shared" si="162"/>
        <v>0</v>
      </c>
      <c r="AD856" s="64">
        <f t="shared" si="163"/>
        <v>0</v>
      </c>
      <c r="AE856" s="64">
        <f t="shared" si="164"/>
        <v>0</v>
      </c>
      <c r="AF856" s="64">
        <f t="shared" si="165"/>
        <v>0</v>
      </c>
      <c r="AG856" s="64">
        <f t="shared" si="166"/>
        <v>0</v>
      </c>
      <c r="AH856" s="64">
        <f t="shared" si="167"/>
        <v>0</v>
      </c>
    </row>
    <row r="857" spans="1:34">
      <c r="A857" t="s">
        <v>35</v>
      </c>
      <c r="B857" t="s">
        <v>52</v>
      </c>
      <c r="C857">
        <v>12</v>
      </c>
      <c r="D857">
        <v>2014</v>
      </c>
      <c r="E857">
        <v>16</v>
      </c>
      <c r="F857">
        <v>0</v>
      </c>
      <c r="G857">
        <v>0</v>
      </c>
      <c r="H857" s="85">
        <v>52.775199999999998</v>
      </c>
      <c r="I857" s="84">
        <f t="shared" si="156"/>
        <v>0</v>
      </c>
      <c r="J857" s="84">
        <f t="shared" si="157"/>
        <v>0</v>
      </c>
      <c r="K857" s="84">
        <f t="shared" si="158"/>
        <v>0</v>
      </c>
      <c r="L857" s="84">
        <f t="shared" si="159"/>
        <v>0</v>
      </c>
      <c r="M857" s="84">
        <f t="shared" si="160"/>
        <v>0</v>
      </c>
      <c r="N857">
        <v>3798</v>
      </c>
      <c r="O857" s="85">
        <v>0</v>
      </c>
      <c r="P857" s="84">
        <v>0.67400000000000004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 s="85">
        <v>0</v>
      </c>
      <c r="X857" s="85">
        <v>0</v>
      </c>
      <c r="Y857" s="85">
        <v>0</v>
      </c>
      <c r="Z857" s="85">
        <v>0</v>
      </c>
      <c r="AA857" s="85">
        <v>0</v>
      </c>
      <c r="AB857" s="64">
        <f t="shared" si="161"/>
        <v>0</v>
      </c>
      <c r="AC857" s="64">
        <f t="shared" si="162"/>
        <v>0</v>
      </c>
      <c r="AD857" s="64">
        <f t="shared" si="163"/>
        <v>0</v>
      </c>
      <c r="AE857" s="64">
        <f t="shared" si="164"/>
        <v>0</v>
      </c>
      <c r="AF857" s="64">
        <f t="shared" si="165"/>
        <v>0</v>
      </c>
      <c r="AG857" s="64">
        <f t="shared" si="166"/>
        <v>0</v>
      </c>
      <c r="AH857" s="64">
        <f t="shared" si="167"/>
        <v>0</v>
      </c>
    </row>
    <row r="858" spans="1:34">
      <c r="A858" t="s">
        <v>35</v>
      </c>
      <c r="B858" t="s">
        <v>52</v>
      </c>
      <c r="C858">
        <v>12</v>
      </c>
      <c r="D858">
        <v>2014</v>
      </c>
      <c r="E858">
        <v>17</v>
      </c>
      <c r="F858">
        <v>0</v>
      </c>
      <c r="G858">
        <v>0</v>
      </c>
      <c r="H858" s="85">
        <v>51.201500000000003</v>
      </c>
      <c r="I858" s="84">
        <f t="shared" si="156"/>
        <v>0</v>
      </c>
      <c r="J858" s="84">
        <f t="shared" si="157"/>
        <v>0</v>
      </c>
      <c r="K858" s="84">
        <f t="shared" si="158"/>
        <v>0</v>
      </c>
      <c r="L858" s="84">
        <f t="shared" si="159"/>
        <v>0</v>
      </c>
      <c r="M858" s="84">
        <f t="shared" si="160"/>
        <v>0</v>
      </c>
      <c r="N858">
        <v>3798</v>
      </c>
      <c r="O858" s="85">
        <v>0</v>
      </c>
      <c r="P858" s="84">
        <v>0.56599999999999995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 s="85">
        <v>0</v>
      </c>
      <c r="X858" s="85">
        <v>0</v>
      </c>
      <c r="Y858" s="85">
        <v>0</v>
      </c>
      <c r="Z858" s="85">
        <v>0</v>
      </c>
      <c r="AA858" s="85">
        <v>0</v>
      </c>
      <c r="AB858" s="64">
        <f t="shared" si="161"/>
        <v>0</v>
      </c>
      <c r="AC858" s="64">
        <f t="shared" si="162"/>
        <v>0</v>
      </c>
      <c r="AD858" s="64">
        <f t="shared" si="163"/>
        <v>0</v>
      </c>
      <c r="AE858" s="64">
        <f t="shared" si="164"/>
        <v>0</v>
      </c>
      <c r="AF858" s="64">
        <f t="shared" si="165"/>
        <v>0</v>
      </c>
      <c r="AG858" s="64">
        <f t="shared" si="166"/>
        <v>0</v>
      </c>
      <c r="AH858" s="64">
        <f t="shared" si="167"/>
        <v>0</v>
      </c>
    </row>
    <row r="859" spans="1:34">
      <c r="A859" t="s">
        <v>35</v>
      </c>
      <c r="B859" t="s">
        <v>52</v>
      </c>
      <c r="C859">
        <v>12</v>
      </c>
      <c r="D859">
        <v>2014</v>
      </c>
      <c r="E859">
        <v>18</v>
      </c>
      <c r="F859">
        <v>0</v>
      </c>
      <c r="G859">
        <v>0</v>
      </c>
      <c r="H859" s="85">
        <v>48.294600000000003</v>
      </c>
      <c r="I859" s="84">
        <f t="shared" si="156"/>
        <v>0</v>
      </c>
      <c r="J859" s="84">
        <f t="shared" si="157"/>
        <v>0</v>
      </c>
      <c r="K859" s="84">
        <f t="shared" si="158"/>
        <v>0</v>
      </c>
      <c r="L859" s="84">
        <f t="shared" si="159"/>
        <v>0</v>
      </c>
      <c r="M859" s="84">
        <f t="shared" si="160"/>
        <v>0</v>
      </c>
      <c r="N859">
        <v>3798</v>
      </c>
      <c r="O859" s="85">
        <v>0</v>
      </c>
      <c r="P859" s="84">
        <v>0.374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 s="85">
        <v>0</v>
      </c>
      <c r="X859" s="85">
        <v>0</v>
      </c>
      <c r="Y859" s="85">
        <v>0</v>
      </c>
      <c r="Z859" s="85">
        <v>0</v>
      </c>
      <c r="AA859" s="85">
        <v>0</v>
      </c>
      <c r="AB859" s="64">
        <f t="shared" si="161"/>
        <v>0</v>
      </c>
      <c r="AC859" s="64">
        <f t="shared" si="162"/>
        <v>0</v>
      </c>
      <c r="AD859" s="64">
        <f t="shared" si="163"/>
        <v>0</v>
      </c>
      <c r="AE859" s="64">
        <f t="shared" si="164"/>
        <v>0</v>
      </c>
      <c r="AF859" s="64">
        <f t="shared" si="165"/>
        <v>0</v>
      </c>
      <c r="AG859" s="64">
        <f t="shared" si="166"/>
        <v>0</v>
      </c>
      <c r="AH859" s="64">
        <f t="shared" si="167"/>
        <v>0</v>
      </c>
    </row>
    <row r="860" spans="1:34">
      <c r="A860" t="s">
        <v>35</v>
      </c>
      <c r="B860" t="s">
        <v>52</v>
      </c>
      <c r="C860">
        <v>12</v>
      </c>
      <c r="D860">
        <v>2014</v>
      </c>
      <c r="E860">
        <v>19</v>
      </c>
      <c r="F860">
        <v>0</v>
      </c>
      <c r="G860">
        <v>0</v>
      </c>
      <c r="H860" s="85">
        <v>45.410899999999998</v>
      </c>
      <c r="I860" s="84">
        <f t="shared" si="156"/>
        <v>0</v>
      </c>
      <c r="J860" s="84">
        <f t="shared" si="157"/>
        <v>0</v>
      </c>
      <c r="K860" s="84">
        <f t="shared" si="158"/>
        <v>0</v>
      </c>
      <c r="L860" s="84">
        <f t="shared" si="159"/>
        <v>0</v>
      </c>
      <c r="M860" s="84">
        <f t="shared" si="160"/>
        <v>0</v>
      </c>
      <c r="N860">
        <v>3798</v>
      </c>
      <c r="O860" s="85">
        <v>0</v>
      </c>
      <c r="P860" s="84">
        <v>0.23300000000000001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 s="85">
        <v>0</v>
      </c>
      <c r="X860" s="85">
        <v>0</v>
      </c>
      <c r="Y860" s="85">
        <v>0</v>
      </c>
      <c r="Z860" s="85">
        <v>0</v>
      </c>
      <c r="AA860" s="85">
        <v>0</v>
      </c>
      <c r="AB860" s="64">
        <f t="shared" si="161"/>
        <v>0</v>
      </c>
      <c r="AC860" s="64">
        <f t="shared" si="162"/>
        <v>0</v>
      </c>
      <c r="AD860" s="64">
        <f t="shared" si="163"/>
        <v>0</v>
      </c>
      <c r="AE860" s="64">
        <f t="shared" si="164"/>
        <v>0</v>
      </c>
      <c r="AF860" s="64">
        <f t="shared" si="165"/>
        <v>0</v>
      </c>
      <c r="AG860" s="64">
        <f t="shared" si="166"/>
        <v>0</v>
      </c>
      <c r="AH860" s="64">
        <f t="shared" si="167"/>
        <v>0</v>
      </c>
    </row>
    <row r="861" spans="1:34">
      <c r="A861" t="s">
        <v>35</v>
      </c>
      <c r="B861" t="s">
        <v>52</v>
      </c>
      <c r="C861">
        <v>12</v>
      </c>
      <c r="D861">
        <v>2014</v>
      </c>
      <c r="E861">
        <v>20</v>
      </c>
      <c r="F861">
        <v>0</v>
      </c>
      <c r="G861">
        <v>0</v>
      </c>
      <c r="H861" s="85">
        <v>43.519399999999997</v>
      </c>
      <c r="I861" s="84">
        <f t="shared" si="156"/>
        <v>0</v>
      </c>
      <c r="J861" s="84">
        <f t="shared" si="157"/>
        <v>0</v>
      </c>
      <c r="K861" s="84">
        <f t="shared" si="158"/>
        <v>0</v>
      </c>
      <c r="L861" s="84">
        <f t="shared" si="159"/>
        <v>0</v>
      </c>
      <c r="M861" s="84">
        <f t="shared" si="160"/>
        <v>0</v>
      </c>
      <c r="N861">
        <v>3798</v>
      </c>
      <c r="O861" s="85">
        <v>0</v>
      </c>
      <c r="P861" s="84">
        <v>0.16500000000000001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 s="85">
        <v>0</v>
      </c>
      <c r="X861" s="85">
        <v>0</v>
      </c>
      <c r="Y861" s="85">
        <v>0</v>
      </c>
      <c r="Z861" s="85">
        <v>0</v>
      </c>
      <c r="AA861" s="85">
        <v>0</v>
      </c>
      <c r="AB861" s="64">
        <f t="shared" si="161"/>
        <v>0</v>
      </c>
      <c r="AC861" s="64">
        <f t="shared" si="162"/>
        <v>0</v>
      </c>
      <c r="AD861" s="64">
        <f t="shared" si="163"/>
        <v>0</v>
      </c>
      <c r="AE861" s="64">
        <f t="shared" si="164"/>
        <v>0</v>
      </c>
      <c r="AF861" s="64">
        <f t="shared" si="165"/>
        <v>0</v>
      </c>
      <c r="AG861" s="64">
        <f t="shared" si="166"/>
        <v>0</v>
      </c>
      <c r="AH861" s="64">
        <f t="shared" si="167"/>
        <v>0</v>
      </c>
    </row>
    <row r="862" spans="1:34">
      <c r="A862" t="s">
        <v>35</v>
      </c>
      <c r="B862" t="s">
        <v>52</v>
      </c>
      <c r="C862">
        <v>12</v>
      </c>
      <c r="D862">
        <v>2014</v>
      </c>
      <c r="E862">
        <v>21</v>
      </c>
      <c r="F862">
        <v>0</v>
      </c>
      <c r="G862">
        <v>0</v>
      </c>
      <c r="H862" s="85">
        <v>42.186</v>
      </c>
      <c r="I862" s="84">
        <f t="shared" si="156"/>
        <v>0</v>
      </c>
      <c r="J862" s="84">
        <f t="shared" si="157"/>
        <v>0</v>
      </c>
      <c r="K862" s="84">
        <f t="shared" si="158"/>
        <v>0</v>
      </c>
      <c r="L862" s="84">
        <f t="shared" si="159"/>
        <v>0</v>
      </c>
      <c r="M862" s="84">
        <f t="shared" si="160"/>
        <v>0</v>
      </c>
      <c r="N862">
        <v>3798</v>
      </c>
      <c r="O862" s="85">
        <v>0</v>
      </c>
      <c r="P862" s="84">
        <v>0.1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 s="85">
        <v>0</v>
      </c>
      <c r="X862" s="85">
        <v>0</v>
      </c>
      <c r="Y862" s="85">
        <v>0</v>
      </c>
      <c r="Z862" s="85">
        <v>0</v>
      </c>
      <c r="AA862" s="85">
        <v>0</v>
      </c>
      <c r="AB862" s="64">
        <f t="shared" si="161"/>
        <v>0</v>
      </c>
      <c r="AC862" s="64">
        <f t="shared" si="162"/>
        <v>0</v>
      </c>
      <c r="AD862" s="64">
        <f t="shared" si="163"/>
        <v>0</v>
      </c>
      <c r="AE862" s="64">
        <f t="shared" si="164"/>
        <v>0</v>
      </c>
      <c r="AF862" s="64">
        <f t="shared" si="165"/>
        <v>0</v>
      </c>
      <c r="AG862" s="64">
        <f t="shared" si="166"/>
        <v>0</v>
      </c>
      <c r="AH862" s="64">
        <f t="shared" si="167"/>
        <v>0</v>
      </c>
    </row>
    <row r="863" spans="1:34">
      <c r="A863" t="s">
        <v>35</v>
      </c>
      <c r="B863" t="s">
        <v>52</v>
      </c>
      <c r="C863">
        <v>12</v>
      </c>
      <c r="D863">
        <v>2014</v>
      </c>
      <c r="E863">
        <v>22</v>
      </c>
      <c r="F863">
        <v>0</v>
      </c>
      <c r="G863">
        <v>0</v>
      </c>
      <c r="H863" s="85">
        <v>42.449599999999997</v>
      </c>
      <c r="I863" s="84">
        <f t="shared" si="156"/>
        <v>0</v>
      </c>
      <c r="J863" s="84">
        <f t="shared" si="157"/>
        <v>0</v>
      </c>
      <c r="K863" s="84">
        <f t="shared" si="158"/>
        <v>0</v>
      </c>
      <c r="L863" s="84">
        <f t="shared" si="159"/>
        <v>0</v>
      </c>
      <c r="M863" s="84">
        <f t="shared" si="160"/>
        <v>0</v>
      </c>
      <c r="N863">
        <v>3798</v>
      </c>
      <c r="O863" s="85">
        <v>0</v>
      </c>
      <c r="P863" s="84">
        <v>6.8000000000000005E-2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 s="85">
        <v>0</v>
      </c>
      <c r="X863" s="85">
        <v>0</v>
      </c>
      <c r="Y863" s="85">
        <v>0</v>
      </c>
      <c r="Z863" s="85">
        <v>0</v>
      </c>
      <c r="AA863" s="85">
        <v>0</v>
      </c>
      <c r="AB863" s="64">
        <f t="shared" si="161"/>
        <v>0</v>
      </c>
      <c r="AC863" s="64">
        <f t="shared" si="162"/>
        <v>0</v>
      </c>
      <c r="AD863" s="64">
        <f t="shared" si="163"/>
        <v>0</v>
      </c>
      <c r="AE863" s="64">
        <f t="shared" si="164"/>
        <v>0</v>
      </c>
      <c r="AF863" s="64">
        <f t="shared" si="165"/>
        <v>0</v>
      </c>
      <c r="AG863" s="64">
        <f t="shared" si="166"/>
        <v>0</v>
      </c>
      <c r="AH863" s="64">
        <f t="shared" si="167"/>
        <v>0</v>
      </c>
    </row>
    <row r="864" spans="1:34">
      <c r="A864" t="s">
        <v>35</v>
      </c>
      <c r="B864" t="s">
        <v>52</v>
      </c>
      <c r="C864">
        <v>12</v>
      </c>
      <c r="D864">
        <v>2014</v>
      </c>
      <c r="E864">
        <v>23</v>
      </c>
      <c r="F864">
        <v>0</v>
      </c>
      <c r="G864">
        <v>0</v>
      </c>
      <c r="H864" s="85">
        <v>41.744199999999999</v>
      </c>
      <c r="I864" s="84">
        <f t="shared" si="156"/>
        <v>0</v>
      </c>
      <c r="J864" s="84">
        <f t="shared" si="157"/>
        <v>0</v>
      </c>
      <c r="K864" s="84">
        <f t="shared" si="158"/>
        <v>0</v>
      </c>
      <c r="L864" s="84">
        <f t="shared" si="159"/>
        <v>0</v>
      </c>
      <c r="M864" s="84">
        <f t="shared" si="160"/>
        <v>0</v>
      </c>
      <c r="N864">
        <v>3798</v>
      </c>
      <c r="O864" s="85">
        <v>0</v>
      </c>
      <c r="P864" s="84">
        <v>5.0999999999999997E-2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 s="85">
        <v>0</v>
      </c>
      <c r="X864" s="85">
        <v>0</v>
      </c>
      <c r="Y864" s="85">
        <v>0</v>
      </c>
      <c r="Z864" s="85">
        <v>0</v>
      </c>
      <c r="AA864" s="85">
        <v>0</v>
      </c>
      <c r="AB864" s="64">
        <f t="shared" si="161"/>
        <v>0</v>
      </c>
      <c r="AC864" s="64">
        <f t="shared" si="162"/>
        <v>0</v>
      </c>
      <c r="AD864" s="64">
        <f t="shared" si="163"/>
        <v>0</v>
      </c>
      <c r="AE864" s="64">
        <f t="shared" si="164"/>
        <v>0</v>
      </c>
      <c r="AF864" s="64">
        <f t="shared" si="165"/>
        <v>0</v>
      </c>
      <c r="AG864" s="64">
        <f t="shared" si="166"/>
        <v>0</v>
      </c>
      <c r="AH864" s="64">
        <f t="shared" si="167"/>
        <v>0</v>
      </c>
    </row>
    <row r="865" spans="1:34">
      <c r="A865" t="s">
        <v>35</v>
      </c>
      <c r="B865" t="s">
        <v>52</v>
      </c>
      <c r="C865">
        <v>12</v>
      </c>
      <c r="D865">
        <v>2014</v>
      </c>
      <c r="E865">
        <v>24</v>
      </c>
      <c r="F865">
        <v>0</v>
      </c>
      <c r="G865">
        <v>0</v>
      </c>
      <c r="H865" s="85">
        <v>41.232599999999998</v>
      </c>
      <c r="I865" s="84">
        <f t="shared" si="156"/>
        <v>0</v>
      </c>
      <c r="J865" s="84">
        <f t="shared" si="157"/>
        <v>0</v>
      </c>
      <c r="K865" s="84">
        <f t="shared" si="158"/>
        <v>0</v>
      </c>
      <c r="L865" s="84">
        <f t="shared" si="159"/>
        <v>0</v>
      </c>
      <c r="M865" s="84">
        <f t="shared" si="160"/>
        <v>0</v>
      </c>
      <c r="N865">
        <v>3798</v>
      </c>
      <c r="O865" s="85">
        <v>0</v>
      </c>
      <c r="P865" s="84">
        <v>0.05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 s="85">
        <v>0</v>
      </c>
      <c r="X865" s="85">
        <v>0</v>
      </c>
      <c r="Y865" s="85">
        <v>0</v>
      </c>
      <c r="Z865" s="85">
        <v>0</v>
      </c>
      <c r="AA865" s="85">
        <v>0</v>
      </c>
      <c r="AB865" s="64">
        <f t="shared" si="161"/>
        <v>0</v>
      </c>
      <c r="AC865" s="64">
        <f t="shared" si="162"/>
        <v>0</v>
      </c>
      <c r="AD865" s="64">
        <f t="shared" si="163"/>
        <v>0</v>
      </c>
      <c r="AE865" s="64">
        <f t="shared" si="164"/>
        <v>0</v>
      </c>
      <c r="AF865" s="64">
        <f t="shared" si="165"/>
        <v>0</v>
      </c>
      <c r="AG865" s="64">
        <f t="shared" si="166"/>
        <v>0</v>
      </c>
      <c r="AH865" s="64">
        <f t="shared" si="167"/>
        <v>0</v>
      </c>
    </row>
    <row r="866" spans="1:34">
      <c r="A866" t="s">
        <v>36</v>
      </c>
      <c r="B866" t="s">
        <v>47</v>
      </c>
      <c r="C866">
        <v>1</v>
      </c>
      <c r="D866">
        <v>2012</v>
      </c>
      <c r="E866">
        <v>1</v>
      </c>
      <c r="F866">
        <v>0</v>
      </c>
      <c r="G866">
        <v>0</v>
      </c>
      <c r="H866" s="85">
        <v>37.248100000000001</v>
      </c>
      <c r="I866" s="84">
        <f t="shared" si="156"/>
        <v>0</v>
      </c>
      <c r="J866" s="84">
        <f t="shared" si="157"/>
        <v>0</v>
      </c>
      <c r="K866" s="84">
        <f t="shared" si="158"/>
        <v>0</v>
      </c>
      <c r="L866" s="84">
        <f t="shared" si="159"/>
        <v>0</v>
      </c>
      <c r="M866" s="84">
        <f t="shared" si="160"/>
        <v>0</v>
      </c>
      <c r="N866">
        <v>0</v>
      </c>
      <c r="O866" s="85">
        <v>0</v>
      </c>
      <c r="P866" s="84">
        <v>0.05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 s="85">
        <v>0</v>
      </c>
      <c r="X866" s="85">
        <v>0</v>
      </c>
      <c r="Y866" s="85">
        <v>0</v>
      </c>
      <c r="Z866" s="85">
        <v>0</v>
      </c>
      <c r="AA866" s="85">
        <v>0</v>
      </c>
      <c r="AB866" s="64">
        <f t="shared" si="161"/>
        <v>0</v>
      </c>
      <c r="AC866" s="64">
        <f t="shared" si="162"/>
        <v>0</v>
      </c>
      <c r="AD866" s="64">
        <f t="shared" si="163"/>
        <v>0</v>
      </c>
      <c r="AE866" s="64">
        <f t="shared" si="164"/>
        <v>0</v>
      </c>
      <c r="AF866" s="64">
        <f t="shared" si="165"/>
        <v>0</v>
      </c>
      <c r="AG866" s="64">
        <f t="shared" si="166"/>
        <v>0</v>
      </c>
      <c r="AH866" s="64">
        <f t="shared" si="167"/>
        <v>0</v>
      </c>
    </row>
    <row r="867" spans="1:34">
      <c r="A867" t="s">
        <v>36</v>
      </c>
      <c r="B867" t="s">
        <v>47</v>
      </c>
      <c r="C867">
        <v>1</v>
      </c>
      <c r="D867">
        <v>2012</v>
      </c>
      <c r="E867">
        <v>2</v>
      </c>
      <c r="F867">
        <v>0</v>
      </c>
      <c r="G867">
        <v>0</v>
      </c>
      <c r="H867" s="85">
        <v>35.767400000000002</v>
      </c>
      <c r="I867" s="84">
        <f t="shared" si="156"/>
        <v>0</v>
      </c>
      <c r="J867" s="84">
        <f t="shared" si="157"/>
        <v>0</v>
      </c>
      <c r="K867" s="84">
        <f t="shared" si="158"/>
        <v>0</v>
      </c>
      <c r="L867" s="84">
        <f t="shared" si="159"/>
        <v>0</v>
      </c>
      <c r="M867" s="84">
        <f t="shared" si="160"/>
        <v>0</v>
      </c>
      <c r="N867">
        <v>0</v>
      </c>
      <c r="O867" s="85">
        <v>0</v>
      </c>
      <c r="P867" s="84">
        <v>3.2000000000000001E-2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 s="85">
        <v>0</v>
      </c>
      <c r="X867" s="85">
        <v>0</v>
      </c>
      <c r="Y867" s="85">
        <v>0</v>
      </c>
      <c r="Z867" s="85">
        <v>0</v>
      </c>
      <c r="AA867" s="85">
        <v>0</v>
      </c>
      <c r="AB867" s="64">
        <f t="shared" si="161"/>
        <v>0</v>
      </c>
      <c r="AC867" s="64">
        <f t="shared" si="162"/>
        <v>0</v>
      </c>
      <c r="AD867" s="64">
        <f t="shared" si="163"/>
        <v>0</v>
      </c>
      <c r="AE867" s="64">
        <f t="shared" si="164"/>
        <v>0</v>
      </c>
      <c r="AF867" s="64">
        <f t="shared" si="165"/>
        <v>0</v>
      </c>
      <c r="AG867" s="64">
        <f t="shared" si="166"/>
        <v>0</v>
      </c>
      <c r="AH867" s="64">
        <f t="shared" si="167"/>
        <v>0</v>
      </c>
    </row>
    <row r="868" spans="1:34">
      <c r="A868" t="s">
        <v>36</v>
      </c>
      <c r="B868" t="s">
        <v>47</v>
      </c>
      <c r="C868">
        <v>1</v>
      </c>
      <c r="D868">
        <v>2012</v>
      </c>
      <c r="E868">
        <v>3</v>
      </c>
      <c r="F868">
        <v>0</v>
      </c>
      <c r="G868">
        <v>0</v>
      </c>
      <c r="H868" s="85">
        <v>34.511600000000001</v>
      </c>
      <c r="I868" s="84">
        <f t="shared" si="156"/>
        <v>0</v>
      </c>
      <c r="J868" s="84">
        <f t="shared" si="157"/>
        <v>0</v>
      </c>
      <c r="K868" s="84">
        <f t="shared" si="158"/>
        <v>0</v>
      </c>
      <c r="L868" s="84">
        <f t="shared" si="159"/>
        <v>0</v>
      </c>
      <c r="M868" s="84">
        <f t="shared" si="160"/>
        <v>0</v>
      </c>
      <c r="N868">
        <v>0</v>
      </c>
      <c r="O868" s="85">
        <v>0</v>
      </c>
      <c r="P868" s="84">
        <v>4.3999999999999997E-2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 s="85">
        <v>0</v>
      </c>
      <c r="X868" s="85">
        <v>0</v>
      </c>
      <c r="Y868" s="85">
        <v>0</v>
      </c>
      <c r="Z868" s="85">
        <v>0</v>
      </c>
      <c r="AA868" s="85">
        <v>0</v>
      </c>
      <c r="AB868" s="64">
        <f t="shared" si="161"/>
        <v>0</v>
      </c>
      <c r="AC868" s="64">
        <f t="shared" si="162"/>
        <v>0</v>
      </c>
      <c r="AD868" s="64">
        <f t="shared" si="163"/>
        <v>0</v>
      </c>
      <c r="AE868" s="64">
        <f t="shared" si="164"/>
        <v>0</v>
      </c>
      <c r="AF868" s="64">
        <f t="shared" si="165"/>
        <v>0</v>
      </c>
      <c r="AG868" s="64">
        <f t="shared" si="166"/>
        <v>0</v>
      </c>
      <c r="AH868" s="64">
        <f t="shared" si="167"/>
        <v>0</v>
      </c>
    </row>
    <row r="869" spans="1:34">
      <c r="A869" t="s">
        <v>36</v>
      </c>
      <c r="B869" t="s">
        <v>47</v>
      </c>
      <c r="C869">
        <v>1</v>
      </c>
      <c r="D869">
        <v>2012</v>
      </c>
      <c r="E869">
        <v>4</v>
      </c>
      <c r="F869">
        <v>0</v>
      </c>
      <c r="G869">
        <v>0</v>
      </c>
      <c r="H869" s="85">
        <v>31.7209</v>
      </c>
      <c r="I869" s="84">
        <f t="shared" si="156"/>
        <v>0</v>
      </c>
      <c r="J869" s="84">
        <f t="shared" si="157"/>
        <v>0</v>
      </c>
      <c r="K869" s="84">
        <f t="shared" si="158"/>
        <v>0</v>
      </c>
      <c r="L869" s="84">
        <f t="shared" si="159"/>
        <v>0</v>
      </c>
      <c r="M869" s="84">
        <f t="shared" si="160"/>
        <v>0</v>
      </c>
      <c r="N869">
        <v>0</v>
      </c>
      <c r="O869" s="85">
        <v>0</v>
      </c>
      <c r="P869" s="84">
        <v>4.3999999999999997E-2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 s="85">
        <v>0</v>
      </c>
      <c r="X869" s="85">
        <v>0</v>
      </c>
      <c r="Y869" s="85">
        <v>0</v>
      </c>
      <c r="Z869" s="85">
        <v>0</v>
      </c>
      <c r="AA869" s="85">
        <v>0</v>
      </c>
      <c r="AB869" s="64">
        <f t="shared" si="161"/>
        <v>0</v>
      </c>
      <c r="AC869" s="64">
        <f t="shared" si="162"/>
        <v>0</v>
      </c>
      <c r="AD869" s="64">
        <f t="shared" si="163"/>
        <v>0</v>
      </c>
      <c r="AE869" s="64">
        <f t="shared" si="164"/>
        <v>0</v>
      </c>
      <c r="AF869" s="64">
        <f t="shared" si="165"/>
        <v>0</v>
      </c>
      <c r="AG869" s="64">
        <f t="shared" si="166"/>
        <v>0</v>
      </c>
      <c r="AH869" s="64">
        <f t="shared" si="167"/>
        <v>0</v>
      </c>
    </row>
    <row r="870" spans="1:34">
      <c r="A870" t="s">
        <v>36</v>
      </c>
      <c r="B870" t="s">
        <v>47</v>
      </c>
      <c r="C870">
        <v>1</v>
      </c>
      <c r="D870">
        <v>2012</v>
      </c>
      <c r="E870">
        <v>5</v>
      </c>
      <c r="F870">
        <v>0</v>
      </c>
      <c r="G870">
        <v>0</v>
      </c>
      <c r="H870" s="85">
        <v>32.852699999999999</v>
      </c>
      <c r="I870" s="84">
        <f t="shared" si="156"/>
        <v>0</v>
      </c>
      <c r="J870" s="84">
        <f t="shared" si="157"/>
        <v>0</v>
      </c>
      <c r="K870" s="84">
        <f t="shared" si="158"/>
        <v>0</v>
      </c>
      <c r="L870" s="84">
        <f t="shared" si="159"/>
        <v>0</v>
      </c>
      <c r="M870" s="84">
        <f t="shared" si="160"/>
        <v>0</v>
      </c>
      <c r="N870">
        <v>0</v>
      </c>
      <c r="O870" s="85">
        <v>0</v>
      </c>
      <c r="P870" s="84">
        <v>5.3999999999999999E-2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 s="85">
        <v>0</v>
      </c>
      <c r="X870" s="85">
        <v>0</v>
      </c>
      <c r="Y870" s="85">
        <v>0</v>
      </c>
      <c r="Z870" s="85">
        <v>0</v>
      </c>
      <c r="AA870" s="85">
        <v>0</v>
      </c>
      <c r="AB870" s="64">
        <f t="shared" si="161"/>
        <v>0</v>
      </c>
      <c r="AC870" s="64">
        <f t="shared" si="162"/>
        <v>0</v>
      </c>
      <c r="AD870" s="64">
        <f t="shared" si="163"/>
        <v>0</v>
      </c>
      <c r="AE870" s="64">
        <f t="shared" si="164"/>
        <v>0</v>
      </c>
      <c r="AF870" s="64">
        <f t="shared" si="165"/>
        <v>0</v>
      </c>
      <c r="AG870" s="64">
        <f t="shared" si="166"/>
        <v>0</v>
      </c>
      <c r="AH870" s="64">
        <f t="shared" si="167"/>
        <v>0</v>
      </c>
    </row>
    <row r="871" spans="1:34">
      <c r="A871" t="s">
        <v>36</v>
      </c>
      <c r="B871" t="s">
        <v>47</v>
      </c>
      <c r="C871">
        <v>1</v>
      </c>
      <c r="D871">
        <v>2012</v>
      </c>
      <c r="E871">
        <v>6</v>
      </c>
      <c r="F871">
        <v>0</v>
      </c>
      <c r="G871">
        <v>0</v>
      </c>
      <c r="H871" s="85">
        <v>33.728700000000003</v>
      </c>
      <c r="I871" s="84">
        <f t="shared" si="156"/>
        <v>0</v>
      </c>
      <c r="J871" s="84">
        <f t="shared" si="157"/>
        <v>0</v>
      </c>
      <c r="K871" s="84">
        <f t="shared" si="158"/>
        <v>0</v>
      </c>
      <c r="L871" s="84">
        <f t="shared" si="159"/>
        <v>0</v>
      </c>
      <c r="M871" s="84">
        <f t="shared" si="160"/>
        <v>0</v>
      </c>
      <c r="N871">
        <v>0</v>
      </c>
      <c r="O871" s="85">
        <v>0</v>
      </c>
      <c r="P871" s="84">
        <v>0.10100000000000001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 s="85">
        <v>0</v>
      </c>
      <c r="X871" s="85">
        <v>0</v>
      </c>
      <c r="Y871" s="85">
        <v>0</v>
      </c>
      <c r="Z871" s="85">
        <v>0</v>
      </c>
      <c r="AA871" s="85">
        <v>0</v>
      </c>
      <c r="AB871" s="64">
        <f t="shared" si="161"/>
        <v>0</v>
      </c>
      <c r="AC871" s="64">
        <f t="shared" si="162"/>
        <v>0</v>
      </c>
      <c r="AD871" s="64">
        <f t="shared" si="163"/>
        <v>0</v>
      </c>
      <c r="AE871" s="64">
        <f t="shared" si="164"/>
        <v>0</v>
      </c>
      <c r="AF871" s="64">
        <f t="shared" si="165"/>
        <v>0</v>
      </c>
      <c r="AG871" s="64">
        <f t="shared" si="166"/>
        <v>0</v>
      </c>
      <c r="AH871" s="64">
        <f t="shared" si="167"/>
        <v>0</v>
      </c>
    </row>
    <row r="872" spans="1:34">
      <c r="A872" t="s">
        <v>36</v>
      </c>
      <c r="B872" t="s">
        <v>47</v>
      </c>
      <c r="C872">
        <v>1</v>
      </c>
      <c r="D872">
        <v>2012</v>
      </c>
      <c r="E872">
        <v>7</v>
      </c>
      <c r="F872">
        <v>0</v>
      </c>
      <c r="G872">
        <v>0</v>
      </c>
      <c r="H872" s="85">
        <v>31.891500000000001</v>
      </c>
      <c r="I872" s="84">
        <f t="shared" si="156"/>
        <v>0</v>
      </c>
      <c r="J872" s="84">
        <f t="shared" si="157"/>
        <v>0</v>
      </c>
      <c r="K872" s="84">
        <f t="shared" si="158"/>
        <v>0</v>
      </c>
      <c r="L872" s="84">
        <f t="shared" si="159"/>
        <v>0</v>
      </c>
      <c r="M872" s="84">
        <f t="shared" si="160"/>
        <v>0</v>
      </c>
      <c r="N872">
        <v>0</v>
      </c>
      <c r="O872" s="85">
        <v>0</v>
      </c>
      <c r="P872" s="84">
        <v>0.161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 s="85">
        <v>0</v>
      </c>
      <c r="X872" s="85">
        <v>0</v>
      </c>
      <c r="Y872" s="85">
        <v>0</v>
      </c>
      <c r="Z872" s="85">
        <v>0</v>
      </c>
      <c r="AA872" s="85">
        <v>0</v>
      </c>
      <c r="AB872" s="64">
        <f t="shared" si="161"/>
        <v>0</v>
      </c>
      <c r="AC872" s="64">
        <f t="shared" si="162"/>
        <v>0</v>
      </c>
      <c r="AD872" s="64">
        <f t="shared" si="163"/>
        <v>0</v>
      </c>
      <c r="AE872" s="64">
        <f t="shared" si="164"/>
        <v>0</v>
      </c>
      <c r="AF872" s="64">
        <f t="shared" si="165"/>
        <v>0</v>
      </c>
      <c r="AG872" s="64">
        <f t="shared" si="166"/>
        <v>0</v>
      </c>
      <c r="AH872" s="64">
        <f t="shared" si="167"/>
        <v>0</v>
      </c>
    </row>
    <row r="873" spans="1:34">
      <c r="A873" t="s">
        <v>36</v>
      </c>
      <c r="B873" t="s">
        <v>47</v>
      </c>
      <c r="C873">
        <v>1</v>
      </c>
      <c r="D873">
        <v>2012</v>
      </c>
      <c r="E873">
        <v>8</v>
      </c>
      <c r="F873">
        <v>0</v>
      </c>
      <c r="G873">
        <v>0</v>
      </c>
      <c r="H873" s="85">
        <v>34.403100000000002</v>
      </c>
      <c r="I873" s="84">
        <f t="shared" si="156"/>
        <v>0</v>
      </c>
      <c r="J873" s="84">
        <f t="shared" si="157"/>
        <v>0</v>
      </c>
      <c r="K873" s="84">
        <f t="shared" si="158"/>
        <v>0</v>
      </c>
      <c r="L873" s="84">
        <f t="shared" si="159"/>
        <v>0</v>
      </c>
      <c r="M873" s="84">
        <f t="shared" si="160"/>
        <v>0</v>
      </c>
      <c r="N873">
        <v>0</v>
      </c>
      <c r="O873" s="85">
        <v>0</v>
      </c>
      <c r="P873" s="84">
        <v>0.224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 s="85">
        <v>0</v>
      </c>
      <c r="X873" s="85">
        <v>0</v>
      </c>
      <c r="Y873" s="85">
        <v>0</v>
      </c>
      <c r="Z873" s="85">
        <v>0</v>
      </c>
      <c r="AA873" s="85">
        <v>0</v>
      </c>
      <c r="AB873" s="64">
        <f t="shared" si="161"/>
        <v>0</v>
      </c>
      <c r="AC873" s="64">
        <f t="shared" si="162"/>
        <v>0</v>
      </c>
      <c r="AD873" s="64">
        <f t="shared" si="163"/>
        <v>0</v>
      </c>
      <c r="AE873" s="64">
        <f t="shared" si="164"/>
        <v>0</v>
      </c>
      <c r="AF873" s="64">
        <f t="shared" si="165"/>
        <v>0</v>
      </c>
      <c r="AG873" s="64">
        <f t="shared" si="166"/>
        <v>0</v>
      </c>
      <c r="AH873" s="64">
        <f t="shared" si="167"/>
        <v>0</v>
      </c>
    </row>
    <row r="874" spans="1:34">
      <c r="A874" t="s">
        <v>36</v>
      </c>
      <c r="B874" t="s">
        <v>47</v>
      </c>
      <c r="C874">
        <v>1</v>
      </c>
      <c r="D874">
        <v>2012</v>
      </c>
      <c r="E874">
        <v>9</v>
      </c>
      <c r="F874">
        <v>0</v>
      </c>
      <c r="G874">
        <v>0</v>
      </c>
      <c r="H874" s="85">
        <v>39.736400000000003</v>
      </c>
      <c r="I874" s="84">
        <f t="shared" si="156"/>
        <v>0</v>
      </c>
      <c r="J874" s="84">
        <f t="shared" si="157"/>
        <v>0</v>
      </c>
      <c r="K874" s="84">
        <f t="shared" si="158"/>
        <v>0</v>
      </c>
      <c r="L874" s="84">
        <f t="shared" si="159"/>
        <v>0</v>
      </c>
      <c r="M874" s="84">
        <f t="shared" si="160"/>
        <v>0</v>
      </c>
      <c r="N874">
        <v>0</v>
      </c>
      <c r="O874" s="85">
        <v>0</v>
      </c>
      <c r="P874" s="84">
        <v>0.33800000000000002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 s="85">
        <v>0</v>
      </c>
      <c r="X874" s="85">
        <v>0</v>
      </c>
      <c r="Y874" s="85">
        <v>0</v>
      </c>
      <c r="Z874" s="85">
        <v>0</v>
      </c>
      <c r="AA874" s="85">
        <v>0</v>
      </c>
      <c r="AB874" s="64">
        <f t="shared" si="161"/>
        <v>0</v>
      </c>
      <c r="AC874" s="64">
        <f t="shared" si="162"/>
        <v>0</v>
      </c>
      <c r="AD874" s="64">
        <f t="shared" si="163"/>
        <v>0</v>
      </c>
      <c r="AE874" s="64">
        <f t="shared" si="164"/>
        <v>0</v>
      </c>
      <c r="AF874" s="64">
        <f t="shared" si="165"/>
        <v>0</v>
      </c>
      <c r="AG874" s="64">
        <f t="shared" si="166"/>
        <v>0</v>
      </c>
      <c r="AH874" s="64">
        <f t="shared" si="167"/>
        <v>0</v>
      </c>
    </row>
    <row r="875" spans="1:34">
      <c r="A875" t="s">
        <v>36</v>
      </c>
      <c r="B875" t="s">
        <v>47</v>
      </c>
      <c r="C875">
        <v>1</v>
      </c>
      <c r="D875">
        <v>2012</v>
      </c>
      <c r="E875">
        <v>10</v>
      </c>
      <c r="F875">
        <v>0</v>
      </c>
      <c r="G875">
        <v>0</v>
      </c>
      <c r="H875" s="85">
        <v>45.984499999999997</v>
      </c>
      <c r="I875" s="84">
        <f t="shared" si="156"/>
        <v>0</v>
      </c>
      <c r="J875" s="84">
        <f t="shared" si="157"/>
        <v>0</v>
      </c>
      <c r="K875" s="84">
        <f t="shared" si="158"/>
        <v>0</v>
      </c>
      <c r="L875" s="84">
        <f t="shared" si="159"/>
        <v>0</v>
      </c>
      <c r="M875" s="84">
        <f t="shared" si="160"/>
        <v>0</v>
      </c>
      <c r="N875">
        <v>0</v>
      </c>
      <c r="O875" s="85">
        <v>0</v>
      </c>
      <c r="P875" s="84">
        <v>0.55700000000000005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 s="85">
        <v>0</v>
      </c>
      <c r="X875" s="85">
        <v>0</v>
      </c>
      <c r="Y875" s="85">
        <v>0</v>
      </c>
      <c r="Z875" s="85">
        <v>0</v>
      </c>
      <c r="AA875" s="85">
        <v>0</v>
      </c>
      <c r="AB875" s="64">
        <f t="shared" si="161"/>
        <v>0</v>
      </c>
      <c r="AC875" s="64">
        <f t="shared" si="162"/>
        <v>0</v>
      </c>
      <c r="AD875" s="64">
        <f t="shared" si="163"/>
        <v>0</v>
      </c>
      <c r="AE875" s="64">
        <f t="shared" si="164"/>
        <v>0</v>
      </c>
      <c r="AF875" s="64">
        <f t="shared" si="165"/>
        <v>0</v>
      </c>
      <c r="AG875" s="64">
        <f t="shared" si="166"/>
        <v>0</v>
      </c>
      <c r="AH875" s="64">
        <f t="shared" si="167"/>
        <v>0</v>
      </c>
    </row>
    <row r="876" spans="1:34">
      <c r="A876" t="s">
        <v>36</v>
      </c>
      <c r="B876" t="s">
        <v>47</v>
      </c>
      <c r="C876">
        <v>1</v>
      </c>
      <c r="D876">
        <v>2012</v>
      </c>
      <c r="E876">
        <v>11</v>
      </c>
      <c r="F876">
        <v>0</v>
      </c>
      <c r="G876">
        <v>0</v>
      </c>
      <c r="H876" s="85">
        <v>52.147300000000001</v>
      </c>
      <c r="I876" s="84">
        <f t="shared" si="156"/>
        <v>0</v>
      </c>
      <c r="J876" s="84">
        <f t="shared" si="157"/>
        <v>0</v>
      </c>
      <c r="K876" s="84">
        <f t="shared" si="158"/>
        <v>0</v>
      </c>
      <c r="L876" s="84">
        <f t="shared" si="159"/>
        <v>0</v>
      </c>
      <c r="M876" s="84">
        <f t="shared" si="160"/>
        <v>0</v>
      </c>
      <c r="N876">
        <v>0</v>
      </c>
      <c r="O876" s="85">
        <v>0</v>
      </c>
      <c r="P876" s="84">
        <v>0.72599999999999998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 s="85">
        <v>0</v>
      </c>
      <c r="X876" s="85">
        <v>0</v>
      </c>
      <c r="Y876" s="85">
        <v>0</v>
      </c>
      <c r="Z876" s="85">
        <v>0</v>
      </c>
      <c r="AA876" s="85">
        <v>0</v>
      </c>
      <c r="AB876" s="64">
        <f t="shared" si="161"/>
        <v>0</v>
      </c>
      <c r="AC876" s="64">
        <f t="shared" si="162"/>
        <v>0</v>
      </c>
      <c r="AD876" s="64">
        <f t="shared" si="163"/>
        <v>0</v>
      </c>
      <c r="AE876" s="64">
        <f t="shared" si="164"/>
        <v>0</v>
      </c>
      <c r="AF876" s="64">
        <f t="shared" si="165"/>
        <v>0</v>
      </c>
      <c r="AG876" s="64">
        <f t="shared" si="166"/>
        <v>0</v>
      </c>
      <c r="AH876" s="64">
        <f t="shared" si="167"/>
        <v>0</v>
      </c>
    </row>
    <row r="877" spans="1:34">
      <c r="A877" t="s">
        <v>36</v>
      </c>
      <c r="B877" t="s">
        <v>47</v>
      </c>
      <c r="C877">
        <v>1</v>
      </c>
      <c r="D877">
        <v>2012</v>
      </c>
      <c r="E877">
        <v>12</v>
      </c>
      <c r="F877">
        <v>0</v>
      </c>
      <c r="G877">
        <v>0</v>
      </c>
      <c r="H877" s="85">
        <v>55.271299999999997</v>
      </c>
      <c r="I877" s="84">
        <f t="shared" si="156"/>
        <v>0</v>
      </c>
      <c r="J877" s="84">
        <f t="shared" si="157"/>
        <v>0</v>
      </c>
      <c r="K877" s="84">
        <f t="shared" si="158"/>
        <v>0</v>
      </c>
      <c r="L877" s="84">
        <f t="shared" si="159"/>
        <v>0</v>
      </c>
      <c r="M877" s="84">
        <f t="shared" si="160"/>
        <v>0</v>
      </c>
      <c r="N877">
        <v>0</v>
      </c>
      <c r="O877" s="85">
        <v>0</v>
      </c>
      <c r="P877" s="84">
        <v>0.85699999999999998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 s="85">
        <v>0</v>
      </c>
      <c r="X877" s="85">
        <v>0</v>
      </c>
      <c r="Y877" s="85">
        <v>0</v>
      </c>
      <c r="Z877" s="85">
        <v>0</v>
      </c>
      <c r="AA877" s="85">
        <v>0</v>
      </c>
      <c r="AB877" s="64">
        <f t="shared" si="161"/>
        <v>0</v>
      </c>
      <c r="AC877" s="64">
        <f t="shared" si="162"/>
        <v>0</v>
      </c>
      <c r="AD877" s="64">
        <f t="shared" si="163"/>
        <v>0</v>
      </c>
      <c r="AE877" s="64">
        <f t="shared" si="164"/>
        <v>0</v>
      </c>
      <c r="AF877" s="64">
        <f t="shared" si="165"/>
        <v>0</v>
      </c>
      <c r="AG877" s="64">
        <f t="shared" si="166"/>
        <v>0</v>
      </c>
      <c r="AH877" s="64">
        <f t="shared" si="167"/>
        <v>0</v>
      </c>
    </row>
    <row r="878" spans="1:34">
      <c r="A878" t="s">
        <v>36</v>
      </c>
      <c r="B878" t="s">
        <v>47</v>
      </c>
      <c r="C878">
        <v>1</v>
      </c>
      <c r="D878">
        <v>2012</v>
      </c>
      <c r="E878">
        <v>13</v>
      </c>
      <c r="F878">
        <v>0</v>
      </c>
      <c r="G878">
        <v>0</v>
      </c>
      <c r="H878" s="85">
        <v>58.5349</v>
      </c>
      <c r="I878" s="84">
        <f t="shared" si="156"/>
        <v>0</v>
      </c>
      <c r="J878" s="84">
        <f t="shared" si="157"/>
        <v>0</v>
      </c>
      <c r="K878" s="84">
        <f t="shared" si="158"/>
        <v>0</v>
      </c>
      <c r="L878" s="84">
        <f t="shared" si="159"/>
        <v>0</v>
      </c>
      <c r="M878" s="84">
        <f t="shared" si="160"/>
        <v>0</v>
      </c>
      <c r="N878">
        <v>0</v>
      </c>
      <c r="O878" s="85">
        <v>0</v>
      </c>
      <c r="P878" s="84">
        <v>0.90100000000000002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 s="85">
        <v>0</v>
      </c>
      <c r="X878" s="85">
        <v>0</v>
      </c>
      <c r="Y878" s="85">
        <v>0</v>
      </c>
      <c r="Z878" s="85">
        <v>0</v>
      </c>
      <c r="AA878" s="85">
        <v>0</v>
      </c>
      <c r="AB878" s="64">
        <f t="shared" si="161"/>
        <v>0</v>
      </c>
      <c r="AC878" s="64">
        <f t="shared" si="162"/>
        <v>0</v>
      </c>
      <c r="AD878" s="64">
        <f t="shared" si="163"/>
        <v>0</v>
      </c>
      <c r="AE878" s="64">
        <f t="shared" si="164"/>
        <v>0</v>
      </c>
      <c r="AF878" s="64">
        <f t="shared" si="165"/>
        <v>0</v>
      </c>
      <c r="AG878" s="64">
        <f t="shared" si="166"/>
        <v>0</v>
      </c>
      <c r="AH878" s="64">
        <f t="shared" si="167"/>
        <v>0</v>
      </c>
    </row>
    <row r="879" spans="1:34">
      <c r="A879" t="s">
        <v>36</v>
      </c>
      <c r="B879" t="s">
        <v>47</v>
      </c>
      <c r="C879">
        <v>1</v>
      </c>
      <c r="D879">
        <v>2012</v>
      </c>
      <c r="E879">
        <v>14</v>
      </c>
      <c r="F879">
        <v>0</v>
      </c>
      <c r="G879">
        <v>0</v>
      </c>
      <c r="H879" s="85">
        <v>61.387599999999999</v>
      </c>
      <c r="I879" s="84">
        <f t="shared" si="156"/>
        <v>0</v>
      </c>
      <c r="J879" s="84">
        <f t="shared" si="157"/>
        <v>0</v>
      </c>
      <c r="K879" s="84">
        <f t="shared" si="158"/>
        <v>0</v>
      </c>
      <c r="L879" s="84">
        <f t="shared" si="159"/>
        <v>0</v>
      </c>
      <c r="M879" s="84">
        <f t="shared" si="160"/>
        <v>0</v>
      </c>
      <c r="N879">
        <v>0</v>
      </c>
      <c r="O879" s="85">
        <v>0</v>
      </c>
      <c r="P879" s="84">
        <v>0.88900000000000001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 s="85">
        <v>0</v>
      </c>
      <c r="X879" s="85">
        <v>0</v>
      </c>
      <c r="Y879" s="85">
        <v>0</v>
      </c>
      <c r="Z879" s="85">
        <v>0</v>
      </c>
      <c r="AA879" s="85">
        <v>0</v>
      </c>
      <c r="AB879" s="64">
        <f t="shared" si="161"/>
        <v>0</v>
      </c>
      <c r="AC879" s="64">
        <f t="shared" si="162"/>
        <v>0</v>
      </c>
      <c r="AD879" s="64">
        <f t="shared" si="163"/>
        <v>0</v>
      </c>
      <c r="AE879" s="64">
        <f t="shared" si="164"/>
        <v>0</v>
      </c>
      <c r="AF879" s="64">
        <f t="shared" si="165"/>
        <v>0</v>
      </c>
      <c r="AG879" s="64">
        <f t="shared" si="166"/>
        <v>0</v>
      </c>
      <c r="AH879" s="64">
        <f t="shared" si="167"/>
        <v>0</v>
      </c>
    </row>
    <row r="880" spans="1:34">
      <c r="A880" t="s">
        <v>36</v>
      </c>
      <c r="B880" t="s">
        <v>47</v>
      </c>
      <c r="C880">
        <v>1</v>
      </c>
      <c r="D880">
        <v>2012</v>
      </c>
      <c r="E880">
        <v>15</v>
      </c>
      <c r="F880">
        <v>0</v>
      </c>
      <c r="G880">
        <v>0</v>
      </c>
      <c r="H880" s="85">
        <v>57.4651</v>
      </c>
      <c r="I880" s="84">
        <f t="shared" si="156"/>
        <v>0</v>
      </c>
      <c r="J880" s="84">
        <f t="shared" si="157"/>
        <v>0</v>
      </c>
      <c r="K880" s="84">
        <f t="shared" si="158"/>
        <v>0</v>
      </c>
      <c r="L880" s="84">
        <f t="shared" si="159"/>
        <v>0</v>
      </c>
      <c r="M880" s="84">
        <f t="shared" si="160"/>
        <v>0</v>
      </c>
      <c r="N880">
        <v>0</v>
      </c>
      <c r="O880" s="85">
        <v>0</v>
      </c>
      <c r="P880" s="84">
        <v>0.8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 s="85">
        <v>0</v>
      </c>
      <c r="X880" s="85">
        <v>0</v>
      </c>
      <c r="Y880" s="85">
        <v>0</v>
      </c>
      <c r="Z880" s="85">
        <v>0</v>
      </c>
      <c r="AA880" s="85">
        <v>0</v>
      </c>
      <c r="AB880" s="64">
        <f t="shared" si="161"/>
        <v>0</v>
      </c>
      <c r="AC880" s="64">
        <f t="shared" si="162"/>
        <v>0</v>
      </c>
      <c r="AD880" s="64">
        <f t="shared" si="163"/>
        <v>0</v>
      </c>
      <c r="AE880" s="64">
        <f t="shared" si="164"/>
        <v>0</v>
      </c>
      <c r="AF880" s="64">
        <f t="shared" si="165"/>
        <v>0</v>
      </c>
      <c r="AG880" s="64">
        <f t="shared" si="166"/>
        <v>0</v>
      </c>
      <c r="AH880" s="64">
        <f t="shared" si="167"/>
        <v>0</v>
      </c>
    </row>
    <row r="881" spans="1:34">
      <c r="A881" t="s">
        <v>36</v>
      </c>
      <c r="B881" t="s">
        <v>47</v>
      </c>
      <c r="C881">
        <v>1</v>
      </c>
      <c r="D881">
        <v>2012</v>
      </c>
      <c r="E881">
        <v>16</v>
      </c>
      <c r="F881">
        <v>0</v>
      </c>
      <c r="G881">
        <v>0</v>
      </c>
      <c r="H881" s="85">
        <v>57.007800000000003</v>
      </c>
      <c r="I881" s="84">
        <f t="shared" si="156"/>
        <v>0</v>
      </c>
      <c r="J881" s="84">
        <f t="shared" si="157"/>
        <v>0</v>
      </c>
      <c r="K881" s="84">
        <f t="shared" si="158"/>
        <v>0</v>
      </c>
      <c r="L881" s="84">
        <f t="shared" si="159"/>
        <v>0</v>
      </c>
      <c r="M881" s="84">
        <f t="shared" si="160"/>
        <v>0</v>
      </c>
      <c r="N881">
        <v>0</v>
      </c>
      <c r="O881" s="85">
        <v>0</v>
      </c>
      <c r="P881" s="84">
        <v>0.67400000000000004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 s="85">
        <v>0</v>
      </c>
      <c r="X881" s="85">
        <v>0</v>
      </c>
      <c r="Y881" s="85">
        <v>0</v>
      </c>
      <c r="Z881" s="85">
        <v>0</v>
      </c>
      <c r="AA881" s="85">
        <v>0</v>
      </c>
      <c r="AB881" s="64">
        <f t="shared" si="161"/>
        <v>0</v>
      </c>
      <c r="AC881" s="64">
        <f t="shared" si="162"/>
        <v>0</v>
      </c>
      <c r="AD881" s="64">
        <f t="shared" si="163"/>
        <v>0</v>
      </c>
      <c r="AE881" s="64">
        <f t="shared" si="164"/>
        <v>0</v>
      </c>
      <c r="AF881" s="64">
        <f t="shared" si="165"/>
        <v>0</v>
      </c>
      <c r="AG881" s="64">
        <f t="shared" si="166"/>
        <v>0</v>
      </c>
      <c r="AH881" s="64">
        <f t="shared" si="167"/>
        <v>0</v>
      </c>
    </row>
    <row r="882" spans="1:34">
      <c r="A882" t="s">
        <v>36</v>
      </c>
      <c r="B882" t="s">
        <v>47</v>
      </c>
      <c r="C882">
        <v>1</v>
      </c>
      <c r="D882">
        <v>2012</v>
      </c>
      <c r="E882">
        <v>17</v>
      </c>
      <c r="F882">
        <v>0</v>
      </c>
      <c r="G882">
        <v>0</v>
      </c>
      <c r="H882" s="85">
        <v>58.511600000000001</v>
      </c>
      <c r="I882" s="84">
        <f t="shared" si="156"/>
        <v>0</v>
      </c>
      <c r="J882" s="84">
        <f t="shared" si="157"/>
        <v>0</v>
      </c>
      <c r="K882" s="84">
        <f t="shared" si="158"/>
        <v>0</v>
      </c>
      <c r="L882" s="84">
        <f t="shared" si="159"/>
        <v>0</v>
      </c>
      <c r="M882" s="84">
        <f t="shared" si="160"/>
        <v>0</v>
      </c>
      <c r="N882">
        <v>0</v>
      </c>
      <c r="O882" s="85">
        <v>0</v>
      </c>
      <c r="P882" s="84">
        <v>0.56599999999999995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 s="85">
        <v>0</v>
      </c>
      <c r="X882" s="85">
        <v>0</v>
      </c>
      <c r="Y882" s="85">
        <v>0</v>
      </c>
      <c r="Z882" s="85">
        <v>0</v>
      </c>
      <c r="AA882" s="85">
        <v>0</v>
      </c>
      <c r="AB882" s="64">
        <f t="shared" si="161"/>
        <v>0</v>
      </c>
      <c r="AC882" s="64">
        <f t="shared" si="162"/>
        <v>0</v>
      </c>
      <c r="AD882" s="64">
        <f t="shared" si="163"/>
        <v>0</v>
      </c>
      <c r="AE882" s="64">
        <f t="shared" si="164"/>
        <v>0</v>
      </c>
      <c r="AF882" s="64">
        <f t="shared" si="165"/>
        <v>0</v>
      </c>
      <c r="AG882" s="64">
        <f t="shared" si="166"/>
        <v>0</v>
      </c>
      <c r="AH882" s="64">
        <f t="shared" si="167"/>
        <v>0</v>
      </c>
    </row>
    <row r="883" spans="1:34">
      <c r="A883" t="s">
        <v>36</v>
      </c>
      <c r="B883" t="s">
        <v>47</v>
      </c>
      <c r="C883">
        <v>1</v>
      </c>
      <c r="D883">
        <v>2012</v>
      </c>
      <c r="E883">
        <v>18</v>
      </c>
      <c r="F883">
        <v>0</v>
      </c>
      <c r="G883">
        <v>0</v>
      </c>
      <c r="H883" s="85">
        <v>55.620199999999997</v>
      </c>
      <c r="I883" s="84">
        <f t="shared" si="156"/>
        <v>0</v>
      </c>
      <c r="J883" s="84">
        <f t="shared" si="157"/>
        <v>0</v>
      </c>
      <c r="K883" s="84">
        <f t="shared" si="158"/>
        <v>0</v>
      </c>
      <c r="L883" s="84">
        <f t="shared" si="159"/>
        <v>0</v>
      </c>
      <c r="M883" s="84">
        <f t="shared" si="160"/>
        <v>0</v>
      </c>
      <c r="N883">
        <v>0</v>
      </c>
      <c r="O883" s="85">
        <v>0</v>
      </c>
      <c r="P883" s="84">
        <v>0.374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 s="85">
        <v>0</v>
      </c>
      <c r="X883" s="85">
        <v>0</v>
      </c>
      <c r="Y883" s="85">
        <v>0</v>
      </c>
      <c r="Z883" s="85">
        <v>0</v>
      </c>
      <c r="AA883" s="85">
        <v>0</v>
      </c>
      <c r="AB883" s="64">
        <f t="shared" si="161"/>
        <v>0</v>
      </c>
      <c r="AC883" s="64">
        <f t="shared" si="162"/>
        <v>0</v>
      </c>
      <c r="AD883" s="64">
        <f t="shared" si="163"/>
        <v>0</v>
      </c>
      <c r="AE883" s="64">
        <f t="shared" si="164"/>
        <v>0</v>
      </c>
      <c r="AF883" s="64">
        <f t="shared" si="165"/>
        <v>0</v>
      </c>
      <c r="AG883" s="64">
        <f t="shared" si="166"/>
        <v>0</v>
      </c>
      <c r="AH883" s="64">
        <f t="shared" si="167"/>
        <v>0</v>
      </c>
    </row>
    <row r="884" spans="1:34">
      <c r="A884" t="s">
        <v>36</v>
      </c>
      <c r="B884" t="s">
        <v>47</v>
      </c>
      <c r="C884">
        <v>1</v>
      </c>
      <c r="D884">
        <v>2012</v>
      </c>
      <c r="E884">
        <v>19</v>
      </c>
      <c r="F884">
        <v>0</v>
      </c>
      <c r="G884">
        <v>0</v>
      </c>
      <c r="H884" s="85">
        <v>52.077500000000001</v>
      </c>
      <c r="I884" s="84">
        <f t="shared" si="156"/>
        <v>0</v>
      </c>
      <c r="J884" s="84">
        <f t="shared" si="157"/>
        <v>0</v>
      </c>
      <c r="K884" s="84">
        <f t="shared" si="158"/>
        <v>0</v>
      </c>
      <c r="L884" s="84">
        <f t="shared" si="159"/>
        <v>0</v>
      </c>
      <c r="M884" s="84">
        <f t="shared" si="160"/>
        <v>0</v>
      </c>
      <c r="N884">
        <v>0</v>
      </c>
      <c r="O884" s="85">
        <v>0</v>
      </c>
      <c r="P884" s="84">
        <v>0.23300000000000001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 s="85">
        <v>0</v>
      </c>
      <c r="X884" s="85">
        <v>0</v>
      </c>
      <c r="Y884" s="85">
        <v>0</v>
      </c>
      <c r="Z884" s="85">
        <v>0</v>
      </c>
      <c r="AA884" s="85">
        <v>0</v>
      </c>
      <c r="AB884" s="64">
        <f t="shared" si="161"/>
        <v>0</v>
      </c>
      <c r="AC884" s="64">
        <f t="shared" si="162"/>
        <v>0</v>
      </c>
      <c r="AD884" s="64">
        <f t="shared" si="163"/>
        <v>0</v>
      </c>
      <c r="AE884" s="64">
        <f t="shared" si="164"/>
        <v>0</v>
      </c>
      <c r="AF884" s="64">
        <f t="shared" si="165"/>
        <v>0</v>
      </c>
      <c r="AG884" s="64">
        <f t="shared" si="166"/>
        <v>0</v>
      </c>
      <c r="AH884" s="64">
        <f t="shared" si="167"/>
        <v>0</v>
      </c>
    </row>
    <row r="885" spans="1:34">
      <c r="A885" t="s">
        <v>36</v>
      </c>
      <c r="B885" t="s">
        <v>47</v>
      </c>
      <c r="C885">
        <v>1</v>
      </c>
      <c r="D885">
        <v>2012</v>
      </c>
      <c r="E885">
        <v>20</v>
      </c>
      <c r="F885">
        <v>0</v>
      </c>
      <c r="G885">
        <v>0</v>
      </c>
      <c r="H885" s="85">
        <v>49.116300000000003</v>
      </c>
      <c r="I885" s="84">
        <f t="shared" si="156"/>
        <v>0</v>
      </c>
      <c r="J885" s="84">
        <f t="shared" si="157"/>
        <v>0</v>
      </c>
      <c r="K885" s="84">
        <f t="shared" si="158"/>
        <v>0</v>
      </c>
      <c r="L885" s="84">
        <f t="shared" si="159"/>
        <v>0</v>
      </c>
      <c r="M885" s="84">
        <f t="shared" si="160"/>
        <v>0</v>
      </c>
      <c r="N885">
        <v>0</v>
      </c>
      <c r="O885" s="85">
        <v>0</v>
      </c>
      <c r="P885" s="84">
        <v>0.16500000000000001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 s="85">
        <v>0</v>
      </c>
      <c r="X885" s="85">
        <v>0</v>
      </c>
      <c r="Y885" s="85">
        <v>0</v>
      </c>
      <c r="Z885" s="85">
        <v>0</v>
      </c>
      <c r="AA885" s="85">
        <v>0</v>
      </c>
      <c r="AB885" s="64">
        <f t="shared" si="161"/>
        <v>0</v>
      </c>
      <c r="AC885" s="64">
        <f t="shared" si="162"/>
        <v>0</v>
      </c>
      <c r="AD885" s="64">
        <f t="shared" si="163"/>
        <v>0</v>
      </c>
      <c r="AE885" s="64">
        <f t="shared" si="164"/>
        <v>0</v>
      </c>
      <c r="AF885" s="64">
        <f t="shared" si="165"/>
        <v>0</v>
      </c>
      <c r="AG885" s="64">
        <f t="shared" si="166"/>
        <v>0</v>
      </c>
      <c r="AH885" s="64">
        <f t="shared" si="167"/>
        <v>0</v>
      </c>
    </row>
    <row r="886" spans="1:34">
      <c r="A886" t="s">
        <v>36</v>
      </c>
      <c r="B886" t="s">
        <v>47</v>
      </c>
      <c r="C886">
        <v>1</v>
      </c>
      <c r="D886">
        <v>2012</v>
      </c>
      <c r="E886">
        <v>21</v>
      </c>
      <c r="F886">
        <v>0</v>
      </c>
      <c r="G886">
        <v>0</v>
      </c>
      <c r="H886" s="85">
        <v>44.333300000000001</v>
      </c>
      <c r="I886" s="84">
        <f t="shared" si="156"/>
        <v>0</v>
      </c>
      <c r="J886" s="84">
        <f t="shared" si="157"/>
        <v>0</v>
      </c>
      <c r="K886" s="84">
        <f t="shared" si="158"/>
        <v>0</v>
      </c>
      <c r="L886" s="84">
        <f t="shared" si="159"/>
        <v>0</v>
      </c>
      <c r="M886" s="84">
        <f t="shared" si="160"/>
        <v>0</v>
      </c>
      <c r="N886">
        <v>0</v>
      </c>
      <c r="O886" s="85">
        <v>0</v>
      </c>
      <c r="P886" s="84">
        <v>0.1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 s="85">
        <v>0</v>
      </c>
      <c r="X886" s="85">
        <v>0</v>
      </c>
      <c r="Y886" s="85">
        <v>0</v>
      </c>
      <c r="Z886" s="85">
        <v>0</v>
      </c>
      <c r="AA886" s="85">
        <v>0</v>
      </c>
      <c r="AB886" s="64">
        <f t="shared" si="161"/>
        <v>0</v>
      </c>
      <c r="AC886" s="64">
        <f t="shared" si="162"/>
        <v>0</v>
      </c>
      <c r="AD886" s="64">
        <f t="shared" si="163"/>
        <v>0</v>
      </c>
      <c r="AE886" s="64">
        <f t="shared" si="164"/>
        <v>0</v>
      </c>
      <c r="AF886" s="64">
        <f t="shared" si="165"/>
        <v>0</v>
      </c>
      <c r="AG886" s="64">
        <f t="shared" si="166"/>
        <v>0</v>
      </c>
      <c r="AH886" s="64">
        <f t="shared" si="167"/>
        <v>0</v>
      </c>
    </row>
    <row r="887" spans="1:34">
      <c r="A887" t="s">
        <v>36</v>
      </c>
      <c r="B887" t="s">
        <v>47</v>
      </c>
      <c r="C887">
        <v>1</v>
      </c>
      <c r="D887">
        <v>2012</v>
      </c>
      <c r="E887">
        <v>22</v>
      </c>
      <c r="F887">
        <v>0</v>
      </c>
      <c r="G887">
        <v>0</v>
      </c>
      <c r="H887" s="85">
        <v>42.131799999999998</v>
      </c>
      <c r="I887" s="84">
        <f t="shared" si="156"/>
        <v>0</v>
      </c>
      <c r="J887" s="84">
        <f t="shared" si="157"/>
        <v>0</v>
      </c>
      <c r="K887" s="84">
        <f t="shared" si="158"/>
        <v>0</v>
      </c>
      <c r="L887" s="84">
        <f t="shared" si="159"/>
        <v>0</v>
      </c>
      <c r="M887" s="84">
        <f t="shared" si="160"/>
        <v>0</v>
      </c>
      <c r="N887">
        <v>0</v>
      </c>
      <c r="O887" s="85">
        <v>0</v>
      </c>
      <c r="P887" s="84">
        <v>6.8000000000000005E-2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 s="85">
        <v>0</v>
      </c>
      <c r="X887" s="85">
        <v>0</v>
      </c>
      <c r="Y887" s="85">
        <v>0</v>
      </c>
      <c r="Z887" s="85">
        <v>0</v>
      </c>
      <c r="AA887" s="85">
        <v>0</v>
      </c>
      <c r="AB887" s="64">
        <f t="shared" si="161"/>
        <v>0</v>
      </c>
      <c r="AC887" s="64">
        <f t="shared" si="162"/>
        <v>0</v>
      </c>
      <c r="AD887" s="64">
        <f t="shared" si="163"/>
        <v>0</v>
      </c>
      <c r="AE887" s="64">
        <f t="shared" si="164"/>
        <v>0</v>
      </c>
      <c r="AF887" s="64">
        <f t="shared" si="165"/>
        <v>0</v>
      </c>
      <c r="AG887" s="64">
        <f t="shared" si="166"/>
        <v>0</v>
      </c>
      <c r="AH887" s="64">
        <f t="shared" si="167"/>
        <v>0</v>
      </c>
    </row>
    <row r="888" spans="1:34">
      <c r="A888" t="s">
        <v>36</v>
      </c>
      <c r="B888" t="s">
        <v>47</v>
      </c>
      <c r="C888">
        <v>1</v>
      </c>
      <c r="D888">
        <v>2012</v>
      </c>
      <c r="E888">
        <v>23</v>
      </c>
      <c r="F888">
        <v>0</v>
      </c>
      <c r="G888">
        <v>0</v>
      </c>
      <c r="H888" s="85">
        <v>41.333300000000001</v>
      </c>
      <c r="I888" s="84">
        <f t="shared" si="156"/>
        <v>0</v>
      </c>
      <c r="J888" s="84">
        <f t="shared" si="157"/>
        <v>0</v>
      </c>
      <c r="K888" s="84">
        <f t="shared" si="158"/>
        <v>0</v>
      </c>
      <c r="L888" s="84">
        <f t="shared" si="159"/>
        <v>0</v>
      </c>
      <c r="M888" s="84">
        <f t="shared" si="160"/>
        <v>0</v>
      </c>
      <c r="N888">
        <v>0</v>
      </c>
      <c r="O888" s="85">
        <v>0</v>
      </c>
      <c r="P888" s="84">
        <v>5.0999999999999997E-2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 s="85">
        <v>0</v>
      </c>
      <c r="X888" s="85">
        <v>0</v>
      </c>
      <c r="Y888" s="85">
        <v>0</v>
      </c>
      <c r="Z888" s="85">
        <v>0</v>
      </c>
      <c r="AA888" s="85">
        <v>0</v>
      </c>
      <c r="AB888" s="64">
        <f t="shared" si="161"/>
        <v>0</v>
      </c>
      <c r="AC888" s="64">
        <f t="shared" si="162"/>
        <v>0</v>
      </c>
      <c r="AD888" s="64">
        <f t="shared" si="163"/>
        <v>0</v>
      </c>
      <c r="AE888" s="64">
        <f t="shared" si="164"/>
        <v>0</v>
      </c>
      <c r="AF888" s="64">
        <f t="shared" si="165"/>
        <v>0</v>
      </c>
      <c r="AG888" s="64">
        <f t="shared" si="166"/>
        <v>0</v>
      </c>
      <c r="AH888" s="64">
        <f t="shared" si="167"/>
        <v>0</v>
      </c>
    </row>
    <row r="889" spans="1:34">
      <c r="A889" t="s">
        <v>36</v>
      </c>
      <c r="B889" t="s">
        <v>47</v>
      </c>
      <c r="C889">
        <v>1</v>
      </c>
      <c r="D889">
        <v>2012</v>
      </c>
      <c r="E889">
        <v>24</v>
      </c>
      <c r="F889">
        <v>0</v>
      </c>
      <c r="G889">
        <v>0</v>
      </c>
      <c r="H889" s="85">
        <v>43.302300000000002</v>
      </c>
      <c r="I889" s="84">
        <f t="shared" si="156"/>
        <v>0</v>
      </c>
      <c r="J889" s="84">
        <f t="shared" si="157"/>
        <v>0</v>
      </c>
      <c r="K889" s="84">
        <f t="shared" si="158"/>
        <v>0</v>
      </c>
      <c r="L889" s="84">
        <f t="shared" si="159"/>
        <v>0</v>
      </c>
      <c r="M889" s="84">
        <f t="shared" si="160"/>
        <v>0</v>
      </c>
      <c r="N889">
        <v>0</v>
      </c>
      <c r="O889" s="85">
        <v>0</v>
      </c>
      <c r="P889" s="84">
        <v>0.05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 s="85">
        <v>0</v>
      </c>
      <c r="X889" s="85">
        <v>0</v>
      </c>
      <c r="Y889" s="85">
        <v>0</v>
      </c>
      <c r="Z889" s="85">
        <v>0</v>
      </c>
      <c r="AA889" s="85">
        <v>0</v>
      </c>
      <c r="AB889" s="64">
        <f t="shared" si="161"/>
        <v>0</v>
      </c>
      <c r="AC889" s="64">
        <f t="shared" si="162"/>
        <v>0</v>
      </c>
      <c r="AD889" s="64">
        <f t="shared" si="163"/>
        <v>0</v>
      </c>
      <c r="AE889" s="64">
        <f t="shared" si="164"/>
        <v>0</v>
      </c>
      <c r="AF889" s="64">
        <f t="shared" si="165"/>
        <v>0</v>
      </c>
      <c r="AG889" s="64">
        <f t="shared" si="166"/>
        <v>0</v>
      </c>
      <c r="AH889" s="64">
        <f t="shared" si="167"/>
        <v>0</v>
      </c>
    </row>
    <row r="890" spans="1:34">
      <c r="A890" t="s">
        <v>36</v>
      </c>
      <c r="B890" t="s">
        <v>48</v>
      </c>
      <c r="C890">
        <v>2</v>
      </c>
      <c r="D890">
        <v>2012</v>
      </c>
      <c r="E890">
        <v>1</v>
      </c>
      <c r="F890">
        <v>0</v>
      </c>
      <c r="G890">
        <v>0</v>
      </c>
      <c r="H890" s="85">
        <v>50.573599999999999</v>
      </c>
      <c r="I890" s="84">
        <f t="shared" si="156"/>
        <v>0</v>
      </c>
      <c r="J890" s="84">
        <f t="shared" si="157"/>
        <v>0</v>
      </c>
      <c r="K890" s="84">
        <f t="shared" si="158"/>
        <v>0</v>
      </c>
      <c r="L890" s="84">
        <f t="shared" si="159"/>
        <v>0</v>
      </c>
      <c r="M890" s="84">
        <f t="shared" si="160"/>
        <v>0</v>
      </c>
      <c r="N890">
        <v>0</v>
      </c>
      <c r="O890" s="85">
        <v>0</v>
      </c>
      <c r="P890" s="84">
        <v>0.05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 s="85">
        <v>0</v>
      </c>
      <c r="X890" s="85">
        <v>0</v>
      </c>
      <c r="Y890" s="85">
        <v>0</v>
      </c>
      <c r="Z890" s="85">
        <v>0</v>
      </c>
      <c r="AA890" s="85">
        <v>0</v>
      </c>
      <c r="AB890" s="64">
        <f t="shared" si="161"/>
        <v>0</v>
      </c>
      <c r="AC890" s="64">
        <f t="shared" si="162"/>
        <v>0</v>
      </c>
      <c r="AD890" s="64">
        <f t="shared" si="163"/>
        <v>0</v>
      </c>
      <c r="AE890" s="64">
        <f t="shared" si="164"/>
        <v>0</v>
      </c>
      <c r="AF890" s="64">
        <f t="shared" si="165"/>
        <v>0</v>
      </c>
      <c r="AG890" s="64">
        <f t="shared" si="166"/>
        <v>0</v>
      </c>
      <c r="AH890" s="64">
        <f t="shared" si="167"/>
        <v>0</v>
      </c>
    </row>
    <row r="891" spans="1:34">
      <c r="A891" t="s">
        <v>36</v>
      </c>
      <c r="B891" t="s">
        <v>48</v>
      </c>
      <c r="C891">
        <v>2</v>
      </c>
      <c r="D891">
        <v>2012</v>
      </c>
      <c r="E891">
        <v>2</v>
      </c>
      <c r="F891">
        <v>0</v>
      </c>
      <c r="G891">
        <v>0</v>
      </c>
      <c r="H891" s="85">
        <v>49.674399999999999</v>
      </c>
      <c r="I891" s="84">
        <f t="shared" si="156"/>
        <v>0</v>
      </c>
      <c r="J891" s="84">
        <f t="shared" si="157"/>
        <v>0</v>
      </c>
      <c r="K891" s="84">
        <f t="shared" si="158"/>
        <v>0</v>
      </c>
      <c r="L891" s="84">
        <f t="shared" si="159"/>
        <v>0</v>
      </c>
      <c r="M891" s="84">
        <f t="shared" si="160"/>
        <v>0</v>
      </c>
      <c r="N891">
        <v>0</v>
      </c>
      <c r="O891" s="85">
        <v>0</v>
      </c>
      <c r="P891" s="84">
        <v>3.2000000000000001E-2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 s="85">
        <v>0</v>
      </c>
      <c r="X891" s="85">
        <v>0</v>
      </c>
      <c r="Y891" s="85">
        <v>0</v>
      </c>
      <c r="Z891" s="85">
        <v>0</v>
      </c>
      <c r="AA891" s="85">
        <v>0</v>
      </c>
      <c r="AB891" s="64">
        <f t="shared" si="161"/>
        <v>0</v>
      </c>
      <c r="AC891" s="64">
        <f t="shared" si="162"/>
        <v>0</v>
      </c>
      <c r="AD891" s="64">
        <f t="shared" si="163"/>
        <v>0</v>
      </c>
      <c r="AE891" s="64">
        <f t="shared" si="164"/>
        <v>0</v>
      </c>
      <c r="AF891" s="64">
        <f t="shared" si="165"/>
        <v>0</v>
      </c>
      <c r="AG891" s="64">
        <f t="shared" si="166"/>
        <v>0</v>
      </c>
      <c r="AH891" s="64">
        <f t="shared" si="167"/>
        <v>0</v>
      </c>
    </row>
    <row r="892" spans="1:34">
      <c r="A892" t="s">
        <v>36</v>
      </c>
      <c r="B892" t="s">
        <v>48</v>
      </c>
      <c r="C892">
        <v>2</v>
      </c>
      <c r="D892">
        <v>2012</v>
      </c>
      <c r="E892">
        <v>3</v>
      </c>
      <c r="F892">
        <v>0</v>
      </c>
      <c r="G892">
        <v>0</v>
      </c>
      <c r="H892" s="85">
        <v>49.782899999999998</v>
      </c>
      <c r="I892" s="84">
        <f t="shared" si="156"/>
        <v>0</v>
      </c>
      <c r="J892" s="84">
        <f t="shared" si="157"/>
        <v>0</v>
      </c>
      <c r="K892" s="84">
        <f t="shared" si="158"/>
        <v>0</v>
      </c>
      <c r="L892" s="84">
        <f t="shared" si="159"/>
        <v>0</v>
      </c>
      <c r="M892" s="84">
        <f t="shared" si="160"/>
        <v>0</v>
      </c>
      <c r="N892">
        <v>0</v>
      </c>
      <c r="O892" s="85">
        <v>0</v>
      </c>
      <c r="P892" s="84">
        <v>4.3999999999999997E-2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 s="85">
        <v>0</v>
      </c>
      <c r="X892" s="85">
        <v>0</v>
      </c>
      <c r="Y892" s="85">
        <v>0</v>
      </c>
      <c r="Z892" s="85">
        <v>0</v>
      </c>
      <c r="AA892" s="85">
        <v>0</v>
      </c>
      <c r="AB892" s="64">
        <f t="shared" si="161"/>
        <v>0</v>
      </c>
      <c r="AC892" s="64">
        <f t="shared" si="162"/>
        <v>0</v>
      </c>
      <c r="AD892" s="64">
        <f t="shared" si="163"/>
        <v>0</v>
      </c>
      <c r="AE892" s="64">
        <f t="shared" si="164"/>
        <v>0</v>
      </c>
      <c r="AF892" s="64">
        <f t="shared" si="165"/>
        <v>0</v>
      </c>
      <c r="AG892" s="64">
        <f t="shared" si="166"/>
        <v>0</v>
      </c>
      <c r="AH892" s="64">
        <f t="shared" si="167"/>
        <v>0</v>
      </c>
    </row>
    <row r="893" spans="1:34">
      <c r="A893" t="s">
        <v>36</v>
      </c>
      <c r="B893" t="s">
        <v>48</v>
      </c>
      <c r="C893">
        <v>2</v>
      </c>
      <c r="D893">
        <v>2012</v>
      </c>
      <c r="E893">
        <v>4</v>
      </c>
      <c r="F893">
        <v>0</v>
      </c>
      <c r="G893">
        <v>0</v>
      </c>
      <c r="H893" s="85">
        <v>49.782899999999998</v>
      </c>
      <c r="I893" s="84">
        <f t="shared" si="156"/>
        <v>0</v>
      </c>
      <c r="J893" s="84">
        <f t="shared" si="157"/>
        <v>0</v>
      </c>
      <c r="K893" s="84">
        <f t="shared" si="158"/>
        <v>0</v>
      </c>
      <c r="L893" s="84">
        <f t="shared" si="159"/>
        <v>0</v>
      </c>
      <c r="M893" s="84">
        <f t="shared" si="160"/>
        <v>0</v>
      </c>
      <c r="N893">
        <v>0</v>
      </c>
      <c r="O893" s="85">
        <v>0</v>
      </c>
      <c r="P893" s="84">
        <v>4.3999999999999997E-2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 s="85">
        <v>0</v>
      </c>
      <c r="X893" s="85">
        <v>0</v>
      </c>
      <c r="Y893" s="85">
        <v>0</v>
      </c>
      <c r="Z893" s="85">
        <v>0</v>
      </c>
      <c r="AA893" s="85">
        <v>0</v>
      </c>
      <c r="AB893" s="64">
        <f t="shared" si="161"/>
        <v>0</v>
      </c>
      <c r="AC893" s="64">
        <f t="shared" si="162"/>
        <v>0</v>
      </c>
      <c r="AD893" s="64">
        <f t="shared" si="163"/>
        <v>0</v>
      </c>
      <c r="AE893" s="64">
        <f t="shared" si="164"/>
        <v>0</v>
      </c>
      <c r="AF893" s="64">
        <f t="shared" si="165"/>
        <v>0</v>
      </c>
      <c r="AG893" s="64">
        <f t="shared" si="166"/>
        <v>0</v>
      </c>
      <c r="AH893" s="64">
        <f t="shared" si="167"/>
        <v>0</v>
      </c>
    </row>
    <row r="894" spans="1:34">
      <c r="A894" t="s">
        <v>36</v>
      </c>
      <c r="B894" t="s">
        <v>48</v>
      </c>
      <c r="C894">
        <v>2</v>
      </c>
      <c r="D894">
        <v>2012</v>
      </c>
      <c r="E894">
        <v>5</v>
      </c>
      <c r="F894">
        <v>0</v>
      </c>
      <c r="G894">
        <v>0</v>
      </c>
      <c r="H894" s="85">
        <v>48.728700000000003</v>
      </c>
      <c r="I894" s="84">
        <f t="shared" si="156"/>
        <v>0</v>
      </c>
      <c r="J894" s="84">
        <f t="shared" si="157"/>
        <v>0</v>
      </c>
      <c r="K894" s="84">
        <f t="shared" si="158"/>
        <v>0</v>
      </c>
      <c r="L894" s="84">
        <f t="shared" si="159"/>
        <v>0</v>
      </c>
      <c r="M894" s="84">
        <f t="shared" si="160"/>
        <v>0</v>
      </c>
      <c r="N894">
        <v>0</v>
      </c>
      <c r="O894" s="85">
        <v>0</v>
      </c>
      <c r="P894" s="84">
        <v>5.3999999999999999E-2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 s="85">
        <v>0</v>
      </c>
      <c r="X894" s="85">
        <v>0</v>
      </c>
      <c r="Y894" s="85">
        <v>0</v>
      </c>
      <c r="Z894" s="85">
        <v>0</v>
      </c>
      <c r="AA894" s="85">
        <v>0</v>
      </c>
      <c r="AB894" s="64">
        <f t="shared" si="161"/>
        <v>0</v>
      </c>
      <c r="AC894" s="64">
        <f t="shared" si="162"/>
        <v>0</v>
      </c>
      <c r="AD894" s="64">
        <f t="shared" si="163"/>
        <v>0</v>
      </c>
      <c r="AE894" s="64">
        <f t="shared" si="164"/>
        <v>0</v>
      </c>
      <c r="AF894" s="64">
        <f t="shared" si="165"/>
        <v>0</v>
      </c>
      <c r="AG894" s="64">
        <f t="shared" si="166"/>
        <v>0</v>
      </c>
      <c r="AH894" s="64">
        <f t="shared" si="167"/>
        <v>0</v>
      </c>
    </row>
    <row r="895" spans="1:34">
      <c r="A895" t="s">
        <v>36</v>
      </c>
      <c r="B895" t="s">
        <v>48</v>
      </c>
      <c r="C895">
        <v>2</v>
      </c>
      <c r="D895">
        <v>2012</v>
      </c>
      <c r="E895">
        <v>6</v>
      </c>
      <c r="F895">
        <v>0</v>
      </c>
      <c r="G895">
        <v>0</v>
      </c>
      <c r="H895" s="85">
        <v>48</v>
      </c>
      <c r="I895" s="84">
        <f t="shared" si="156"/>
        <v>0</v>
      </c>
      <c r="J895" s="84">
        <f t="shared" si="157"/>
        <v>0</v>
      </c>
      <c r="K895" s="84">
        <f t="shared" si="158"/>
        <v>0</v>
      </c>
      <c r="L895" s="84">
        <f t="shared" si="159"/>
        <v>0</v>
      </c>
      <c r="M895" s="84">
        <f t="shared" si="160"/>
        <v>0</v>
      </c>
      <c r="N895">
        <v>0</v>
      </c>
      <c r="O895" s="85">
        <v>0</v>
      </c>
      <c r="P895" s="84">
        <v>0.10100000000000001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 s="85">
        <v>0</v>
      </c>
      <c r="X895" s="85">
        <v>0</v>
      </c>
      <c r="Y895" s="85">
        <v>0</v>
      </c>
      <c r="Z895" s="85">
        <v>0</v>
      </c>
      <c r="AA895" s="85">
        <v>0</v>
      </c>
      <c r="AB895" s="64">
        <f t="shared" si="161"/>
        <v>0</v>
      </c>
      <c r="AC895" s="64">
        <f t="shared" si="162"/>
        <v>0</v>
      </c>
      <c r="AD895" s="64">
        <f t="shared" si="163"/>
        <v>0</v>
      </c>
      <c r="AE895" s="64">
        <f t="shared" si="164"/>
        <v>0</v>
      </c>
      <c r="AF895" s="64">
        <f t="shared" si="165"/>
        <v>0</v>
      </c>
      <c r="AG895" s="64">
        <f t="shared" si="166"/>
        <v>0</v>
      </c>
      <c r="AH895" s="64">
        <f t="shared" si="167"/>
        <v>0</v>
      </c>
    </row>
    <row r="896" spans="1:34">
      <c r="A896" t="s">
        <v>36</v>
      </c>
      <c r="B896" t="s">
        <v>48</v>
      </c>
      <c r="C896">
        <v>2</v>
      </c>
      <c r="D896">
        <v>2012</v>
      </c>
      <c r="E896">
        <v>7</v>
      </c>
      <c r="F896">
        <v>0</v>
      </c>
      <c r="G896">
        <v>0</v>
      </c>
      <c r="H896" s="85">
        <v>48.511600000000001</v>
      </c>
      <c r="I896" s="84">
        <f t="shared" si="156"/>
        <v>0</v>
      </c>
      <c r="J896" s="84">
        <f t="shared" si="157"/>
        <v>0</v>
      </c>
      <c r="K896" s="84">
        <f t="shared" si="158"/>
        <v>0</v>
      </c>
      <c r="L896" s="84">
        <f t="shared" si="159"/>
        <v>0</v>
      </c>
      <c r="M896" s="84">
        <f t="shared" si="160"/>
        <v>0</v>
      </c>
      <c r="N896">
        <v>0</v>
      </c>
      <c r="O896" s="85">
        <v>0</v>
      </c>
      <c r="P896" s="84">
        <v>0.161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 s="85">
        <v>0</v>
      </c>
      <c r="X896" s="85">
        <v>0</v>
      </c>
      <c r="Y896" s="85">
        <v>0</v>
      </c>
      <c r="Z896" s="85">
        <v>0</v>
      </c>
      <c r="AA896" s="85">
        <v>0</v>
      </c>
      <c r="AB896" s="64">
        <f t="shared" si="161"/>
        <v>0</v>
      </c>
      <c r="AC896" s="64">
        <f t="shared" si="162"/>
        <v>0</v>
      </c>
      <c r="AD896" s="64">
        <f t="shared" si="163"/>
        <v>0</v>
      </c>
      <c r="AE896" s="64">
        <f t="shared" si="164"/>
        <v>0</v>
      </c>
      <c r="AF896" s="64">
        <f t="shared" si="165"/>
        <v>0</v>
      </c>
      <c r="AG896" s="64">
        <f t="shared" si="166"/>
        <v>0</v>
      </c>
      <c r="AH896" s="64">
        <f t="shared" si="167"/>
        <v>0</v>
      </c>
    </row>
    <row r="897" spans="1:34">
      <c r="A897" t="s">
        <v>36</v>
      </c>
      <c r="B897" t="s">
        <v>48</v>
      </c>
      <c r="C897">
        <v>2</v>
      </c>
      <c r="D897">
        <v>2012</v>
      </c>
      <c r="E897">
        <v>8</v>
      </c>
      <c r="F897">
        <v>0</v>
      </c>
      <c r="G897">
        <v>0</v>
      </c>
      <c r="H897" s="85">
        <v>48.449599999999997</v>
      </c>
      <c r="I897" s="84">
        <f t="shared" si="156"/>
        <v>0</v>
      </c>
      <c r="J897" s="84">
        <f t="shared" si="157"/>
        <v>0</v>
      </c>
      <c r="K897" s="84">
        <f t="shared" si="158"/>
        <v>0</v>
      </c>
      <c r="L897" s="84">
        <f t="shared" si="159"/>
        <v>0</v>
      </c>
      <c r="M897" s="84">
        <f t="shared" si="160"/>
        <v>0</v>
      </c>
      <c r="N897">
        <v>0</v>
      </c>
      <c r="O897" s="85">
        <v>0</v>
      </c>
      <c r="P897" s="84">
        <v>0.224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 s="85">
        <v>0</v>
      </c>
      <c r="X897" s="85">
        <v>0</v>
      </c>
      <c r="Y897" s="85">
        <v>0</v>
      </c>
      <c r="Z897" s="85">
        <v>0</v>
      </c>
      <c r="AA897" s="85">
        <v>0</v>
      </c>
      <c r="AB897" s="64">
        <f t="shared" si="161"/>
        <v>0</v>
      </c>
      <c r="AC897" s="64">
        <f t="shared" si="162"/>
        <v>0</v>
      </c>
      <c r="AD897" s="64">
        <f t="shared" si="163"/>
        <v>0</v>
      </c>
      <c r="AE897" s="64">
        <f t="shared" si="164"/>
        <v>0</v>
      </c>
      <c r="AF897" s="64">
        <f t="shared" si="165"/>
        <v>0</v>
      </c>
      <c r="AG897" s="64">
        <f t="shared" si="166"/>
        <v>0</v>
      </c>
      <c r="AH897" s="64">
        <f t="shared" si="167"/>
        <v>0</v>
      </c>
    </row>
    <row r="898" spans="1:34">
      <c r="A898" t="s">
        <v>36</v>
      </c>
      <c r="B898" t="s">
        <v>48</v>
      </c>
      <c r="C898">
        <v>2</v>
      </c>
      <c r="D898">
        <v>2012</v>
      </c>
      <c r="E898">
        <v>9</v>
      </c>
      <c r="F898">
        <v>0</v>
      </c>
      <c r="G898">
        <v>0</v>
      </c>
      <c r="H898" s="85">
        <v>50.186</v>
      </c>
      <c r="I898" s="84">
        <f t="shared" ref="I898:I961" si="168">SUM(R898,W898)</f>
        <v>0</v>
      </c>
      <c r="J898" s="84">
        <f t="shared" ref="J898:J961" si="169">SUM(S898,X898)</f>
        <v>0</v>
      </c>
      <c r="K898" s="84">
        <f t="shared" ref="K898:K961" si="170">SUM(T898,Y898)</f>
        <v>0</v>
      </c>
      <c r="L898" s="84">
        <f t="shared" ref="L898:L961" si="171">SUM(U898,Z898)</f>
        <v>0</v>
      </c>
      <c r="M898" s="84">
        <f t="shared" ref="M898:M961" si="172">SUM(V898,AA898)</f>
        <v>0</v>
      </c>
      <c r="N898">
        <v>0</v>
      </c>
      <c r="O898" s="85">
        <v>0</v>
      </c>
      <c r="P898" s="84">
        <v>0.33800000000000002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 s="85">
        <v>0</v>
      </c>
      <c r="X898" s="85">
        <v>0</v>
      </c>
      <c r="Y898" s="85">
        <v>0</v>
      </c>
      <c r="Z898" s="85">
        <v>0</v>
      </c>
      <c r="AA898" s="85">
        <v>0</v>
      </c>
      <c r="AB898" s="64">
        <f t="shared" si="161"/>
        <v>0</v>
      </c>
      <c r="AC898" s="64">
        <f t="shared" si="162"/>
        <v>0</v>
      </c>
      <c r="AD898" s="64">
        <f t="shared" si="163"/>
        <v>0</v>
      </c>
      <c r="AE898" s="64">
        <f t="shared" si="164"/>
        <v>0</v>
      </c>
      <c r="AF898" s="64">
        <f t="shared" si="165"/>
        <v>0</v>
      </c>
      <c r="AG898" s="64">
        <f t="shared" si="166"/>
        <v>0</v>
      </c>
      <c r="AH898" s="64">
        <f t="shared" si="167"/>
        <v>0</v>
      </c>
    </row>
    <row r="899" spans="1:34">
      <c r="A899" t="s">
        <v>36</v>
      </c>
      <c r="B899" t="s">
        <v>48</v>
      </c>
      <c r="C899">
        <v>2</v>
      </c>
      <c r="D899">
        <v>2012</v>
      </c>
      <c r="E899">
        <v>10</v>
      </c>
      <c r="F899">
        <v>0</v>
      </c>
      <c r="G899">
        <v>0</v>
      </c>
      <c r="H899" s="85">
        <v>52.736400000000003</v>
      </c>
      <c r="I899" s="84">
        <f t="shared" si="168"/>
        <v>0</v>
      </c>
      <c r="J899" s="84">
        <f t="shared" si="169"/>
        <v>0</v>
      </c>
      <c r="K899" s="84">
        <f t="shared" si="170"/>
        <v>0</v>
      </c>
      <c r="L899" s="84">
        <f t="shared" si="171"/>
        <v>0</v>
      </c>
      <c r="M899" s="84">
        <f t="shared" si="172"/>
        <v>0</v>
      </c>
      <c r="N899">
        <v>0</v>
      </c>
      <c r="O899" s="85">
        <v>0</v>
      </c>
      <c r="P899" s="84">
        <v>0.55700000000000005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 s="85">
        <v>0</v>
      </c>
      <c r="X899" s="85">
        <v>0</v>
      </c>
      <c r="Y899" s="85">
        <v>0</v>
      </c>
      <c r="Z899" s="85">
        <v>0</v>
      </c>
      <c r="AA899" s="85">
        <v>0</v>
      </c>
      <c r="AB899" s="64">
        <f t="shared" ref="AB899:AB962" si="173">F899*N899+P899*O899</f>
        <v>0</v>
      </c>
      <c r="AC899" s="64">
        <f t="shared" ref="AC899:AC962" si="174">G899*N899</f>
        <v>0</v>
      </c>
      <c r="AD899" s="64">
        <f t="shared" ref="AD899:AD962" si="175">R899*$N899</f>
        <v>0</v>
      </c>
      <c r="AE899" s="64">
        <f t="shared" ref="AE899:AE962" si="176">S899*$N899</f>
        <v>0</v>
      </c>
      <c r="AF899" s="64">
        <f t="shared" ref="AF899:AF962" si="177">T899*$N899</f>
        <v>0</v>
      </c>
      <c r="AG899" s="64">
        <f t="shared" ref="AG899:AG962" si="178">U899*$N899</f>
        <v>0</v>
      </c>
      <c r="AH899" s="64">
        <f t="shared" ref="AH899:AH962" si="179">V899*$N899</f>
        <v>0</v>
      </c>
    </row>
    <row r="900" spans="1:34">
      <c r="A900" t="s">
        <v>36</v>
      </c>
      <c r="B900" t="s">
        <v>48</v>
      </c>
      <c r="C900">
        <v>2</v>
      </c>
      <c r="D900">
        <v>2012</v>
      </c>
      <c r="E900">
        <v>11</v>
      </c>
      <c r="F900">
        <v>0</v>
      </c>
      <c r="G900">
        <v>0</v>
      </c>
      <c r="H900" s="85">
        <v>54.449599999999997</v>
      </c>
      <c r="I900" s="84">
        <f t="shared" si="168"/>
        <v>0</v>
      </c>
      <c r="J900" s="84">
        <f t="shared" si="169"/>
        <v>0</v>
      </c>
      <c r="K900" s="84">
        <f t="shared" si="170"/>
        <v>0</v>
      </c>
      <c r="L900" s="84">
        <f t="shared" si="171"/>
        <v>0</v>
      </c>
      <c r="M900" s="84">
        <f t="shared" si="172"/>
        <v>0</v>
      </c>
      <c r="N900">
        <v>0</v>
      </c>
      <c r="O900" s="85">
        <v>0</v>
      </c>
      <c r="P900" s="84">
        <v>0.72599999999999998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 s="85">
        <v>0</v>
      </c>
      <c r="X900" s="85">
        <v>0</v>
      </c>
      <c r="Y900" s="85">
        <v>0</v>
      </c>
      <c r="Z900" s="85">
        <v>0</v>
      </c>
      <c r="AA900" s="85">
        <v>0</v>
      </c>
      <c r="AB900" s="64">
        <f t="shared" si="173"/>
        <v>0</v>
      </c>
      <c r="AC900" s="64">
        <f t="shared" si="174"/>
        <v>0</v>
      </c>
      <c r="AD900" s="64">
        <f t="shared" si="175"/>
        <v>0</v>
      </c>
      <c r="AE900" s="64">
        <f t="shared" si="176"/>
        <v>0</v>
      </c>
      <c r="AF900" s="64">
        <f t="shared" si="177"/>
        <v>0</v>
      </c>
      <c r="AG900" s="64">
        <f t="shared" si="178"/>
        <v>0</v>
      </c>
      <c r="AH900" s="64">
        <f t="shared" si="179"/>
        <v>0</v>
      </c>
    </row>
    <row r="901" spans="1:34">
      <c r="A901" t="s">
        <v>36</v>
      </c>
      <c r="B901" t="s">
        <v>48</v>
      </c>
      <c r="C901">
        <v>2</v>
      </c>
      <c r="D901">
        <v>2012</v>
      </c>
      <c r="E901">
        <v>12</v>
      </c>
      <c r="F901">
        <v>0</v>
      </c>
      <c r="G901">
        <v>0</v>
      </c>
      <c r="H901" s="85">
        <v>56.441899999999997</v>
      </c>
      <c r="I901" s="84">
        <f t="shared" si="168"/>
        <v>0</v>
      </c>
      <c r="J901" s="84">
        <f t="shared" si="169"/>
        <v>0</v>
      </c>
      <c r="K901" s="84">
        <f t="shared" si="170"/>
        <v>0</v>
      </c>
      <c r="L901" s="84">
        <f t="shared" si="171"/>
        <v>0</v>
      </c>
      <c r="M901" s="84">
        <f t="shared" si="172"/>
        <v>0</v>
      </c>
      <c r="N901">
        <v>0</v>
      </c>
      <c r="O901" s="85">
        <v>0</v>
      </c>
      <c r="P901" s="84">
        <v>0.85699999999999998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 s="85">
        <v>0</v>
      </c>
      <c r="X901" s="85">
        <v>0</v>
      </c>
      <c r="Y901" s="85">
        <v>0</v>
      </c>
      <c r="Z901" s="85">
        <v>0</v>
      </c>
      <c r="AA901" s="85">
        <v>0</v>
      </c>
      <c r="AB901" s="64">
        <f t="shared" si="173"/>
        <v>0</v>
      </c>
      <c r="AC901" s="64">
        <f t="shared" si="174"/>
        <v>0</v>
      </c>
      <c r="AD901" s="64">
        <f t="shared" si="175"/>
        <v>0</v>
      </c>
      <c r="AE901" s="64">
        <f t="shared" si="176"/>
        <v>0</v>
      </c>
      <c r="AF901" s="64">
        <f t="shared" si="177"/>
        <v>0</v>
      </c>
      <c r="AG901" s="64">
        <f t="shared" si="178"/>
        <v>0</v>
      </c>
      <c r="AH901" s="64">
        <f t="shared" si="179"/>
        <v>0</v>
      </c>
    </row>
    <row r="902" spans="1:34">
      <c r="A902" t="s">
        <v>36</v>
      </c>
      <c r="B902" t="s">
        <v>48</v>
      </c>
      <c r="C902">
        <v>2</v>
      </c>
      <c r="D902">
        <v>2012</v>
      </c>
      <c r="E902">
        <v>13</v>
      </c>
      <c r="F902">
        <v>0</v>
      </c>
      <c r="G902">
        <v>0</v>
      </c>
      <c r="H902" s="85">
        <v>57.217100000000002</v>
      </c>
      <c r="I902" s="84">
        <f t="shared" si="168"/>
        <v>0</v>
      </c>
      <c r="J902" s="84">
        <f t="shared" si="169"/>
        <v>0</v>
      </c>
      <c r="K902" s="84">
        <f t="shared" si="170"/>
        <v>0</v>
      </c>
      <c r="L902" s="84">
        <f t="shared" si="171"/>
        <v>0</v>
      </c>
      <c r="M902" s="84">
        <f t="shared" si="172"/>
        <v>0</v>
      </c>
      <c r="N902">
        <v>0</v>
      </c>
      <c r="O902" s="85">
        <v>0</v>
      </c>
      <c r="P902" s="84">
        <v>0.90100000000000002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 s="85">
        <v>0</v>
      </c>
      <c r="X902" s="85">
        <v>0</v>
      </c>
      <c r="Y902" s="85">
        <v>0</v>
      </c>
      <c r="Z902" s="85">
        <v>0</v>
      </c>
      <c r="AA902" s="85">
        <v>0</v>
      </c>
      <c r="AB902" s="64">
        <f t="shared" si="173"/>
        <v>0</v>
      </c>
      <c r="AC902" s="64">
        <f t="shared" si="174"/>
        <v>0</v>
      </c>
      <c r="AD902" s="64">
        <f t="shared" si="175"/>
        <v>0</v>
      </c>
      <c r="AE902" s="64">
        <f t="shared" si="176"/>
        <v>0</v>
      </c>
      <c r="AF902" s="64">
        <f t="shared" si="177"/>
        <v>0</v>
      </c>
      <c r="AG902" s="64">
        <f t="shared" si="178"/>
        <v>0</v>
      </c>
      <c r="AH902" s="64">
        <f t="shared" si="179"/>
        <v>0</v>
      </c>
    </row>
    <row r="903" spans="1:34">
      <c r="A903" t="s">
        <v>36</v>
      </c>
      <c r="B903" t="s">
        <v>48</v>
      </c>
      <c r="C903">
        <v>2</v>
      </c>
      <c r="D903">
        <v>2012</v>
      </c>
      <c r="E903">
        <v>14</v>
      </c>
      <c r="F903">
        <v>0</v>
      </c>
      <c r="G903">
        <v>0</v>
      </c>
      <c r="H903" s="85">
        <v>57.759700000000002</v>
      </c>
      <c r="I903" s="84">
        <f t="shared" si="168"/>
        <v>0</v>
      </c>
      <c r="J903" s="84">
        <f t="shared" si="169"/>
        <v>0</v>
      </c>
      <c r="K903" s="84">
        <f t="shared" si="170"/>
        <v>0</v>
      </c>
      <c r="L903" s="84">
        <f t="shared" si="171"/>
        <v>0</v>
      </c>
      <c r="M903" s="84">
        <f t="shared" si="172"/>
        <v>0</v>
      </c>
      <c r="N903">
        <v>0</v>
      </c>
      <c r="O903" s="85">
        <v>0</v>
      </c>
      <c r="P903" s="84">
        <v>0.88900000000000001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 s="85">
        <v>0</v>
      </c>
      <c r="X903" s="85">
        <v>0</v>
      </c>
      <c r="Y903" s="85">
        <v>0</v>
      </c>
      <c r="Z903" s="85">
        <v>0</v>
      </c>
      <c r="AA903" s="85">
        <v>0</v>
      </c>
      <c r="AB903" s="64">
        <f t="shared" si="173"/>
        <v>0</v>
      </c>
      <c r="AC903" s="64">
        <f t="shared" si="174"/>
        <v>0</v>
      </c>
      <c r="AD903" s="64">
        <f t="shared" si="175"/>
        <v>0</v>
      </c>
      <c r="AE903" s="64">
        <f t="shared" si="176"/>
        <v>0</v>
      </c>
      <c r="AF903" s="64">
        <f t="shared" si="177"/>
        <v>0</v>
      </c>
      <c r="AG903" s="64">
        <f t="shared" si="178"/>
        <v>0</v>
      </c>
      <c r="AH903" s="64">
        <f t="shared" si="179"/>
        <v>0</v>
      </c>
    </row>
    <row r="904" spans="1:34">
      <c r="A904" t="s">
        <v>36</v>
      </c>
      <c r="B904" t="s">
        <v>48</v>
      </c>
      <c r="C904">
        <v>2</v>
      </c>
      <c r="D904">
        <v>2012</v>
      </c>
      <c r="E904">
        <v>15</v>
      </c>
      <c r="F904">
        <v>0</v>
      </c>
      <c r="G904">
        <v>0</v>
      </c>
      <c r="H904" s="85">
        <v>57.713200000000001</v>
      </c>
      <c r="I904" s="84">
        <f t="shared" si="168"/>
        <v>0</v>
      </c>
      <c r="J904" s="84">
        <f t="shared" si="169"/>
        <v>0</v>
      </c>
      <c r="K904" s="84">
        <f t="shared" si="170"/>
        <v>0</v>
      </c>
      <c r="L904" s="84">
        <f t="shared" si="171"/>
        <v>0</v>
      </c>
      <c r="M904" s="84">
        <f t="shared" si="172"/>
        <v>0</v>
      </c>
      <c r="N904">
        <v>0</v>
      </c>
      <c r="O904" s="85">
        <v>0</v>
      </c>
      <c r="P904" s="84">
        <v>0.8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 s="85">
        <v>0</v>
      </c>
      <c r="X904" s="85">
        <v>0</v>
      </c>
      <c r="Y904" s="85">
        <v>0</v>
      </c>
      <c r="Z904" s="85">
        <v>0</v>
      </c>
      <c r="AA904" s="85">
        <v>0</v>
      </c>
      <c r="AB904" s="64">
        <f t="shared" si="173"/>
        <v>0</v>
      </c>
      <c r="AC904" s="64">
        <f t="shared" si="174"/>
        <v>0</v>
      </c>
      <c r="AD904" s="64">
        <f t="shared" si="175"/>
        <v>0</v>
      </c>
      <c r="AE904" s="64">
        <f t="shared" si="176"/>
        <v>0</v>
      </c>
      <c r="AF904" s="64">
        <f t="shared" si="177"/>
        <v>0</v>
      </c>
      <c r="AG904" s="64">
        <f t="shared" si="178"/>
        <v>0</v>
      </c>
      <c r="AH904" s="64">
        <f t="shared" si="179"/>
        <v>0</v>
      </c>
    </row>
    <row r="905" spans="1:34">
      <c r="A905" t="s">
        <v>36</v>
      </c>
      <c r="B905" t="s">
        <v>48</v>
      </c>
      <c r="C905">
        <v>2</v>
      </c>
      <c r="D905">
        <v>2012</v>
      </c>
      <c r="E905">
        <v>16</v>
      </c>
      <c r="F905">
        <v>0</v>
      </c>
      <c r="G905">
        <v>0</v>
      </c>
      <c r="H905" s="85">
        <v>57.124000000000002</v>
      </c>
      <c r="I905" s="84">
        <f t="shared" si="168"/>
        <v>0</v>
      </c>
      <c r="J905" s="84">
        <f t="shared" si="169"/>
        <v>0</v>
      </c>
      <c r="K905" s="84">
        <f t="shared" si="170"/>
        <v>0</v>
      </c>
      <c r="L905" s="84">
        <f t="shared" si="171"/>
        <v>0</v>
      </c>
      <c r="M905" s="84">
        <f t="shared" si="172"/>
        <v>0</v>
      </c>
      <c r="N905">
        <v>0</v>
      </c>
      <c r="O905" s="85">
        <v>0</v>
      </c>
      <c r="P905" s="84">
        <v>0.67400000000000004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 s="85">
        <v>0</v>
      </c>
      <c r="X905" s="85">
        <v>0</v>
      </c>
      <c r="Y905" s="85">
        <v>0</v>
      </c>
      <c r="Z905" s="85">
        <v>0</v>
      </c>
      <c r="AA905" s="85">
        <v>0</v>
      </c>
      <c r="AB905" s="64">
        <f t="shared" si="173"/>
        <v>0</v>
      </c>
      <c r="AC905" s="64">
        <f t="shared" si="174"/>
        <v>0</v>
      </c>
      <c r="AD905" s="64">
        <f t="shared" si="175"/>
        <v>0</v>
      </c>
      <c r="AE905" s="64">
        <f t="shared" si="176"/>
        <v>0</v>
      </c>
      <c r="AF905" s="64">
        <f t="shared" si="177"/>
        <v>0</v>
      </c>
      <c r="AG905" s="64">
        <f t="shared" si="178"/>
        <v>0</v>
      </c>
      <c r="AH905" s="64">
        <f t="shared" si="179"/>
        <v>0</v>
      </c>
    </row>
    <row r="906" spans="1:34">
      <c r="A906" t="s">
        <v>36</v>
      </c>
      <c r="B906" t="s">
        <v>48</v>
      </c>
      <c r="C906">
        <v>2</v>
      </c>
      <c r="D906">
        <v>2012</v>
      </c>
      <c r="E906">
        <v>17</v>
      </c>
      <c r="F906">
        <v>0</v>
      </c>
      <c r="G906">
        <v>0</v>
      </c>
      <c r="H906" s="85">
        <v>56.162799999999997</v>
      </c>
      <c r="I906" s="84">
        <f t="shared" si="168"/>
        <v>0</v>
      </c>
      <c r="J906" s="84">
        <f t="shared" si="169"/>
        <v>0</v>
      </c>
      <c r="K906" s="84">
        <f t="shared" si="170"/>
        <v>0</v>
      </c>
      <c r="L906" s="84">
        <f t="shared" si="171"/>
        <v>0</v>
      </c>
      <c r="M906" s="84">
        <f t="shared" si="172"/>
        <v>0</v>
      </c>
      <c r="N906">
        <v>0</v>
      </c>
      <c r="O906" s="85">
        <v>0</v>
      </c>
      <c r="P906" s="84">
        <v>0.56599999999999995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 s="85">
        <v>0</v>
      </c>
      <c r="X906" s="85">
        <v>0</v>
      </c>
      <c r="Y906" s="85">
        <v>0</v>
      </c>
      <c r="Z906" s="85">
        <v>0</v>
      </c>
      <c r="AA906" s="85">
        <v>0</v>
      </c>
      <c r="AB906" s="64">
        <f t="shared" si="173"/>
        <v>0</v>
      </c>
      <c r="AC906" s="64">
        <f t="shared" si="174"/>
        <v>0</v>
      </c>
      <c r="AD906" s="64">
        <f t="shared" si="175"/>
        <v>0</v>
      </c>
      <c r="AE906" s="64">
        <f t="shared" si="176"/>
        <v>0</v>
      </c>
      <c r="AF906" s="64">
        <f t="shared" si="177"/>
        <v>0</v>
      </c>
      <c r="AG906" s="64">
        <f t="shared" si="178"/>
        <v>0</v>
      </c>
      <c r="AH906" s="64">
        <f t="shared" si="179"/>
        <v>0</v>
      </c>
    </row>
    <row r="907" spans="1:34">
      <c r="A907" t="s">
        <v>36</v>
      </c>
      <c r="B907" t="s">
        <v>48</v>
      </c>
      <c r="C907">
        <v>2</v>
      </c>
      <c r="D907">
        <v>2012</v>
      </c>
      <c r="E907">
        <v>18</v>
      </c>
      <c r="F907">
        <v>0</v>
      </c>
      <c r="G907">
        <v>0</v>
      </c>
      <c r="H907" s="85">
        <v>53.891500000000001</v>
      </c>
      <c r="I907" s="84">
        <f t="shared" si="168"/>
        <v>0</v>
      </c>
      <c r="J907" s="84">
        <f t="shared" si="169"/>
        <v>0</v>
      </c>
      <c r="K907" s="84">
        <f t="shared" si="170"/>
        <v>0</v>
      </c>
      <c r="L907" s="84">
        <f t="shared" si="171"/>
        <v>0</v>
      </c>
      <c r="M907" s="84">
        <f t="shared" si="172"/>
        <v>0</v>
      </c>
      <c r="N907">
        <v>0</v>
      </c>
      <c r="O907" s="85">
        <v>0</v>
      </c>
      <c r="P907" s="84">
        <v>0.374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 s="85">
        <v>0</v>
      </c>
      <c r="X907" s="85">
        <v>0</v>
      </c>
      <c r="Y907" s="85">
        <v>0</v>
      </c>
      <c r="Z907" s="85">
        <v>0</v>
      </c>
      <c r="AA907" s="85">
        <v>0</v>
      </c>
      <c r="AB907" s="64">
        <f t="shared" si="173"/>
        <v>0</v>
      </c>
      <c r="AC907" s="64">
        <f t="shared" si="174"/>
        <v>0</v>
      </c>
      <c r="AD907" s="64">
        <f t="shared" si="175"/>
        <v>0</v>
      </c>
      <c r="AE907" s="64">
        <f t="shared" si="176"/>
        <v>0</v>
      </c>
      <c r="AF907" s="64">
        <f t="shared" si="177"/>
        <v>0</v>
      </c>
      <c r="AG907" s="64">
        <f t="shared" si="178"/>
        <v>0</v>
      </c>
      <c r="AH907" s="64">
        <f t="shared" si="179"/>
        <v>0</v>
      </c>
    </row>
    <row r="908" spans="1:34">
      <c r="A908" t="s">
        <v>36</v>
      </c>
      <c r="B908" t="s">
        <v>48</v>
      </c>
      <c r="C908">
        <v>2</v>
      </c>
      <c r="D908">
        <v>2012</v>
      </c>
      <c r="E908">
        <v>19</v>
      </c>
      <c r="F908">
        <v>0</v>
      </c>
      <c r="G908">
        <v>0</v>
      </c>
      <c r="H908" s="85">
        <v>53.069800000000001</v>
      </c>
      <c r="I908" s="84">
        <f t="shared" si="168"/>
        <v>0</v>
      </c>
      <c r="J908" s="84">
        <f t="shared" si="169"/>
        <v>0</v>
      </c>
      <c r="K908" s="84">
        <f t="shared" si="170"/>
        <v>0</v>
      </c>
      <c r="L908" s="84">
        <f t="shared" si="171"/>
        <v>0</v>
      </c>
      <c r="M908" s="84">
        <f t="shared" si="172"/>
        <v>0</v>
      </c>
      <c r="N908">
        <v>0</v>
      </c>
      <c r="O908" s="85">
        <v>0</v>
      </c>
      <c r="P908" s="84">
        <v>0.23300000000000001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 s="85">
        <v>0</v>
      </c>
      <c r="X908" s="85">
        <v>0</v>
      </c>
      <c r="Y908" s="85">
        <v>0</v>
      </c>
      <c r="Z908" s="85">
        <v>0</v>
      </c>
      <c r="AA908" s="85">
        <v>0</v>
      </c>
      <c r="AB908" s="64">
        <f t="shared" si="173"/>
        <v>0</v>
      </c>
      <c r="AC908" s="64">
        <f t="shared" si="174"/>
        <v>0</v>
      </c>
      <c r="AD908" s="64">
        <f t="shared" si="175"/>
        <v>0</v>
      </c>
      <c r="AE908" s="64">
        <f t="shared" si="176"/>
        <v>0</v>
      </c>
      <c r="AF908" s="64">
        <f t="shared" si="177"/>
        <v>0</v>
      </c>
      <c r="AG908" s="64">
        <f t="shared" si="178"/>
        <v>0</v>
      </c>
      <c r="AH908" s="64">
        <f t="shared" si="179"/>
        <v>0</v>
      </c>
    </row>
    <row r="909" spans="1:34">
      <c r="A909" t="s">
        <v>36</v>
      </c>
      <c r="B909" t="s">
        <v>48</v>
      </c>
      <c r="C909">
        <v>2</v>
      </c>
      <c r="D909">
        <v>2012</v>
      </c>
      <c r="E909">
        <v>20</v>
      </c>
      <c r="F909">
        <v>0</v>
      </c>
      <c r="G909">
        <v>0</v>
      </c>
      <c r="H909" s="85">
        <v>53.255800000000001</v>
      </c>
      <c r="I909" s="84">
        <f t="shared" si="168"/>
        <v>0</v>
      </c>
      <c r="J909" s="84">
        <f t="shared" si="169"/>
        <v>0</v>
      </c>
      <c r="K909" s="84">
        <f t="shared" si="170"/>
        <v>0</v>
      </c>
      <c r="L909" s="84">
        <f t="shared" si="171"/>
        <v>0</v>
      </c>
      <c r="M909" s="84">
        <f t="shared" si="172"/>
        <v>0</v>
      </c>
      <c r="N909">
        <v>0</v>
      </c>
      <c r="O909" s="85">
        <v>0</v>
      </c>
      <c r="P909" s="84">
        <v>0.16500000000000001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 s="85">
        <v>0</v>
      </c>
      <c r="X909" s="85">
        <v>0</v>
      </c>
      <c r="Y909" s="85">
        <v>0</v>
      </c>
      <c r="Z909" s="85">
        <v>0</v>
      </c>
      <c r="AA909" s="85">
        <v>0</v>
      </c>
      <c r="AB909" s="64">
        <f t="shared" si="173"/>
        <v>0</v>
      </c>
      <c r="AC909" s="64">
        <f t="shared" si="174"/>
        <v>0</v>
      </c>
      <c r="AD909" s="64">
        <f t="shared" si="175"/>
        <v>0</v>
      </c>
      <c r="AE909" s="64">
        <f t="shared" si="176"/>
        <v>0</v>
      </c>
      <c r="AF909" s="64">
        <f t="shared" si="177"/>
        <v>0</v>
      </c>
      <c r="AG909" s="64">
        <f t="shared" si="178"/>
        <v>0</v>
      </c>
      <c r="AH909" s="64">
        <f t="shared" si="179"/>
        <v>0</v>
      </c>
    </row>
    <row r="910" spans="1:34">
      <c r="A910" t="s">
        <v>36</v>
      </c>
      <c r="B910" t="s">
        <v>48</v>
      </c>
      <c r="C910">
        <v>2</v>
      </c>
      <c r="D910">
        <v>2012</v>
      </c>
      <c r="E910">
        <v>21</v>
      </c>
      <c r="F910">
        <v>0</v>
      </c>
      <c r="G910">
        <v>0</v>
      </c>
      <c r="H910" s="85">
        <v>52.325600000000001</v>
      </c>
      <c r="I910" s="84">
        <f t="shared" si="168"/>
        <v>0</v>
      </c>
      <c r="J910" s="84">
        <f t="shared" si="169"/>
        <v>0</v>
      </c>
      <c r="K910" s="84">
        <f t="shared" si="170"/>
        <v>0</v>
      </c>
      <c r="L910" s="84">
        <f t="shared" si="171"/>
        <v>0</v>
      </c>
      <c r="M910" s="84">
        <f t="shared" si="172"/>
        <v>0</v>
      </c>
      <c r="N910">
        <v>0</v>
      </c>
      <c r="O910" s="85">
        <v>0</v>
      </c>
      <c r="P910" s="84">
        <v>0.1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 s="85">
        <v>0</v>
      </c>
      <c r="X910" s="85">
        <v>0</v>
      </c>
      <c r="Y910" s="85">
        <v>0</v>
      </c>
      <c r="Z910" s="85">
        <v>0</v>
      </c>
      <c r="AA910" s="85">
        <v>0</v>
      </c>
      <c r="AB910" s="64">
        <f t="shared" si="173"/>
        <v>0</v>
      </c>
      <c r="AC910" s="64">
        <f t="shared" si="174"/>
        <v>0</v>
      </c>
      <c r="AD910" s="64">
        <f t="shared" si="175"/>
        <v>0</v>
      </c>
      <c r="AE910" s="64">
        <f t="shared" si="176"/>
        <v>0</v>
      </c>
      <c r="AF910" s="64">
        <f t="shared" si="177"/>
        <v>0</v>
      </c>
      <c r="AG910" s="64">
        <f t="shared" si="178"/>
        <v>0</v>
      </c>
      <c r="AH910" s="64">
        <f t="shared" si="179"/>
        <v>0</v>
      </c>
    </row>
    <row r="911" spans="1:34">
      <c r="A911" t="s">
        <v>36</v>
      </c>
      <c r="B911" t="s">
        <v>48</v>
      </c>
      <c r="C911">
        <v>2</v>
      </c>
      <c r="D911">
        <v>2012</v>
      </c>
      <c r="E911">
        <v>22</v>
      </c>
      <c r="F911">
        <v>0</v>
      </c>
      <c r="G911">
        <v>0</v>
      </c>
      <c r="H911" s="85">
        <v>52.2791</v>
      </c>
      <c r="I911" s="84">
        <f t="shared" si="168"/>
        <v>0</v>
      </c>
      <c r="J911" s="84">
        <f t="shared" si="169"/>
        <v>0</v>
      </c>
      <c r="K911" s="84">
        <f t="shared" si="170"/>
        <v>0</v>
      </c>
      <c r="L911" s="84">
        <f t="shared" si="171"/>
        <v>0</v>
      </c>
      <c r="M911" s="84">
        <f t="shared" si="172"/>
        <v>0</v>
      </c>
      <c r="N911">
        <v>0</v>
      </c>
      <c r="O911" s="85">
        <v>0</v>
      </c>
      <c r="P911" s="84">
        <v>6.8000000000000005E-2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 s="85">
        <v>0</v>
      </c>
      <c r="X911" s="85">
        <v>0</v>
      </c>
      <c r="Y911" s="85">
        <v>0</v>
      </c>
      <c r="Z911" s="85">
        <v>0</v>
      </c>
      <c r="AA911" s="85">
        <v>0</v>
      </c>
      <c r="AB911" s="64">
        <f t="shared" si="173"/>
        <v>0</v>
      </c>
      <c r="AC911" s="64">
        <f t="shared" si="174"/>
        <v>0</v>
      </c>
      <c r="AD911" s="64">
        <f t="shared" si="175"/>
        <v>0</v>
      </c>
      <c r="AE911" s="64">
        <f t="shared" si="176"/>
        <v>0</v>
      </c>
      <c r="AF911" s="64">
        <f t="shared" si="177"/>
        <v>0</v>
      </c>
      <c r="AG911" s="64">
        <f t="shared" si="178"/>
        <v>0</v>
      </c>
      <c r="AH911" s="64">
        <f t="shared" si="179"/>
        <v>0</v>
      </c>
    </row>
    <row r="912" spans="1:34">
      <c r="A912" t="s">
        <v>36</v>
      </c>
      <c r="B912" t="s">
        <v>48</v>
      </c>
      <c r="C912">
        <v>2</v>
      </c>
      <c r="D912">
        <v>2012</v>
      </c>
      <c r="E912">
        <v>23</v>
      </c>
      <c r="F912">
        <v>0</v>
      </c>
      <c r="G912">
        <v>0</v>
      </c>
      <c r="H912" s="85">
        <v>51.689900000000002</v>
      </c>
      <c r="I912" s="84">
        <f t="shared" si="168"/>
        <v>0</v>
      </c>
      <c r="J912" s="84">
        <f t="shared" si="169"/>
        <v>0</v>
      </c>
      <c r="K912" s="84">
        <f t="shared" si="170"/>
        <v>0</v>
      </c>
      <c r="L912" s="84">
        <f t="shared" si="171"/>
        <v>0</v>
      </c>
      <c r="M912" s="84">
        <f t="shared" si="172"/>
        <v>0</v>
      </c>
      <c r="N912">
        <v>0</v>
      </c>
      <c r="O912" s="85">
        <v>0</v>
      </c>
      <c r="P912" s="84">
        <v>5.0999999999999997E-2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 s="85">
        <v>0</v>
      </c>
      <c r="X912" s="85">
        <v>0</v>
      </c>
      <c r="Y912" s="85">
        <v>0</v>
      </c>
      <c r="Z912" s="85">
        <v>0</v>
      </c>
      <c r="AA912" s="85">
        <v>0</v>
      </c>
      <c r="AB912" s="64">
        <f t="shared" si="173"/>
        <v>0</v>
      </c>
      <c r="AC912" s="64">
        <f t="shared" si="174"/>
        <v>0</v>
      </c>
      <c r="AD912" s="64">
        <f t="shared" si="175"/>
        <v>0</v>
      </c>
      <c r="AE912" s="64">
        <f t="shared" si="176"/>
        <v>0</v>
      </c>
      <c r="AF912" s="64">
        <f t="shared" si="177"/>
        <v>0</v>
      </c>
      <c r="AG912" s="64">
        <f t="shared" si="178"/>
        <v>0</v>
      </c>
      <c r="AH912" s="64">
        <f t="shared" si="179"/>
        <v>0</v>
      </c>
    </row>
    <row r="913" spans="1:34">
      <c r="A913" t="s">
        <v>36</v>
      </c>
      <c r="B913" t="s">
        <v>48</v>
      </c>
      <c r="C913">
        <v>2</v>
      </c>
      <c r="D913">
        <v>2012</v>
      </c>
      <c r="E913">
        <v>24</v>
      </c>
      <c r="F913">
        <v>0</v>
      </c>
      <c r="G913">
        <v>0</v>
      </c>
      <c r="H913" s="85">
        <v>52.162799999999997</v>
      </c>
      <c r="I913" s="84">
        <f t="shared" si="168"/>
        <v>0</v>
      </c>
      <c r="J913" s="84">
        <f t="shared" si="169"/>
        <v>0</v>
      </c>
      <c r="K913" s="84">
        <f t="shared" si="170"/>
        <v>0</v>
      </c>
      <c r="L913" s="84">
        <f t="shared" si="171"/>
        <v>0</v>
      </c>
      <c r="M913" s="84">
        <f t="shared" si="172"/>
        <v>0</v>
      </c>
      <c r="N913">
        <v>0</v>
      </c>
      <c r="O913" s="85">
        <v>0</v>
      </c>
      <c r="P913" s="84">
        <v>0.05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 s="85">
        <v>0</v>
      </c>
      <c r="X913" s="85">
        <v>0</v>
      </c>
      <c r="Y913" s="85">
        <v>0</v>
      </c>
      <c r="Z913" s="85">
        <v>0</v>
      </c>
      <c r="AA913" s="85">
        <v>0</v>
      </c>
      <c r="AB913" s="64">
        <f t="shared" si="173"/>
        <v>0</v>
      </c>
      <c r="AC913" s="64">
        <f t="shared" si="174"/>
        <v>0</v>
      </c>
      <c r="AD913" s="64">
        <f t="shared" si="175"/>
        <v>0</v>
      </c>
      <c r="AE913" s="64">
        <f t="shared" si="176"/>
        <v>0</v>
      </c>
      <c r="AF913" s="64">
        <f t="shared" si="177"/>
        <v>0</v>
      </c>
      <c r="AG913" s="64">
        <f t="shared" si="178"/>
        <v>0</v>
      </c>
      <c r="AH913" s="64">
        <f t="shared" si="179"/>
        <v>0</v>
      </c>
    </row>
    <row r="914" spans="1:34">
      <c r="A914" t="s">
        <v>36</v>
      </c>
      <c r="B914" t="s">
        <v>49</v>
      </c>
      <c r="C914">
        <v>3</v>
      </c>
      <c r="D914">
        <v>2012</v>
      </c>
      <c r="E914">
        <v>1</v>
      </c>
      <c r="F914">
        <v>0</v>
      </c>
      <c r="G914">
        <v>0</v>
      </c>
      <c r="H914" s="85">
        <v>47.5426</v>
      </c>
      <c r="I914" s="84">
        <f t="shared" si="168"/>
        <v>0</v>
      </c>
      <c r="J914" s="84">
        <f t="shared" si="169"/>
        <v>0</v>
      </c>
      <c r="K914" s="84">
        <f t="shared" si="170"/>
        <v>0</v>
      </c>
      <c r="L914" s="84">
        <f t="shared" si="171"/>
        <v>0</v>
      </c>
      <c r="M914" s="84">
        <f t="shared" si="172"/>
        <v>0</v>
      </c>
      <c r="N914">
        <v>0</v>
      </c>
      <c r="O914" s="85">
        <v>0</v>
      </c>
      <c r="P914" s="84">
        <v>0.05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 s="85">
        <v>0</v>
      </c>
      <c r="X914" s="85">
        <v>0</v>
      </c>
      <c r="Y914" s="85">
        <v>0</v>
      </c>
      <c r="Z914" s="85">
        <v>0</v>
      </c>
      <c r="AA914" s="85">
        <v>0</v>
      </c>
      <c r="AB914" s="64">
        <f t="shared" si="173"/>
        <v>0</v>
      </c>
      <c r="AC914" s="64">
        <f t="shared" si="174"/>
        <v>0</v>
      </c>
      <c r="AD914" s="64">
        <f t="shared" si="175"/>
        <v>0</v>
      </c>
      <c r="AE914" s="64">
        <f t="shared" si="176"/>
        <v>0</v>
      </c>
      <c r="AF914" s="64">
        <f t="shared" si="177"/>
        <v>0</v>
      </c>
      <c r="AG914" s="64">
        <f t="shared" si="178"/>
        <v>0</v>
      </c>
      <c r="AH914" s="64">
        <f t="shared" si="179"/>
        <v>0</v>
      </c>
    </row>
    <row r="915" spans="1:34">
      <c r="A915" t="s">
        <v>36</v>
      </c>
      <c r="B915" t="s">
        <v>49</v>
      </c>
      <c r="C915">
        <v>3</v>
      </c>
      <c r="D915">
        <v>2012</v>
      </c>
      <c r="E915">
        <v>2</v>
      </c>
      <c r="F915">
        <v>0</v>
      </c>
      <c r="G915">
        <v>0</v>
      </c>
      <c r="H915" s="85">
        <v>45.775199999999998</v>
      </c>
      <c r="I915" s="84">
        <f t="shared" si="168"/>
        <v>0</v>
      </c>
      <c r="J915" s="84">
        <f t="shared" si="169"/>
        <v>0</v>
      </c>
      <c r="K915" s="84">
        <f t="shared" si="170"/>
        <v>0</v>
      </c>
      <c r="L915" s="84">
        <f t="shared" si="171"/>
        <v>0</v>
      </c>
      <c r="M915" s="84">
        <f t="shared" si="172"/>
        <v>0</v>
      </c>
      <c r="N915">
        <v>0</v>
      </c>
      <c r="O915" s="85">
        <v>0</v>
      </c>
      <c r="P915" s="84">
        <v>3.2000000000000001E-2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 s="85">
        <v>0</v>
      </c>
      <c r="X915" s="85">
        <v>0</v>
      </c>
      <c r="Y915" s="85">
        <v>0</v>
      </c>
      <c r="Z915" s="85">
        <v>0</v>
      </c>
      <c r="AA915" s="85">
        <v>0</v>
      </c>
      <c r="AB915" s="64">
        <f t="shared" si="173"/>
        <v>0</v>
      </c>
      <c r="AC915" s="64">
        <f t="shared" si="174"/>
        <v>0</v>
      </c>
      <c r="AD915" s="64">
        <f t="shared" si="175"/>
        <v>0</v>
      </c>
      <c r="AE915" s="64">
        <f t="shared" si="176"/>
        <v>0</v>
      </c>
      <c r="AF915" s="64">
        <f t="shared" si="177"/>
        <v>0</v>
      </c>
      <c r="AG915" s="64">
        <f t="shared" si="178"/>
        <v>0</v>
      </c>
      <c r="AH915" s="64">
        <f t="shared" si="179"/>
        <v>0</v>
      </c>
    </row>
    <row r="916" spans="1:34">
      <c r="A916" t="s">
        <v>36</v>
      </c>
      <c r="B916" t="s">
        <v>49</v>
      </c>
      <c r="C916">
        <v>3</v>
      </c>
      <c r="D916">
        <v>2012</v>
      </c>
      <c r="E916">
        <v>3</v>
      </c>
      <c r="F916">
        <v>0</v>
      </c>
      <c r="G916">
        <v>0</v>
      </c>
      <c r="H916" s="85">
        <v>44.193800000000003</v>
      </c>
      <c r="I916" s="84">
        <f t="shared" si="168"/>
        <v>0</v>
      </c>
      <c r="J916" s="84">
        <f t="shared" si="169"/>
        <v>0</v>
      </c>
      <c r="K916" s="84">
        <f t="shared" si="170"/>
        <v>0</v>
      </c>
      <c r="L916" s="84">
        <f t="shared" si="171"/>
        <v>0</v>
      </c>
      <c r="M916" s="84">
        <f t="shared" si="172"/>
        <v>0</v>
      </c>
      <c r="N916">
        <v>0</v>
      </c>
      <c r="O916" s="85">
        <v>0</v>
      </c>
      <c r="P916" s="84">
        <v>4.3999999999999997E-2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 s="85">
        <v>0</v>
      </c>
      <c r="X916" s="85">
        <v>0</v>
      </c>
      <c r="Y916" s="85">
        <v>0</v>
      </c>
      <c r="Z916" s="85">
        <v>0</v>
      </c>
      <c r="AA916" s="85">
        <v>0</v>
      </c>
      <c r="AB916" s="64">
        <f t="shared" si="173"/>
        <v>0</v>
      </c>
      <c r="AC916" s="64">
        <f t="shared" si="174"/>
        <v>0</v>
      </c>
      <c r="AD916" s="64">
        <f t="shared" si="175"/>
        <v>0</v>
      </c>
      <c r="AE916" s="64">
        <f t="shared" si="176"/>
        <v>0</v>
      </c>
      <c r="AF916" s="64">
        <f t="shared" si="177"/>
        <v>0</v>
      </c>
      <c r="AG916" s="64">
        <f t="shared" si="178"/>
        <v>0</v>
      </c>
      <c r="AH916" s="64">
        <f t="shared" si="179"/>
        <v>0</v>
      </c>
    </row>
    <row r="917" spans="1:34">
      <c r="A917" t="s">
        <v>36</v>
      </c>
      <c r="B917" t="s">
        <v>49</v>
      </c>
      <c r="C917">
        <v>3</v>
      </c>
      <c r="D917">
        <v>2012</v>
      </c>
      <c r="E917">
        <v>4</v>
      </c>
      <c r="F917">
        <v>0</v>
      </c>
      <c r="G917">
        <v>0</v>
      </c>
      <c r="H917" s="85">
        <v>43.992199999999997</v>
      </c>
      <c r="I917" s="84">
        <f t="shared" si="168"/>
        <v>0</v>
      </c>
      <c r="J917" s="84">
        <f t="shared" si="169"/>
        <v>0</v>
      </c>
      <c r="K917" s="84">
        <f t="shared" si="170"/>
        <v>0</v>
      </c>
      <c r="L917" s="84">
        <f t="shared" si="171"/>
        <v>0</v>
      </c>
      <c r="M917" s="84">
        <f t="shared" si="172"/>
        <v>0</v>
      </c>
      <c r="N917">
        <v>0</v>
      </c>
      <c r="O917" s="85">
        <v>0</v>
      </c>
      <c r="P917" s="84">
        <v>4.3999999999999997E-2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 s="85">
        <v>0</v>
      </c>
      <c r="X917" s="85">
        <v>0</v>
      </c>
      <c r="Y917" s="85">
        <v>0</v>
      </c>
      <c r="Z917" s="85">
        <v>0</v>
      </c>
      <c r="AA917" s="85">
        <v>0</v>
      </c>
      <c r="AB917" s="64">
        <f t="shared" si="173"/>
        <v>0</v>
      </c>
      <c r="AC917" s="64">
        <f t="shared" si="174"/>
        <v>0</v>
      </c>
      <c r="AD917" s="64">
        <f t="shared" si="175"/>
        <v>0</v>
      </c>
      <c r="AE917" s="64">
        <f t="shared" si="176"/>
        <v>0</v>
      </c>
      <c r="AF917" s="64">
        <f t="shared" si="177"/>
        <v>0</v>
      </c>
      <c r="AG917" s="64">
        <f t="shared" si="178"/>
        <v>0</v>
      </c>
      <c r="AH917" s="64">
        <f t="shared" si="179"/>
        <v>0</v>
      </c>
    </row>
    <row r="918" spans="1:34">
      <c r="A918" t="s">
        <v>36</v>
      </c>
      <c r="B918" t="s">
        <v>49</v>
      </c>
      <c r="C918">
        <v>3</v>
      </c>
      <c r="D918">
        <v>2012</v>
      </c>
      <c r="E918">
        <v>5</v>
      </c>
      <c r="F918">
        <v>0</v>
      </c>
      <c r="G918">
        <v>0</v>
      </c>
      <c r="H918" s="85">
        <v>42.705399999999997</v>
      </c>
      <c r="I918" s="84">
        <f t="shared" si="168"/>
        <v>0</v>
      </c>
      <c r="J918" s="84">
        <f t="shared" si="169"/>
        <v>0</v>
      </c>
      <c r="K918" s="84">
        <f t="shared" si="170"/>
        <v>0</v>
      </c>
      <c r="L918" s="84">
        <f t="shared" si="171"/>
        <v>0</v>
      </c>
      <c r="M918" s="84">
        <f t="shared" si="172"/>
        <v>0</v>
      </c>
      <c r="N918">
        <v>0</v>
      </c>
      <c r="O918" s="85">
        <v>0</v>
      </c>
      <c r="P918" s="84">
        <v>5.3999999999999999E-2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 s="85">
        <v>0</v>
      </c>
      <c r="X918" s="85">
        <v>0</v>
      </c>
      <c r="Y918" s="85">
        <v>0</v>
      </c>
      <c r="Z918" s="85">
        <v>0</v>
      </c>
      <c r="AA918" s="85">
        <v>0</v>
      </c>
      <c r="AB918" s="64">
        <f t="shared" si="173"/>
        <v>0</v>
      </c>
      <c r="AC918" s="64">
        <f t="shared" si="174"/>
        <v>0</v>
      </c>
      <c r="AD918" s="64">
        <f t="shared" si="175"/>
        <v>0</v>
      </c>
      <c r="AE918" s="64">
        <f t="shared" si="176"/>
        <v>0</v>
      </c>
      <c r="AF918" s="64">
        <f t="shared" si="177"/>
        <v>0</v>
      </c>
      <c r="AG918" s="64">
        <f t="shared" si="178"/>
        <v>0</v>
      </c>
      <c r="AH918" s="64">
        <f t="shared" si="179"/>
        <v>0</v>
      </c>
    </row>
    <row r="919" spans="1:34">
      <c r="A919" t="s">
        <v>36</v>
      </c>
      <c r="B919" t="s">
        <v>49</v>
      </c>
      <c r="C919">
        <v>3</v>
      </c>
      <c r="D919">
        <v>2012</v>
      </c>
      <c r="E919">
        <v>6</v>
      </c>
      <c r="F919">
        <v>0</v>
      </c>
      <c r="G919">
        <v>0</v>
      </c>
      <c r="H919" s="85">
        <v>42.379800000000003</v>
      </c>
      <c r="I919" s="84">
        <f t="shared" si="168"/>
        <v>0</v>
      </c>
      <c r="J919" s="84">
        <f t="shared" si="169"/>
        <v>0</v>
      </c>
      <c r="K919" s="84">
        <f t="shared" si="170"/>
        <v>0</v>
      </c>
      <c r="L919" s="84">
        <f t="shared" si="171"/>
        <v>0</v>
      </c>
      <c r="M919" s="84">
        <f t="shared" si="172"/>
        <v>0</v>
      </c>
      <c r="N919">
        <v>0</v>
      </c>
      <c r="O919" s="85">
        <v>0</v>
      </c>
      <c r="P919" s="84">
        <v>0.10100000000000001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 s="85">
        <v>0</v>
      </c>
      <c r="X919" s="85">
        <v>0</v>
      </c>
      <c r="Y919" s="85">
        <v>0</v>
      </c>
      <c r="Z919" s="85">
        <v>0</v>
      </c>
      <c r="AA919" s="85">
        <v>0</v>
      </c>
      <c r="AB919" s="64">
        <f t="shared" si="173"/>
        <v>0</v>
      </c>
      <c r="AC919" s="64">
        <f t="shared" si="174"/>
        <v>0</v>
      </c>
      <c r="AD919" s="64">
        <f t="shared" si="175"/>
        <v>0</v>
      </c>
      <c r="AE919" s="64">
        <f t="shared" si="176"/>
        <v>0</v>
      </c>
      <c r="AF919" s="64">
        <f t="shared" si="177"/>
        <v>0</v>
      </c>
      <c r="AG919" s="64">
        <f t="shared" si="178"/>
        <v>0</v>
      </c>
      <c r="AH919" s="64">
        <f t="shared" si="179"/>
        <v>0</v>
      </c>
    </row>
    <row r="920" spans="1:34">
      <c r="A920" t="s">
        <v>36</v>
      </c>
      <c r="B920" t="s">
        <v>49</v>
      </c>
      <c r="C920">
        <v>3</v>
      </c>
      <c r="D920">
        <v>2012</v>
      </c>
      <c r="E920">
        <v>7</v>
      </c>
      <c r="F920">
        <v>0</v>
      </c>
      <c r="G920">
        <v>0</v>
      </c>
      <c r="H920" s="85">
        <v>40.945700000000002</v>
      </c>
      <c r="I920" s="84">
        <f t="shared" si="168"/>
        <v>0</v>
      </c>
      <c r="J920" s="84">
        <f t="shared" si="169"/>
        <v>0</v>
      </c>
      <c r="K920" s="84">
        <f t="shared" si="170"/>
        <v>0</v>
      </c>
      <c r="L920" s="84">
        <f t="shared" si="171"/>
        <v>0</v>
      </c>
      <c r="M920" s="84">
        <f t="shared" si="172"/>
        <v>0</v>
      </c>
      <c r="N920">
        <v>0</v>
      </c>
      <c r="O920" s="85">
        <v>0</v>
      </c>
      <c r="P920" s="84">
        <v>0.161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 s="85">
        <v>0</v>
      </c>
      <c r="X920" s="85">
        <v>0</v>
      </c>
      <c r="Y920" s="85">
        <v>0</v>
      </c>
      <c r="Z920" s="85">
        <v>0</v>
      </c>
      <c r="AA920" s="85">
        <v>0</v>
      </c>
      <c r="AB920" s="64">
        <f t="shared" si="173"/>
        <v>0</v>
      </c>
      <c r="AC920" s="64">
        <f t="shared" si="174"/>
        <v>0</v>
      </c>
      <c r="AD920" s="64">
        <f t="shared" si="175"/>
        <v>0</v>
      </c>
      <c r="AE920" s="64">
        <f t="shared" si="176"/>
        <v>0</v>
      </c>
      <c r="AF920" s="64">
        <f t="shared" si="177"/>
        <v>0</v>
      </c>
      <c r="AG920" s="64">
        <f t="shared" si="178"/>
        <v>0</v>
      </c>
      <c r="AH920" s="64">
        <f t="shared" si="179"/>
        <v>0</v>
      </c>
    </row>
    <row r="921" spans="1:34">
      <c r="A921" t="s">
        <v>36</v>
      </c>
      <c r="B921" t="s">
        <v>49</v>
      </c>
      <c r="C921">
        <v>3</v>
      </c>
      <c r="D921">
        <v>2012</v>
      </c>
      <c r="E921">
        <v>8</v>
      </c>
      <c r="F921">
        <v>0</v>
      </c>
      <c r="G921">
        <v>0</v>
      </c>
      <c r="H921" s="85">
        <v>42.806199999999997</v>
      </c>
      <c r="I921" s="84">
        <f t="shared" si="168"/>
        <v>0</v>
      </c>
      <c r="J921" s="84">
        <f t="shared" si="169"/>
        <v>0</v>
      </c>
      <c r="K921" s="84">
        <f t="shared" si="170"/>
        <v>0</v>
      </c>
      <c r="L921" s="84">
        <f t="shared" si="171"/>
        <v>0</v>
      </c>
      <c r="M921" s="84">
        <f t="shared" si="172"/>
        <v>0</v>
      </c>
      <c r="N921">
        <v>0</v>
      </c>
      <c r="O921" s="85">
        <v>0</v>
      </c>
      <c r="P921" s="84">
        <v>0.224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 s="85">
        <v>0</v>
      </c>
      <c r="X921" s="85">
        <v>0</v>
      </c>
      <c r="Y921" s="85">
        <v>0</v>
      </c>
      <c r="Z921" s="85">
        <v>0</v>
      </c>
      <c r="AA921" s="85">
        <v>0</v>
      </c>
      <c r="AB921" s="64">
        <f t="shared" si="173"/>
        <v>0</v>
      </c>
      <c r="AC921" s="64">
        <f t="shared" si="174"/>
        <v>0</v>
      </c>
      <c r="AD921" s="64">
        <f t="shared" si="175"/>
        <v>0</v>
      </c>
      <c r="AE921" s="64">
        <f t="shared" si="176"/>
        <v>0</v>
      </c>
      <c r="AF921" s="64">
        <f t="shared" si="177"/>
        <v>0</v>
      </c>
      <c r="AG921" s="64">
        <f t="shared" si="178"/>
        <v>0</v>
      </c>
      <c r="AH921" s="64">
        <f t="shared" si="179"/>
        <v>0</v>
      </c>
    </row>
    <row r="922" spans="1:34">
      <c r="A922" t="s">
        <v>36</v>
      </c>
      <c r="B922" t="s">
        <v>49</v>
      </c>
      <c r="C922">
        <v>3</v>
      </c>
      <c r="D922">
        <v>2012</v>
      </c>
      <c r="E922">
        <v>9</v>
      </c>
      <c r="F922">
        <v>0</v>
      </c>
      <c r="G922">
        <v>0</v>
      </c>
      <c r="H922" s="85">
        <v>50.519399999999997</v>
      </c>
      <c r="I922" s="84">
        <f t="shared" si="168"/>
        <v>0</v>
      </c>
      <c r="J922" s="84">
        <f t="shared" si="169"/>
        <v>0</v>
      </c>
      <c r="K922" s="84">
        <f t="shared" si="170"/>
        <v>0</v>
      </c>
      <c r="L922" s="84">
        <f t="shared" si="171"/>
        <v>0</v>
      </c>
      <c r="M922" s="84">
        <f t="shared" si="172"/>
        <v>0</v>
      </c>
      <c r="N922">
        <v>0</v>
      </c>
      <c r="O922" s="85">
        <v>0</v>
      </c>
      <c r="P922" s="84">
        <v>0.33800000000000002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 s="85">
        <v>0</v>
      </c>
      <c r="X922" s="85">
        <v>0</v>
      </c>
      <c r="Y922" s="85">
        <v>0</v>
      </c>
      <c r="Z922" s="85">
        <v>0</v>
      </c>
      <c r="AA922" s="85">
        <v>0</v>
      </c>
      <c r="AB922" s="64">
        <f t="shared" si="173"/>
        <v>0</v>
      </c>
      <c r="AC922" s="64">
        <f t="shared" si="174"/>
        <v>0</v>
      </c>
      <c r="AD922" s="64">
        <f t="shared" si="175"/>
        <v>0</v>
      </c>
      <c r="AE922" s="64">
        <f t="shared" si="176"/>
        <v>0</v>
      </c>
      <c r="AF922" s="64">
        <f t="shared" si="177"/>
        <v>0</v>
      </c>
      <c r="AG922" s="64">
        <f t="shared" si="178"/>
        <v>0</v>
      </c>
      <c r="AH922" s="64">
        <f t="shared" si="179"/>
        <v>0</v>
      </c>
    </row>
    <row r="923" spans="1:34">
      <c r="A923" t="s">
        <v>36</v>
      </c>
      <c r="B923" t="s">
        <v>49</v>
      </c>
      <c r="C923">
        <v>3</v>
      </c>
      <c r="D923">
        <v>2012</v>
      </c>
      <c r="E923">
        <v>10</v>
      </c>
      <c r="F923">
        <v>0</v>
      </c>
      <c r="G923">
        <v>0</v>
      </c>
      <c r="H923" s="85">
        <v>57.286799999999999</v>
      </c>
      <c r="I923" s="84">
        <f t="shared" si="168"/>
        <v>0</v>
      </c>
      <c r="J923" s="84">
        <f t="shared" si="169"/>
        <v>0</v>
      </c>
      <c r="K923" s="84">
        <f t="shared" si="170"/>
        <v>0</v>
      </c>
      <c r="L923" s="84">
        <f t="shared" si="171"/>
        <v>0</v>
      </c>
      <c r="M923" s="84">
        <f t="shared" si="172"/>
        <v>0</v>
      </c>
      <c r="N923">
        <v>0</v>
      </c>
      <c r="O923" s="85">
        <v>0</v>
      </c>
      <c r="P923" s="84">
        <v>0.55700000000000005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 s="85">
        <v>0</v>
      </c>
      <c r="X923" s="85">
        <v>0</v>
      </c>
      <c r="Y923" s="85">
        <v>0</v>
      </c>
      <c r="Z923" s="85">
        <v>0</v>
      </c>
      <c r="AA923" s="85">
        <v>0</v>
      </c>
      <c r="AB923" s="64">
        <f t="shared" si="173"/>
        <v>0</v>
      </c>
      <c r="AC923" s="64">
        <f t="shared" si="174"/>
        <v>0</v>
      </c>
      <c r="AD923" s="64">
        <f t="shared" si="175"/>
        <v>0</v>
      </c>
      <c r="AE923" s="64">
        <f t="shared" si="176"/>
        <v>0</v>
      </c>
      <c r="AF923" s="64">
        <f t="shared" si="177"/>
        <v>0</v>
      </c>
      <c r="AG923" s="64">
        <f t="shared" si="178"/>
        <v>0</v>
      </c>
      <c r="AH923" s="64">
        <f t="shared" si="179"/>
        <v>0</v>
      </c>
    </row>
    <row r="924" spans="1:34">
      <c r="A924" t="s">
        <v>36</v>
      </c>
      <c r="B924" t="s">
        <v>49</v>
      </c>
      <c r="C924">
        <v>3</v>
      </c>
      <c r="D924">
        <v>2012</v>
      </c>
      <c r="E924">
        <v>11</v>
      </c>
      <c r="F924">
        <v>0</v>
      </c>
      <c r="G924">
        <v>0</v>
      </c>
      <c r="H924" s="85">
        <v>63.930199999999999</v>
      </c>
      <c r="I924" s="84">
        <f t="shared" si="168"/>
        <v>0</v>
      </c>
      <c r="J924" s="84">
        <f t="shared" si="169"/>
        <v>0</v>
      </c>
      <c r="K924" s="84">
        <f t="shared" si="170"/>
        <v>0</v>
      </c>
      <c r="L924" s="84">
        <f t="shared" si="171"/>
        <v>0</v>
      </c>
      <c r="M924" s="84">
        <f t="shared" si="172"/>
        <v>0</v>
      </c>
      <c r="N924">
        <v>0</v>
      </c>
      <c r="O924" s="85">
        <v>0</v>
      </c>
      <c r="P924" s="84">
        <v>0.72599999999999998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 s="85">
        <v>0</v>
      </c>
      <c r="X924" s="85">
        <v>0</v>
      </c>
      <c r="Y924" s="85">
        <v>0</v>
      </c>
      <c r="Z924" s="85">
        <v>0</v>
      </c>
      <c r="AA924" s="85">
        <v>0</v>
      </c>
      <c r="AB924" s="64">
        <f t="shared" si="173"/>
        <v>0</v>
      </c>
      <c r="AC924" s="64">
        <f t="shared" si="174"/>
        <v>0</v>
      </c>
      <c r="AD924" s="64">
        <f t="shared" si="175"/>
        <v>0</v>
      </c>
      <c r="AE924" s="64">
        <f t="shared" si="176"/>
        <v>0</v>
      </c>
      <c r="AF924" s="64">
        <f t="shared" si="177"/>
        <v>0</v>
      </c>
      <c r="AG924" s="64">
        <f t="shared" si="178"/>
        <v>0</v>
      </c>
      <c r="AH924" s="64">
        <f t="shared" si="179"/>
        <v>0</v>
      </c>
    </row>
    <row r="925" spans="1:34">
      <c r="A925" t="s">
        <v>36</v>
      </c>
      <c r="B925" t="s">
        <v>49</v>
      </c>
      <c r="C925">
        <v>3</v>
      </c>
      <c r="D925">
        <v>2012</v>
      </c>
      <c r="E925">
        <v>12</v>
      </c>
      <c r="F925">
        <v>1.56747E-2</v>
      </c>
      <c r="G925">
        <v>1.56747E-2</v>
      </c>
      <c r="H925" s="85">
        <v>65.751900000000006</v>
      </c>
      <c r="I925" s="84">
        <f t="shared" si="168"/>
        <v>0</v>
      </c>
      <c r="J925" s="84">
        <f t="shared" si="169"/>
        <v>0</v>
      </c>
      <c r="K925" s="84">
        <f t="shared" si="170"/>
        <v>0</v>
      </c>
      <c r="L925" s="84">
        <f t="shared" si="171"/>
        <v>0</v>
      </c>
      <c r="M925" s="84">
        <f t="shared" si="172"/>
        <v>0</v>
      </c>
      <c r="N925">
        <v>0</v>
      </c>
      <c r="O925" s="85">
        <v>0</v>
      </c>
      <c r="P925" s="84">
        <v>0.85699999999999998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 s="85">
        <v>0</v>
      </c>
      <c r="X925" s="85">
        <v>0</v>
      </c>
      <c r="Y925" s="85">
        <v>0</v>
      </c>
      <c r="Z925" s="85">
        <v>0</v>
      </c>
      <c r="AA925" s="85">
        <v>0</v>
      </c>
      <c r="AB925" s="64">
        <f t="shared" si="173"/>
        <v>0</v>
      </c>
      <c r="AC925" s="64">
        <f t="shared" si="174"/>
        <v>0</v>
      </c>
      <c r="AD925" s="64">
        <f t="shared" si="175"/>
        <v>0</v>
      </c>
      <c r="AE925" s="64">
        <f t="shared" si="176"/>
        <v>0</v>
      </c>
      <c r="AF925" s="64">
        <f t="shared" si="177"/>
        <v>0</v>
      </c>
      <c r="AG925" s="64">
        <f t="shared" si="178"/>
        <v>0</v>
      </c>
      <c r="AH925" s="64">
        <f t="shared" si="179"/>
        <v>0</v>
      </c>
    </row>
    <row r="926" spans="1:34">
      <c r="A926" t="s">
        <v>36</v>
      </c>
      <c r="B926" t="s">
        <v>49</v>
      </c>
      <c r="C926">
        <v>3</v>
      </c>
      <c r="D926">
        <v>2012</v>
      </c>
      <c r="E926">
        <v>13</v>
      </c>
      <c r="F926">
        <v>1.9314100000000001E-2</v>
      </c>
      <c r="G926">
        <v>1.9314100000000001E-2</v>
      </c>
      <c r="H926" s="85">
        <v>65.782899999999998</v>
      </c>
      <c r="I926" s="84">
        <f t="shared" si="168"/>
        <v>0</v>
      </c>
      <c r="J926" s="84">
        <f t="shared" si="169"/>
        <v>0</v>
      </c>
      <c r="K926" s="84">
        <f t="shared" si="170"/>
        <v>0</v>
      </c>
      <c r="L926" s="84">
        <f t="shared" si="171"/>
        <v>0</v>
      </c>
      <c r="M926" s="84">
        <f t="shared" si="172"/>
        <v>0</v>
      </c>
      <c r="N926">
        <v>0</v>
      </c>
      <c r="O926" s="85">
        <v>0</v>
      </c>
      <c r="P926" s="84">
        <v>0.90100000000000002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 s="85">
        <v>0</v>
      </c>
      <c r="X926" s="85">
        <v>0</v>
      </c>
      <c r="Y926" s="85">
        <v>0</v>
      </c>
      <c r="Z926" s="85">
        <v>0</v>
      </c>
      <c r="AA926" s="85">
        <v>0</v>
      </c>
      <c r="AB926" s="64">
        <f t="shared" si="173"/>
        <v>0</v>
      </c>
      <c r="AC926" s="64">
        <f t="shared" si="174"/>
        <v>0</v>
      </c>
      <c r="AD926" s="64">
        <f t="shared" si="175"/>
        <v>0</v>
      </c>
      <c r="AE926" s="64">
        <f t="shared" si="176"/>
        <v>0</v>
      </c>
      <c r="AF926" s="64">
        <f t="shared" si="177"/>
        <v>0</v>
      </c>
      <c r="AG926" s="64">
        <f t="shared" si="178"/>
        <v>0</v>
      </c>
      <c r="AH926" s="64">
        <f t="shared" si="179"/>
        <v>0</v>
      </c>
    </row>
    <row r="927" spans="1:34">
      <c r="A927" t="s">
        <v>36</v>
      </c>
      <c r="B927" t="s">
        <v>49</v>
      </c>
      <c r="C927">
        <v>3</v>
      </c>
      <c r="D927">
        <v>2012</v>
      </c>
      <c r="E927">
        <v>14</v>
      </c>
      <c r="F927">
        <v>3.2031499999999997E-2</v>
      </c>
      <c r="G927">
        <v>3.2031499999999997E-2</v>
      </c>
      <c r="H927" s="85">
        <v>66.170500000000004</v>
      </c>
      <c r="I927" s="84">
        <f t="shared" si="168"/>
        <v>0</v>
      </c>
      <c r="J927" s="84">
        <f t="shared" si="169"/>
        <v>0</v>
      </c>
      <c r="K927" s="84">
        <f t="shared" si="170"/>
        <v>0</v>
      </c>
      <c r="L927" s="84">
        <f t="shared" si="171"/>
        <v>0</v>
      </c>
      <c r="M927" s="84">
        <f t="shared" si="172"/>
        <v>0</v>
      </c>
      <c r="N927">
        <v>0</v>
      </c>
      <c r="O927" s="85">
        <v>0</v>
      </c>
      <c r="P927" s="84">
        <v>0.88900000000000001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 s="85">
        <v>0</v>
      </c>
      <c r="X927" s="85">
        <v>0</v>
      </c>
      <c r="Y927" s="85">
        <v>0</v>
      </c>
      <c r="Z927" s="85">
        <v>0</v>
      </c>
      <c r="AA927" s="85">
        <v>0</v>
      </c>
      <c r="AB927" s="64">
        <f t="shared" si="173"/>
        <v>0</v>
      </c>
      <c r="AC927" s="64">
        <f t="shared" si="174"/>
        <v>0</v>
      </c>
      <c r="AD927" s="64">
        <f t="shared" si="175"/>
        <v>0</v>
      </c>
      <c r="AE927" s="64">
        <f t="shared" si="176"/>
        <v>0</v>
      </c>
      <c r="AF927" s="64">
        <f t="shared" si="177"/>
        <v>0</v>
      </c>
      <c r="AG927" s="64">
        <f t="shared" si="178"/>
        <v>0</v>
      </c>
      <c r="AH927" s="64">
        <f t="shared" si="179"/>
        <v>0</v>
      </c>
    </row>
    <row r="928" spans="1:34">
      <c r="A928" t="s">
        <v>36</v>
      </c>
      <c r="B928" t="s">
        <v>49</v>
      </c>
      <c r="C928">
        <v>3</v>
      </c>
      <c r="D928">
        <v>2012</v>
      </c>
      <c r="E928">
        <v>15</v>
      </c>
      <c r="F928">
        <v>3.4914500000000001E-2</v>
      </c>
      <c r="G928">
        <v>3.4914500000000001E-2</v>
      </c>
      <c r="H928" s="85">
        <v>65.054299999999998</v>
      </c>
      <c r="I928" s="84">
        <f t="shared" si="168"/>
        <v>0</v>
      </c>
      <c r="J928" s="84">
        <f t="shared" si="169"/>
        <v>0</v>
      </c>
      <c r="K928" s="84">
        <f t="shared" si="170"/>
        <v>0</v>
      </c>
      <c r="L928" s="84">
        <f t="shared" si="171"/>
        <v>0</v>
      </c>
      <c r="M928" s="84">
        <f t="shared" si="172"/>
        <v>0</v>
      </c>
      <c r="N928">
        <v>0</v>
      </c>
      <c r="O928" s="85">
        <v>0</v>
      </c>
      <c r="P928" s="84">
        <v>0.8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 s="85">
        <v>0</v>
      </c>
      <c r="X928" s="85">
        <v>0</v>
      </c>
      <c r="Y928" s="85">
        <v>0</v>
      </c>
      <c r="Z928" s="85">
        <v>0</v>
      </c>
      <c r="AA928" s="85">
        <v>0</v>
      </c>
      <c r="AB928" s="64">
        <f t="shared" si="173"/>
        <v>0</v>
      </c>
      <c r="AC928" s="64">
        <f t="shared" si="174"/>
        <v>0</v>
      </c>
      <c r="AD928" s="64">
        <f t="shared" si="175"/>
        <v>0</v>
      </c>
      <c r="AE928" s="64">
        <f t="shared" si="176"/>
        <v>0</v>
      </c>
      <c r="AF928" s="64">
        <f t="shared" si="177"/>
        <v>0</v>
      </c>
      <c r="AG928" s="64">
        <f t="shared" si="178"/>
        <v>0</v>
      </c>
      <c r="AH928" s="64">
        <f t="shared" si="179"/>
        <v>0</v>
      </c>
    </row>
    <row r="929" spans="1:34">
      <c r="A929" t="s">
        <v>36</v>
      </c>
      <c r="B929" t="s">
        <v>49</v>
      </c>
      <c r="C929">
        <v>3</v>
      </c>
      <c r="D929">
        <v>2012</v>
      </c>
      <c r="E929">
        <v>16</v>
      </c>
      <c r="F929">
        <v>3.4721000000000002E-2</v>
      </c>
      <c r="G929">
        <v>3.4721000000000002E-2</v>
      </c>
      <c r="H929" s="85">
        <v>64.496099999999998</v>
      </c>
      <c r="I929" s="84">
        <f t="shared" si="168"/>
        <v>0</v>
      </c>
      <c r="J929" s="84">
        <f t="shared" si="169"/>
        <v>0</v>
      </c>
      <c r="K929" s="84">
        <f t="shared" si="170"/>
        <v>0</v>
      </c>
      <c r="L929" s="84">
        <f t="shared" si="171"/>
        <v>0</v>
      </c>
      <c r="M929" s="84">
        <f t="shared" si="172"/>
        <v>0</v>
      </c>
      <c r="N929">
        <v>0</v>
      </c>
      <c r="O929" s="85">
        <v>0</v>
      </c>
      <c r="P929" s="84">
        <v>0.67400000000000004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 s="85">
        <v>0</v>
      </c>
      <c r="X929" s="85">
        <v>0</v>
      </c>
      <c r="Y929" s="85">
        <v>0</v>
      </c>
      <c r="Z929" s="85">
        <v>0</v>
      </c>
      <c r="AA929" s="85">
        <v>0</v>
      </c>
      <c r="AB929" s="64">
        <f t="shared" si="173"/>
        <v>0</v>
      </c>
      <c r="AC929" s="64">
        <f t="shared" si="174"/>
        <v>0</v>
      </c>
      <c r="AD929" s="64">
        <f t="shared" si="175"/>
        <v>0</v>
      </c>
      <c r="AE929" s="64">
        <f t="shared" si="176"/>
        <v>0</v>
      </c>
      <c r="AF929" s="64">
        <f t="shared" si="177"/>
        <v>0</v>
      </c>
      <c r="AG929" s="64">
        <f t="shared" si="178"/>
        <v>0</v>
      </c>
      <c r="AH929" s="64">
        <f t="shared" si="179"/>
        <v>0</v>
      </c>
    </row>
    <row r="930" spans="1:34">
      <c r="A930" t="s">
        <v>36</v>
      </c>
      <c r="B930" t="s">
        <v>49</v>
      </c>
      <c r="C930">
        <v>3</v>
      </c>
      <c r="D930">
        <v>2012</v>
      </c>
      <c r="E930">
        <v>17</v>
      </c>
      <c r="F930">
        <v>3.4709499999999997E-2</v>
      </c>
      <c r="G930">
        <v>2.53379E-2</v>
      </c>
      <c r="H930" s="85">
        <v>63.4574</v>
      </c>
      <c r="I930" s="84">
        <f t="shared" si="168"/>
        <v>-1.06222E-2</v>
      </c>
      <c r="J930" s="84">
        <f t="shared" si="169"/>
        <v>-4.3464999999999997E-3</v>
      </c>
      <c r="K930" s="84">
        <f t="shared" si="170"/>
        <v>0</v>
      </c>
      <c r="L930" s="84">
        <f t="shared" si="171"/>
        <v>4.3464999999999997E-3</v>
      </c>
      <c r="M930" s="84">
        <f t="shared" si="172"/>
        <v>1.06222E-2</v>
      </c>
      <c r="N930">
        <v>0</v>
      </c>
      <c r="O930" s="85">
        <v>0</v>
      </c>
      <c r="P930" s="84">
        <v>0.56599999999999995</v>
      </c>
      <c r="Q930">
        <v>0</v>
      </c>
      <c r="R930">
        <v>-1.06222E-2</v>
      </c>
      <c r="S930">
        <v>-4.3464999999999997E-3</v>
      </c>
      <c r="T930">
        <v>0</v>
      </c>
      <c r="U930">
        <v>4.3464999999999997E-3</v>
      </c>
      <c r="V930">
        <v>1.06222E-2</v>
      </c>
      <c r="W930" s="85">
        <v>0</v>
      </c>
      <c r="X930" s="85">
        <v>0</v>
      </c>
      <c r="Y930" s="85">
        <v>0</v>
      </c>
      <c r="Z930" s="85">
        <v>0</v>
      </c>
      <c r="AA930" s="85">
        <v>0</v>
      </c>
      <c r="AB930" s="64">
        <f t="shared" si="173"/>
        <v>0</v>
      </c>
      <c r="AC930" s="64">
        <f t="shared" si="174"/>
        <v>0</v>
      </c>
      <c r="AD930" s="64">
        <f t="shared" si="175"/>
        <v>0</v>
      </c>
      <c r="AE930" s="64">
        <f t="shared" si="176"/>
        <v>0</v>
      </c>
      <c r="AF930" s="64">
        <f t="shared" si="177"/>
        <v>0</v>
      </c>
      <c r="AG930" s="64">
        <f t="shared" si="178"/>
        <v>0</v>
      </c>
      <c r="AH930" s="64">
        <f t="shared" si="179"/>
        <v>0</v>
      </c>
    </row>
    <row r="931" spans="1:34">
      <c r="A931" t="s">
        <v>36</v>
      </c>
      <c r="B931" t="s">
        <v>49</v>
      </c>
      <c r="C931">
        <v>3</v>
      </c>
      <c r="D931">
        <v>2012</v>
      </c>
      <c r="E931">
        <v>18</v>
      </c>
      <c r="F931">
        <v>3.4209099999999999E-2</v>
      </c>
      <c r="G931">
        <v>2.49727E-2</v>
      </c>
      <c r="H931" s="85">
        <v>60.511600000000001</v>
      </c>
      <c r="I931" s="84">
        <f t="shared" si="168"/>
        <v>-1.06137E-2</v>
      </c>
      <c r="J931" s="84">
        <f t="shared" si="169"/>
        <v>-4.3430999999999999E-3</v>
      </c>
      <c r="K931" s="84">
        <f t="shared" si="170"/>
        <v>0</v>
      </c>
      <c r="L931" s="84">
        <f t="shared" si="171"/>
        <v>4.3430999999999999E-3</v>
      </c>
      <c r="M931" s="84">
        <f t="shared" si="172"/>
        <v>1.06137E-2</v>
      </c>
      <c r="N931">
        <v>0</v>
      </c>
      <c r="O931" s="85">
        <v>0</v>
      </c>
      <c r="P931" s="84">
        <v>0.374</v>
      </c>
      <c r="Q931">
        <v>0</v>
      </c>
      <c r="R931">
        <v>-1.06137E-2</v>
      </c>
      <c r="S931">
        <v>-4.3430999999999999E-3</v>
      </c>
      <c r="T931">
        <v>0</v>
      </c>
      <c r="U931">
        <v>4.3430999999999999E-3</v>
      </c>
      <c r="V931">
        <v>1.06137E-2</v>
      </c>
      <c r="W931" s="85">
        <v>0</v>
      </c>
      <c r="X931" s="85">
        <v>0</v>
      </c>
      <c r="Y931" s="85">
        <v>0</v>
      </c>
      <c r="Z931" s="85">
        <v>0</v>
      </c>
      <c r="AA931" s="85">
        <v>0</v>
      </c>
      <c r="AB931" s="64">
        <f t="shared" si="173"/>
        <v>0</v>
      </c>
      <c r="AC931" s="64">
        <f t="shared" si="174"/>
        <v>0</v>
      </c>
      <c r="AD931" s="64">
        <f t="shared" si="175"/>
        <v>0</v>
      </c>
      <c r="AE931" s="64">
        <f t="shared" si="176"/>
        <v>0</v>
      </c>
      <c r="AF931" s="64">
        <f t="shared" si="177"/>
        <v>0</v>
      </c>
      <c r="AG931" s="64">
        <f t="shared" si="178"/>
        <v>0</v>
      </c>
      <c r="AH931" s="64">
        <f t="shared" si="179"/>
        <v>0</v>
      </c>
    </row>
    <row r="932" spans="1:34">
      <c r="A932" t="s">
        <v>36</v>
      </c>
      <c r="B932" t="s">
        <v>49</v>
      </c>
      <c r="C932">
        <v>3</v>
      </c>
      <c r="D932">
        <v>2012</v>
      </c>
      <c r="E932">
        <v>19</v>
      </c>
      <c r="F932">
        <v>3.1032500000000001E-2</v>
      </c>
      <c r="G932">
        <v>3.44461E-2</v>
      </c>
      <c r="H932" s="85">
        <v>56.953499999999998</v>
      </c>
      <c r="I932" s="84">
        <f t="shared" si="168"/>
        <v>0</v>
      </c>
      <c r="J932" s="84">
        <f t="shared" si="169"/>
        <v>0</v>
      </c>
      <c r="K932" s="84">
        <f t="shared" si="170"/>
        <v>0</v>
      </c>
      <c r="L932" s="84">
        <f t="shared" si="171"/>
        <v>0</v>
      </c>
      <c r="M932" s="84">
        <f t="shared" si="172"/>
        <v>0</v>
      </c>
      <c r="N932">
        <v>0</v>
      </c>
      <c r="O932" s="85">
        <v>0</v>
      </c>
      <c r="P932" s="84">
        <v>0.23300000000000001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 s="85">
        <v>0</v>
      </c>
      <c r="X932" s="85">
        <v>0</v>
      </c>
      <c r="Y932" s="85">
        <v>0</v>
      </c>
      <c r="Z932" s="85">
        <v>0</v>
      </c>
      <c r="AA932" s="85">
        <v>0</v>
      </c>
      <c r="AB932" s="64">
        <f t="shared" si="173"/>
        <v>0</v>
      </c>
      <c r="AC932" s="64">
        <f t="shared" si="174"/>
        <v>0</v>
      </c>
      <c r="AD932" s="64">
        <f t="shared" si="175"/>
        <v>0</v>
      </c>
      <c r="AE932" s="64">
        <f t="shared" si="176"/>
        <v>0</v>
      </c>
      <c r="AF932" s="64">
        <f t="shared" si="177"/>
        <v>0</v>
      </c>
      <c r="AG932" s="64">
        <f t="shared" si="178"/>
        <v>0</v>
      </c>
      <c r="AH932" s="64">
        <f t="shared" si="179"/>
        <v>0</v>
      </c>
    </row>
    <row r="933" spans="1:34">
      <c r="A933" t="s">
        <v>36</v>
      </c>
      <c r="B933" t="s">
        <v>49</v>
      </c>
      <c r="C933">
        <v>3</v>
      </c>
      <c r="D933">
        <v>2012</v>
      </c>
      <c r="E933">
        <v>20</v>
      </c>
      <c r="F933">
        <v>2.5509199999999999E-2</v>
      </c>
      <c r="G933">
        <v>2.7805E-2</v>
      </c>
      <c r="H933" s="85">
        <v>55.124000000000002</v>
      </c>
      <c r="I933" s="84">
        <f t="shared" si="168"/>
        <v>0</v>
      </c>
      <c r="J933" s="84">
        <f t="shared" si="169"/>
        <v>0</v>
      </c>
      <c r="K933" s="84">
        <f t="shared" si="170"/>
        <v>0</v>
      </c>
      <c r="L933" s="84">
        <f t="shared" si="171"/>
        <v>0</v>
      </c>
      <c r="M933" s="84">
        <f t="shared" si="172"/>
        <v>0</v>
      </c>
      <c r="N933">
        <v>0</v>
      </c>
      <c r="O933" s="85">
        <v>0</v>
      </c>
      <c r="P933" s="84">
        <v>0.16500000000000001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 s="85">
        <v>0</v>
      </c>
      <c r="X933" s="85">
        <v>0</v>
      </c>
      <c r="Y933" s="85">
        <v>0</v>
      </c>
      <c r="Z933" s="85">
        <v>0</v>
      </c>
      <c r="AA933" s="85">
        <v>0</v>
      </c>
      <c r="AB933" s="64">
        <f t="shared" si="173"/>
        <v>0</v>
      </c>
      <c r="AC933" s="64">
        <f t="shared" si="174"/>
        <v>0</v>
      </c>
      <c r="AD933" s="64">
        <f t="shared" si="175"/>
        <v>0</v>
      </c>
      <c r="AE933" s="64">
        <f t="shared" si="176"/>
        <v>0</v>
      </c>
      <c r="AF933" s="64">
        <f t="shared" si="177"/>
        <v>0</v>
      </c>
      <c r="AG933" s="64">
        <f t="shared" si="178"/>
        <v>0</v>
      </c>
      <c r="AH933" s="64">
        <f t="shared" si="179"/>
        <v>0</v>
      </c>
    </row>
    <row r="934" spans="1:34">
      <c r="A934" t="s">
        <v>36</v>
      </c>
      <c r="B934" t="s">
        <v>49</v>
      </c>
      <c r="C934">
        <v>3</v>
      </c>
      <c r="D934">
        <v>2012</v>
      </c>
      <c r="E934">
        <v>21</v>
      </c>
      <c r="F934">
        <v>1.7219000000000002E-2</v>
      </c>
      <c r="G934">
        <v>1.84244E-2</v>
      </c>
      <c r="H934" s="85">
        <v>52.852699999999999</v>
      </c>
      <c r="I934" s="84">
        <f t="shared" si="168"/>
        <v>0</v>
      </c>
      <c r="J934" s="84">
        <f t="shared" si="169"/>
        <v>0</v>
      </c>
      <c r="K934" s="84">
        <f t="shared" si="170"/>
        <v>0</v>
      </c>
      <c r="L934" s="84">
        <f t="shared" si="171"/>
        <v>0</v>
      </c>
      <c r="M934" s="84">
        <f t="shared" si="172"/>
        <v>0</v>
      </c>
      <c r="N934">
        <v>0</v>
      </c>
      <c r="O934" s="85">
        <v>0</v>
      </c>
      <c r="P934" s="84">
        <v>0.1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 s="85">
        <v>0</v>
      </c>
      <c r="X934" s="85">
        <v>0</v>
      </c>
      <c r="Y934" s="85">
        <v>0</v>
      </c>
      <c r="Z934" s="85">
        <v>0</v>
      </c>
      <c r="AA934" s="85">
        <v>0</v>
      </c>
      <c r="AB934" s="64">
        <f t="shared" si="173"/>
        <v>0</v>
      </c>
      <c r="AC934" s="64">
        <f t="shared" si="174"/>
        <v>0</v>
      </c>
      <c r="AD934" s="64">
        <f t="shared" si="175"/>
        <v>0</v>
      </c>
      <c r="AE934" s="64">
        <f t="shared" si="176"/>
        <v>0</v>
      </c>
      <c r="AF934" s="64">
        <f t="shared" si="177"/>
        <v>0</v>
      </c>
      <c r="AG934" s="64">
        <f t="shared" si="178"/>
        <v>0</v>
      </c>
      <c r="AH934" s="64">
        <f t="shared" si="179"/>
        <v>0</v>
      </c>
    </row>
    <row r="935" spans="1:34">
      <c r="A935" t="s">
        <v>36</v>
      </c>
      <c r="B935" t="s">
        <v>49</v>
      </c>
      <c r="C935">
        <v>3</v>
      </c>
      <c r="D935">
        <v>2012</v>
      </c>
      <c r="E935">
        <v>22</v>
      </c>
      <c r="F935">
        <v>0</v>
      </c>
      <c r="G935">
        <v>0</v>
      </c>
      <c r="H935" s="85">
        <v>50.155000000000001</v>
      </c>
      <c r="I935" s="84">
        <f t="shared" si="168"/>
        <v>0</v>
      </c>
      <c r="J935" s="84">
        <f t="shared" si="169"/>
        <v>0</v>
      </c>
      <c r="K935" s="84">
        <f t="shared" si="170"/>
        <v>0</v>
      </c>
      <c r="L935" s="84">
        <f t="shared" si="171"/>
        <v>0</v>
      </c>
      <c r="M935" s="84">
        <f t="shared" si="172"/>
        <v>0</v>
      </c>
      <c r="N935">
        <v>0</v>
      </c>
      <c r="O935" s="85">
        <v>0</v>
      </c>
      <c r="P935" s="84">
        <v>6.8000000000000005E-2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 s="85">
        <v>0</v>
      </c>
      <c r="X935" s="85">
        <v>0</v>
      </c>
      <c r="Y935" s="85">
        <v>0</v>
      </c>
      <c r="Z935" s="85">
        <v>0</v>
      </c>
      <c r="AA935" s="85">
        <v>0</v>
      </c>
      <c r="AB935" s="64">
        <f t="shared" si="173"/>
        <v>0</v>
      </c>
      <c r="AC935" s="64">
        <f t="shared" si="174"/>
        <v>0</v>
      </c>
      <c r="AD935" s="64">
        <f t="shared" si="175"/>
        <v>0</v>
      </c>
      <c r="AE935" s="64">
        <f t="shared" si="176"/>
        <v>0</v>
      </c>
      <c r="AF935" s="64">
        <f t="shared" si="177"/>
        <v>0</v>
      </c>
      <c r="AG935" s="64">
        <f t="shared" si="178"/>
        <v>0</v>
      </c>
      <c r="AH935" s="64">
        <f t="shared" si="179"/>
        <v>0</v>
      </c>
    </row>
    <row r="936" spans="1:34">
      <c r="A936" t="s">
        <v>36</v>
      </c>
      <c r="B936" t="s">
        <v>49</v>
      </c>
      <c r="C936">
        <v>3</v>
      </c>
      <c r="D936">
        <v>2012</v>
      </c>
      <c r="E936">
        <v>23</v>
      </c>
      <c r="F936">
        <v>0</v>
      </c>
      <c r="G936">
        <v>0</v>
      </c>
      <c r="H936" s="85">
        <v>50.201500000000003</v>
      </c>
      <c r="I936" s="84">
        <f t="shared" si="168"/>
        <v>0</v>
      </c>
      <c r="J936" s="84">
        <f t="shared" si="169"/>
        <v>0</v>
      </c>
      <c r="K936" s="84">
        <f t="shared" si="170"/>
        <v>0</v>
      </c>
      <c r="L936" s="84">
        <f t="shared" si="171"/>
        <v>0</v>
      </c>
      <c r="M936" s="84">
        <f t="shared" si="172"/>
        <v>0</v>
      </c>
      <c r="N936">
        <v>0</v>
      </c>
      <c r="O936" s="85">
        <v>0</v>
      </c>
      <c r="P936" s="84">
        <v>5.0999999999999997E-2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 s="85">
        <v>0</v>
      </c>
      <c r="X936" s="85">
        <v>0</v>
      </c>
      <c r="Y936" s="85">
        <v>0</v>
      </c>
      <c r="Z936" s="85">
        <v>0</v>
      </c>
      <c r="AA936" s="85">
        <v>0</v>
      </c>
      <c r="AB936" s="64">
        <f t="shared" si="173"/>
        <v>0</v>
      </c>
      <c r="AC936" s="64">
        <f t="shared" si="174"/>
        <v>0</v>
      </c>
      <c r="AD936" s="64">
        <f t="shared" si="175"/>
        <v>0</v>
      </c>
      <c r="AE936" s="64">
        <f t="shared" si="176"/>
        <v>0</v>
      </c>
      <c r="AF936" s="64">
        <f t="shared" si="177"/>
        <v>0</v>
      </c>
      <c r="AG936" s="64">
        <f t="shared" si="178"/>
        <v>0</v>
      </c>
      <c r="AH936" s="64">
        <f t="shared" si="179"/>
        <v>0</v>
      </c>
    </row>
    <row r="937" spans="1:34">
      <c r="A937" t="s">
        <v>36</v>
      </c>
      <c r="B937" t="s">
        <v>49</v>
      </c>
      <c r="C937">
        <v>3</v>
      </c>
      <c r="D937">
        <v>2012</v>
      </c>
      <c r="E937">
        <v>24</v>
      </c>
      <c r="F937">
        <v>0</v>
      </c>
      <c r="G937">
        <v>0</v>
      </c>
      <c r="H937" s="85">
        <v>49.418599999999998</v>
      </c>
      <c r="I937" s="84">
        <f t="shared" si="168"/>
        <v>0</v>
      </c>
      <c r="J937" s="84">
        <f t="shared" si="169"/>
        <v>0</v>
      </c>
      <c r="K937" s="84">
        <f t="shared" si="170"/>
        <v>0</v>
      </c>
      <c r="L937" s="84">
        <f t="shared" si="171"/>
        <v>0</v>
      </c>
      <c r="M937" s="84">
        <f t="shared" si="172"/>
        <v>0</v>
      </c>
      <c r="N937">
        <v>0</v>
      </c>
      <c r="O937" s="85">
        <v>0</v>
      </c>
      <c r="P937" s="84">
        <v>0.05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 s="85">
        <v>0</v>
      </c>
      <c r="X937" s="85">
        <v>0</v>
      </c>
      <c r="Y937" s="85">
        <v>0</v>
      </c>
      <c r="Z937" s="85">
        <v>0</v>
      </c>
      <c r="AA937" s="85">
        <v>0</v>
      </c>
      <c r="AB937" s="64">
        <f t="shared" si="173"/>
        <v>0</v>
      </c>
      <c r="AC937" s="64">
        <f t="shared" si="174"/>
        <v>0</v>
      </c>
      <c r="AD937" s="64">
        <f t="shared" si="175"/>
        <v>0</v>
      </c>
      <c r="AE937" s="64">
        <f t="shared" si="176"/>
        <v>0</v>
      </c>
      <c r="AF937" s="64">
        <f t="shared" si="177"/>
        <v>0</v>
      </c>
      <c r="AG937" s="64">
        <f t="shared" si="178"/>
        <v>0</v>
      </c>
      <c r="AH937" s="64">
        <f t="shared" si="179"/>
        <v>0</v>
      </c>
    </row>
    <row r="938" spans="1:34">
      <c r="A938" t="s">
        <v>36</v>
      </c>
      <c r="B938" t="s">
        <v>50</v>
      </c>
      <c r="C938">
        <v>4</v>
      </c>
      <c r="D938">
        <v>2012</v>
      </c>
      <c r="E938">
        <v>1</v>
      </c>
      <c r="F938">
        <v>0</v>
      </c>
      <c r="G938">
        <v>0</v>
      </c>
      <c r="H938" s="85">
        <v>54.565899999999999</v>
      </c>
      <c r="I938" s="84">
        <f t="shared" si="168"/>
        <v>0</v>
      </c>
      <c r="J938" s="84">
        <f t="shared" si="169"/>
        <v>0</v>
      </c>
      <c r="K938" s="84">
        <f t="shared" si="170"/>
        <v>0</v>
      </c>
      <c r="L938" s="84">
        <f t="shared" si="171"/>
        <v>0</v>
      </c>
      <c r="M938" s="84">
        <f t="shared" si="172"/>
        <v>0</v>
      </c>
      <c r="N938">
        <v>0</v>
      </c>
      <c r="O938" s="85">
        <v>0</v>
      </c>
      <c r="P938" s="84">
        <v>0.05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 s="85">
        <v>0</v>
      </c>
      <c r="X938" s="85">
        <v>0</v>
      </c>
      <c r="Y938" s="85">
        <v>0</v>
      </c>
      <c r="Z938" s="85">
        <v>0</v>
      </c>
      <c r="AA938" s="85">
        <v>0</v>
      </c>
      <c r="AB938" s="64">
        <f t="shared" si="173"/>
        <v>0</v>
      </c>
      <c r="AC938" s="64">
        <f t="shared" si="174"/>
        <v>0</v>
      </c>
      <c r="AD938" s="64">
        <f t="shared" si="175"/>
        <v>0</v>
      </c>
      <c r="AE938" s="64">
        <f t="shared" si="176"/>
        <v>0</v>
      </c>
      <c r="AF938" s="64">
        <f t="shared" si="177"/>
        <v>0</v>
      </c>
      <c r="AG938" s="64">
        <f t="shared" si="178"/>
        <v>0</v>
      </c>
      <c r="AH938" s="64">
        <f t="shared" si="179"/>
        <v>0</v>
      </c>
    </row>
    <row r="939" spans="1:34">
      <c r="A939" t="s">
        <v>36</v>
      </c>
      <c r="B939" t="s">
        <v>50</v>
      </c>
      <c r="C939">
        <v>4</v>
      </c>
      <c r="D939">
        <v>2012</v>
      </c>
      <c r="E939">
        <v>2</v>
      </c>
      <c r="F939">
        <v>0</v>
      </c>
      <c r="G939">
        <v>0</v>
      </c>
      <c r="H939" s="85">
        <v>54.302300000000002</v>
      </c>
      <c r="I939" s="84">
        <f t="shared" si="168"/>
        <v>0</v>
      </c>
      <c r="J939" s="84">
        <f t="shared" si="169"/>
        <v>0</v>
      </c>
      <c r="K939" s="84">
        <f t="shared" si="170"/>
        <v>0</v>
      </c>
      <c r="L939" s="84">
        <f t="shared" si="171"/>
        <v>0</v>
      </c>
      <c r="M939" s="84">
        <f t="shared" si="172"/>
        <v>0</v>
      </c>
      <c r="N939">
        <v>0</v>
      </c>
      <c r="O939" s="85">
        <v>0</v>
      </c>
      <c r="P939" s="84">
        <v>3.2000000000000001E-2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 s="85">
        <v>0</v>
      </c>
      <c r="X939" s="85">
        <v>0</v>
      </c>
      <c r="Y939" s="85">
        <v>0</v>
      </c>
      <c r="Z939" s="85">
        <v>0</v>
      </c>
      <c r="AA939" s="85">
        <v>0</v>
      </c>
      <c r="AB939" s="64">
        <f t="shared" si="173"/>
        <v>0</v>
      </c>
      <c r="AC939" s="64">
        <f t="shared" si="174"/>
        <v>0</v>
      </c>
      <c r="AD939" s="64">
        <f t="shared" si="175"/>
        <v>0</v>
      </c>
      <c r="AE939" s="64">
        <f t="shared" si="176"/>
        <v>0</v>
      </c>
      <c r="AF939" s="64">
        <f t="shared" si="177"/>
        <v>0</v>
      </c>
      <c r="AG939" s="64">
        <f t="shared" si="178"/>
        <v>0</v>
      </c>
      <c r="AH939" s="64">
        <f t="shared" si="179"/>
        <v>0</v>
      </c>
    </row>
    <row r="940" spans="1:34">
      <c r="A940" t="s">
        <v>36</v>
      </c>
      <c r="B940" t="s">
        <v>50</v>
      </c>
      <c r="C940">
        <v>4</v>
      </c>
      <c r="D940">
        <v>2012</v>
      </c>
      <c r="E940">
        <v>3</v>
      </c>
      <c r="F940">
        <v>0</v>
      </c>
      <c r="G940">
        <v>0</v>
      </c>
      <c r="H940" s="85">
        <v>53.697699999999998</v>
      </c>
      <c r="I940" s="84">
        <f t="shared" si="168"/>
        <v>0</v>
      </c>
      <c r="J940" s="84">
        <f t="shared" si="169"/>
        <v>0</v>
      </c>
      <c r="K940" s="84">
        <f t="shared" si="170"/>
        <v>0</v>
      </c>
      <c r="L940" s="84">
        <f t="shared" si="171"/>
        <v>0</v>
      </c>
      <c r="M940" s="84">
        <f t="shared" si="172"/>
        <v>0</v>
      </c>
      <c r="N940">
        <v>0</v>
      </c>
      <c r="O940" s="85">
        <v>0</v>
      </c>
      <c r="P940" s="84">
        <v>4.3999999999999997E-2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 s="85">
        <v>0</v>
      </c>
      <c r="X940" s="85">
        <v>0</v>
      </c>
      <c r="Y940" s="85">
        <v>0</v>
      </c>
      <c r="Z940" s="85">
        <v>0</v>
      </c>
      <c r="AA940" s="85">
        <v>0</v>
      </c>
      <c r="AB940" s="64">
        <f t="shared" si="173"/>
        <v>0</v>
      </c>
      <c r="AC940" s="64">
        <f t="shared" si="174"/>
        <v>0</v>
      </c>
      <c r="AD940" s="64">
        <f t="shared" si="175"/>
        <v>0</v>
      </c>
      <c r="AE940" s="64">
        <f t="shared" si="176"/>
        <v>0</v>
      </c>
      <c r="AF940" s="64">
        <f t="shared" si="177"/>
        <v>0</v>
      </c>
      <c r="AG940" s="64">
        <f t="shared" si="178"/>
        <v>0</v>
      </c>
      <c r="AH940" s="64">
        <f t="shared" si="179"/>
        <v>0</v>
      </c>
    </row>
    <row r="941" spans="1:34">
      <c r="A941" t="s">
        <v>36</v>
      </c>
      <c r="B941" t="s">
        <v>50</v>
      </c>
      <c r="C941">
        <v>4</v>
      </c>
      <c r="D941">
        <v>2012</v>
      </c>
      <c r="E941">
        <v>4</v>
      </c>
      <c r="F941">
        <v>0</v>
      </c>
      <c r="G941">
        <v>0</v>
      </c>
      <c r="H941" s="85">
        <v>52.387599999999999</v>
      </c>
      <c r="I941" s="84">
        <f t="shared" si="168"/>
        <v>0</v>
      </c>
      <c r="J941" s="84">
        <f t="shared" si="169"/>
        <v>0</v>
      </c>
      <c r="K941" s="84">
        <f t="shared" si="170"/>
        <v>0</v>
      </c>
      <c r="L941" s="84">
        <f t="shared" si="171"/>
        <v>0</v>
      </c>
      <c r="M941" s="84">
        <f t="shared" si="172"/>
        <v>0</v>
      </c>
      <c r="N941">
        <v>0</v>
      </c>
      <c r="O941" s="85">
        <v>0</v>
      </c>
      <c r="P941" s="84">
        <v>4.3999999999999997E-2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 s="85">
        <v>0</v>
      </c>
      <c r="X941" s="85">
        <v>0</v>
      </c>
      <c r="Y941" s="85">
        <v>0</v>
      </c>
      <c r="Z941" s="85">
        <v>0</v>
      </c>
      <c r="AA941" s="85">
        <v>0</v>
      </c>
      <c r="AB941" s="64">
        <f t="shared" si="173"/>
        <v>0</v>
      </c>
      <c r="AC941" s="64">
        <f t="shared" si="174"/>
        <v>0</v>
      </c>
      <c r="AD941" s="64">
        <f t="shared" si="175"/>
        <v>0</v>
      </c>
      <c r="AE941" s="64">
        <f t="shared" si="176"/>
        <v>0</v>
      </c>
      <c r="AF941" s="64">
        <f t="shared" si="177"/>
        <v>0</v>
      </c>
      <c r="AG941" s="64">
        <f t="shared" si="178"/>
        <v>0</v>
      </c>
      <c r="AH941" s="64">
        <f t="shared" si="179"/>
        <v>0</v>
      </c>
    </row>
    <row r="942" spans="1:34">
      <c r="A942" t="s">
        <v>36</v>
      </c>
      <c r="B942" t="s">
        <v>50</v>
      </c>
      <c r="C942">
        <v>4</v>
      </c>
      <c r="D942">
        <v>2012</v>
      </c>
      <c r="E942">
        <v>5</v>
      </c>
      <c r="F942">
        <v>0</v>
      </c>
      <c r="G942">
        <v>0</v>
      </c>
      <c r="H942" s="85">
        <v>52.519399999999997</v>
      </c>
      <c r="I942" s="84">
        <f t="shared" si="168"/>
        <v>0</v>
      </c>
      <c r="J942" s="84">
        <f t="shared" si="169"/>
        <v>0</v>
      </c>
      <c r="K942" s="84">
        <f t="shared" si="170"/>
        <v>0</v>
      </c>
      <c r="L942" s="84">
        <f t="shared" si="171"/>
        <v>0</v>
      </c>
      <c r="M942" s="84">
        <f t="shared" si="172"/>
        <v>0</v>
      </c>
      <c r="N942">
        <v>0</v>
      </c>
      <c r="O942" s="85">
        <v>0</v>
      </c>
      <c r="P942" s="84">
        <v>5.3999999999999999E-2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 s="85">
        <v>0</v>
      </c>
      <c r="X942" s="85">
        <v>0</v>
      </c>
      <c r="Y942" s="85">
        <v>0</v>
      </c>
      <c r="Z942" s="85">
        <v>0</v>
      </c>
      <c r="AA942" s="85">
        <v>0</v>
      </c>
      <c r="AB942" s="64">
        <f t="shared" si="173"/>
        <v>0</v>
      </c>
      <c r="AC942" s="64">
        <f t="shared" si="174"/>
        <v>0</v>
      </c>
      <c r="AD942" s="64">
        <f t="shared" si="175"/>
        <v>0</v>
      </c>
      <c r="AE942" s="64">
        <f t="shared" si="176"/>
        <v>0</v>
      </c>
      <c r="AF942" s="64">
        <f t="shared" si="177"/>
        <v>0</v>
      </c>
      <c r="AG942" s="64">
        <f t="shared" si="178"/>
        <v>0</v>
      </c>
      <c r="AH942" s="64">
        <f t="shared" si="179"/>
        <v>0</v>
      </c>
    </row>
    <row r="943" spans="1:34">
      <c r="A943" t="s">
        <v>36</v>
      </c>
      <c r="B943" t="s">
        <v>50</v>
      </c>
      <c r="C943">
        <v>4</v>
      </c>
      <c r="D943">
        <v>2012</v>
      </c>
      <c r="E943">
        <v>6</v>
      </c>
      <c r="F943">
        <v>0</v>
      </c>
      <c r="G943">
        <v>0</v>
      </c>
      <c r="H943" s="85">
        <v>51.736400000000003</v>
      </c>
      <c r="I943" s="84">
        <f t="shared" si="168"/>
        <v>0</v>
      </c>
      <c r="J943" s="84">
        <f t="shared" si="169"/>
        <v>0</v>
      </c>
      <c r="K943" s="84">
        <f t="shared" si="170"/>
        <v>0</v>
      </c>
      <c r="L943" s="84">
        <f t="shared" si="171"/>
        <v>0</v>
      </c>
      <c r="M943" s="84">
        <f t="shared" si="172"/>
        <v>0</v>
      </c>
      <c r="N943">
        <v>0</v>
      </c>
      <c r="O943" s="85">
        <v>0</v>
      </c>
      <c r="P943" s="84">
        <v>0.10100000000000001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 s="85">
        <v>0</v>
      </c>
      <c r="X943" s="85">
        <v>0</v>
      </c>
      <c r="Y943" s="85">
        <v>0</v>
      </c>
      <c r="Z943" s="85">
        <v>0</v>
      </c>
      <c r="AA943" s="85">
        <v>0</v>
      </c>
      <c r="AB943" s="64">
        <f t="shared" si="173"/>
        <v>0</v>
      </c>
      <c r="AC943" s="64">
        <f t="shared" si="174"/>
        <v>0</v>
      </c>
      <c r="AD943" s="64">
        <f t="shared" si="175"/>
        <v>0</v>
      </c>
      <c r="AE943" s="64">
        <f t="shared" si="176"/>
        <v>0</v>
      </c>
      <c r="AF943" s="64">
        <f t="shared" si="177"/>
        <v>0</v>
      </c>
      <c r="AG943" s="64">
        <f t="shared" si="178"/>
        <v>0</v>
      </c>
      <c r="AH943" s="64">
        <f t="shared" si="179"/>
        <v>0</v>
      </c>
    </row>
    <row r="944" spans="1:34">
      <c r="A944" t="s">
        <v>36</v>
      </c>
      <c r="B944" t="s">
        <v>50</v>
      </c>
      <c r="C944">
        <v>4</v>
      </c>
      <c r="D944">
        <v>2012</v>
      </c>
      <c r="E944">
        <v>7</v>
      </c>
      <c r="F944">
        <v>0</v>
      </c>
      <c r="G944">
        <v>0</v>
      </c>
      <c r="H944" s="85">
        <v>51.503900000000002</v>
      </c>
      <c r="I944" s="84">
        <f t="shared" si="168"/>
        <v>0</v>
      </c>
      <c r="J944" s="84">
        <f t="shared" si="169"/>
        <v>0</v>
      </c>
      <c r="K944" s="84">
        <f t="shared" si="170"/>
        <v>0</v>
      </c>
      <c r="L944" s="84">
        <f t="shared" si="171"/>
        <v>0</v>
      </c>
      <c r="M944" s="84">
        <f t="shared" si="172"/>
        <v>0</v>
      </c>
      <c r="N944">
        <v>0</v>
      </c>
      <c r="O944" s="85">
        <v>0</v>
      </c>
      <c r="P944" s="84">
        <v>0.161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 s="85">
        <v>0</v>
      </c>
      <c r="X944" s="85">
        <v>0</v>
      </c>
      <c r="Y944" s="85">
        <v>0</v>
      </c>
      <c r="Z944" s="85">
        <v>0</v>
      </c>
      <c r="AA944" s="85">
        <v>0</v>
      </c>
      <c r="AB944" s="64">
        <f t="shared" si="173"/>
        <v>0</v>
      </c>
      <c r="AC944" s="64">
        <f t="shared" si="174"/>
        <v>0</v>
      </c>
      <c r="AD944" s="64">
        <f t="shared" si="175"/>
        <v>0</v>
      </c>
      <c r="AE944" s="64">
        <f t="shared" si="176"/>
        <v>0</v>
      </c>
      <c r="AF944" s="64">
        <f t="shared" si="177"/>
        <v>0</v>
      </c>
      <c r="AG944" s="64">
        <f t="shared" si="178"/>
        <v>0</v>
      </c>
      <c r="AH944" s="64">
        <f t="shared" si="179"/>
        <v>0</v>
      </c>
    </row>
    <row r="945" spans="1:34">
      <c r="A945" t="s">
        <v>36</v>
      </c>
      <c r="B945" t="s">
        <v>50</v>
      </c>
      <c r="C945">
        <v>4</v>
      </c>
      <c r="D945">
        <v>2012</v>
      </c>
      <c r="E945">
        <v>8</v>
      </c>
      <c r="F945">
        <v>0</v>
      </c>
      <c r="G945">
        <v>0</v>
      </c>
      <c r="H945" s="85">
        <v>59.116300000000003</v>
      </c>
      <c r="I945" s="84">
        <f t="shared" si="168"/>
        <v>0</v>
      </c>
      <c r="J945" s="84">
        <f t="shared" si="169"/>
        <v>0</v>
      </c>
      <c r="K945" s="84">
        <f t="shared" si="170"/>
        <v>0</v>
      </c>
      <c r="L945" s="84">
        <f t="shared" si="171"/>
        <v>0</v>
      </c>
      <c r="M945" s="84">
        <f t="shared" si="172"/>
        <v>0</v>
      </c>
      <c r="N945">
        <v>0</v>
      </c>
      <c r="O945" s="85">
        <v>0</v>
      </c>
      <c r="P945" s="84">
        <v>0.224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 s="85">
        <v>0</v>
      </c>
      <c r="X945" s="85">
        <v>0</v>
      </c>
      <c r="Y945" s="85">
        <v>0</v>
      </c>
      <c r="Z945" s="85">
        <v>0</v>
      </c>
      <c r="AA945" s="85">
        <v>0</v>
      </c>
      <c r="AB945" s="64">
        <f t="shared" si="173"/>
        <v>0</v>
      </c>
      <c r="AC945" s="64">
        <f t="shared" si="174"/>
        <v>0</v>
      </c>
      <c r="AD945" s="64">
        <f t="shared" si="175"/>
        <v>0</v>
      </c>
      <c r="AE945" s="64">
        <f t="shared" si="176"/>
        <v>0</v>
      </c>
      <c r="AF945" s="64">
        <f t="shared" si="177"/>
        <v>0</v>
      </c>
      <c r="AG945" s="64">
        <f t="shared" si="178"/>
        <v>0</v>
      </c>
      <c r="AH945" s="64">
        <f t="shared" si="179"/>
        <v>0</v>
      </c>
    </row>
    <row r="946" spans="1:34">
      <c r="A946" t="s">
        <v>36</v>
      </c>
      <c r="B946" t="s">
        <v>50</v>
      </c>
      <c r="C946">
        <v>4</v>
      </c>
      <c r="D946">
        <v>2012</v>
      </c>
      <c r="E946">
        <v>9</v>
      </c>
      <c r="F946">
        <v>0</v>
      </c>
      <c r="G946">
        <v>0</v>
      </c>
      <c r="H946" s="85">
        <v>64.860500000000002</v>
      </c>
      <c r="I946" s="84">
        <f t="shared" si="168"/>
        <v>0</v>
      </c>
      <c r="J946" s="84">
        <f t="shared" si="169"/>
        <v>0</v>
      </c>
      <c r="K946" s="84">
        <f t="shared" si="170"/>
        <v>0</v>
      </c>
      <c r="L946" s="84">
        <f t="shared" si="171"/>
        <v>0</v>
      </c>
      <c r="M946" s="84">
        <f t="shared" si="172"/>
        <v>0</v>
      </c>
      <c r="N946">
        <v>0</v>
      </c>
      <c r="O946" s="85">
        <v>0</v>
      </c>
      <c r="P946" s="84">
        <v>0.33800000000000002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 s="85">
        <v>0</v>
      </c>
      <c r="X946" s="85">
        <v>0</v>
      </c>
      <c r="Y946" s="85">
        <v>0</v>
      </c>
      <c r="Z946" s="85">
        <v>0</v>
      </c>
      <c r="AA946" s="85">
        <v>0</v>
      </c>
      <c r="AB946" s="64">
        <f t="shared" si="173"/>
        <v>0</v>
      </c>
      <c r="AC946" s="64">
        <f t="shared" si="174"/>
        <v>0</v>
      </c>
      <c r="AD946" s="64">
        <f t="shared" si="175"/>
        <v>0</v>
      </c>
      <c r="AE946" s="64">
        <f t="shared" si="176"/>
        <v>0</v>
      </c>
      <c r="AF946" s="64">
        <f t="shared" si="177"/>
        <v>0</v>
      </c>
      <c r="AG946" s="64">
        <f t="shared" si="178"/>
        <v>0</v>
      </c>
      <c r="AH946" s="64">
        <f t="shared" si="179"/>
        <v>0</v>
      </c>
    </row>
    <row r="947" spans="1:34">
      <c r="A947" t="s">
        <v>36</v>
      </c>
      <c r="B947" t="s">
        <v>50</v>
      </c>
      <c r="C947">
        <v>4</v>
      </c>
      <c r="D947">
        <v>2012</v>
      </c>
      <c r="E947">
        <v>10</v>
      </c>
      <c r="F947">
        <v>2.8910499999999999E-2</v>
      </c>
      <c r="G947">
        <v>2.8910499999999999E-2</v>
      </c>
      <c r="H947" s="85">
        <v>69.023300000000006</v>
      </c>
      <c r="I947" s="84">
        <f t="shared" si="168"/>
        <v>0</v>
      </c>
      <c r="J947" s="84">
        <f t="shared" si="169"/>
        <v>0</v>
      </c>
      <c r="K947" s="84">
        <f t="shared" si="170"/>
        <v>0</v>
      </c>
      <c r="L947" s="84">
        <f t="shared" si="171"/>
        <v>0</v>
      </c>
      <c r="M947" s="84">
        <f t="shared" si="172"/>
        <v>0</v>
      </c>
      <c r="N947">
        <v>0</v>
      </c>
      <c r="O947" s="85">
        <v>0</v>
      </c>
      <c r="P947" s="84">
        <v>0.55700000000000005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 s="85">
        <v>0</v>
      </c>
      <c r="X947" s="85">
        <v>0</v>
      </c>
      <c r="Y947" s="85">
        <v>0</v>
      </c>
      <c r="Z947" s="85">
        <v>0</v>
      </c>
      <c r="AA947" s="85">
        <v>0</v>
      </c>
      <c r="AB947" s="64">
        <f t="shared" si="173"/>
        <v>0</v>
      </c>
      <c r="AC947" s="64">
        <f t="shared" si="174"/>
        <v>0</v>
      </c>
      <c r="AD947" s="64">
        <f t="shared" si="175"/>
        <v>0</v>
      </c>
      <c r="AE947" s="64">
        <f t="shared" si="176"/>
        <v>0</v>
      </c>
      <c r="AF947" s="64">
        <f t="shared" si="177"/>
        <v>0</v>
      </c>
      <c r="AG947" s="64">
        <f t="shared" si="178"/>
        <v>0</v>
      </c>
      <c r="AH947" s="64">
        <f t="shared" si="179"/>
        <v>0</v>
      </c>
    </row>
    <row r="948" spans="1:34">
      <c r="A948" t="s">
        <v>36</v>
      </c>
      <c r="B948" t="s">
        <v>50</v>
      </c>
      <c r="C948">
        <v>4</v>
      </c>
      <c r="D948">
        <v>2012</v>
      </c>
      <c r="E948">
        <v>11</v>
      </c>
      <c r="F948">
        <v>7.4707700000000002E-2</v>
      </c>
      <c r="G948">
        <v>7.4707700000000002E-2</v>
      </c>
      <c r="H948" s="85">
        <v>72.6434</v>
      </c>
      <c r="I948" s="84">
        <f t="shared" si="168"/>
        <v>0</v>
      </c>
      <c r="J948" s="84">
        <f t="shared" si="169"/>
        <v>0</v>
      </c>
      <c r="K948" s="84">
        <f t="shared" si="170"/>
        <v>0</v>
      </c>
      <c r="L948" s="84">
        <f t="shared" si="171"/>
        <v>0</v>
      </c>
      <c r="M948" s="84">
        <f t="shared" si="172"/>
        <v>0</v>
      </c>
      <c r="N948">
        <v>0</v>
      </c>
      <c r="O948" s="85">
        <v>0</v>
      </c>
      <c r="P948" s="84">
        <v>0.72599999999999998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 s="85">
        <v>0</v>
      </c>
      <c r="X948" s="85">
        <v>0</v>
      </c>
      <c r="Y948" s="85">
        <v>0</v>
      </c>
      <c r="Z948" s="85">
        <v>0</v>
      </c>
      <c r="AA948" s="85">
        <v>0</v>
      </c>
      <c r="AB948" s="64">
        <f t="shared" si="173"/>
        <v>0</v>
      </c>
      <c r="AC948" s="64">
        <f t="shared" si="174"/>
        <v>0</v>
      </c>
      <c r="AD948" s="64">
        <f t="shared" si="175"/>
        <v>0</v>
      </c>
      <c r="AE948" s="64">
        <f t="shared" si="176"/>
        <v>0</v>
      </c>
      <c r="AF948" s="64">
        <f t="shared" si="177"/>
        <v>0</v>
      </c>
      <c r="AG948" s="64">
        <f t="shared" si="178"/>
        <v>0</v>
      </c>
      <c r="AH948" s="64">
        <f t="shared" si="179"/>
        <v>0</v>
      </c>
    </row>
    <row r="949" spans="1:34">
      <c r="A949" t="s">
        <v>36</v>
      </c>
      <c r="B949" t="s">
        <v>50</v>
      </c>
      <c r="C949">
        <v>4</v>
      </c>
      <c r="D949">
        <v>2012</v>
      </c>
      <c r="E949">
        <v>12</v>
      </c>
      <c r="F949">
        <v>0.1500322</v>
      </c>
      <c r="G949">
        <v>0.1500322</v>
      </c>
      <c r="H949" s="85">
        <v>74.317800000000005</v>
      </c>
      <c r="I949" s="84">
        <f t="shared" si="168"/>
        <v>0</v>
      </c>
      <c r="J949" s="84">
        <f t="shared" si="169"/>
        <v>0</v>
      </c>
      <c r="K949" s="84">
        <f t="shared" si="170"/>
        <v>0</v>
      </c>
      <c r="L949" s="84">
        <f t="shared" si="171"/>
        <v>0</v>
      </c>
      <c r="M949" s="84">
        <f t="shared" si="172"/>
        <v>0</v>
      </c>
      <c r="N949">
        <v>0</v>
      </c>
      <c r="O949" s="85">
        <v>0</v>
      </c>
      <c r="P949" s="84">
        <v>0.85699999999999998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 s="85">
        <v>0</v>
      </c>
      <c r="X949" s="85">
        <v>0</v>
      </c>
      <c r="Y949" s="85">
        <v>0</v>
      </c>
      <c r="Z949" s="85">
        <v>0</v>
      </c>
      <c r="AA949" s="85">
        <v>0</v>
      </c>
      <c r="AB949" s="64">
        <f t="shared" si="173"/>
        <v>0</v>
      </c>
      <c r="AC949" s="64">
        <f t="shared" si="174"/>
        <v>0</v>
      </c>
      <c r="AD949" s="64">
        <f t="shared" si="175"/>
        <v>0</v>
      </c>
      <c r="AE949" s="64">
        <f t="shared" si="176"/>
        <v>0</v>
      </c>
      <c r="AF949" s="64">
        <f t="shared" si="177"/>
        <v>0</v>
      </c>
      <c r="AG949" s="64">
        <f t="shared" si="178"/>
        <v>0</v>
      </c>
      <c r="AH949" s="64">
        <f t="shared" si="179"/>
        <v>0</v>
      </c>
    </row>
    <row r="950" spans="1:34">
      <c r="A950" t="s">
        <v>36</v>
      </c>
      <c r="B950" t="s">
        <v>50</v>
      </c>
      <c r="C950">
        <v>4</v>
      </c>
      <c r="D950">
        <v>2012</v>
      </c>
      <c r="E950">
        <v>13</v>
      </c>
      <c r="F950">
        <v>0.31390610000000002</v>
      </c>
      <c r="G950">
        <v>0.31390610000000002</v>
      </c>
      <c r="H950" s="85">
        <v>77.782899999999998</v>
      </c>
      <c r="I950" s="84">
        <f t="shared" si="168"/>
        <v>0</v>
      </c>
      <c r="J950" s="84">
        <f t="shared" si="169"/>
        <v>0</v>
      </c>
      <c r="K950" s="84">
        <f t="shared" si="170"/>
        <v>0</v>
      </c>
      <c r="L950" s="84">
        <f t="shared" si="171"/>
        <v>0</v>
      </c>
      <c r="M950" s="84">
        <f t="shared" si="172"/>
        <v>0</v>
      </c>
      <c r="N950">
        <v>0</v>
      </c>
      <c r="O950" s="85">
        <v>0</v>
      </c>
      <c r="P950" s="84">
        <v>0.90100000000000002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 s="85">
        <v>0</v>
      </c>
      <c r="X950" s="85">
        <v>0</v>
      </c>
      <c r="Y950" s="85">
        <v>0</v>
      </c>
      <c r="Z950" s="85">
        <v>0</v>
      </c>
      <c r="AA950" s="85">
        <v>0</v>
      </c>
      <c r="AB950" s="64">
        <f t="shared" si="173"/>
        <v>0</v>
      </c>
      <c r="AC950" s="64">
        <f t="shared" si="174"/>
        <v>0</v>
      </c>
      <c r="AD950" s="64">
        <f t="shared" si="175"/>
        <v>0</v>
      </c>
      <c r="AE950" s="64">
        <f t="shared" si="176"/>
        <v>0</v>
      </c>
      <c r="AF950" s="64">
        <f t="shared" si="177"/>
        <v>0</v>
      </c>
      <c r="AG950" s="64">
        <f t="shared" si="178"/>
        <v>0</v>
      </c>
      <c r="AH950" s="64">
        <f t="shared" si="179"/>
        <v>0</v>
      </c>
    </row>
    <row r="951" spans="1:34">
      <c r="A951" t="s">
        <v>36</v>
      </c>
      <c r="B951" t="s">
        <v>50</v>
      </c>
      <c r="C951">
        <v>4</v>
      </c>
      <c r="D951">
        <v>2012</v>
      </c>
      <c r="E951">
        <v>14</v>
      </c>
      <c r="F951">
        <v>0.55173680000000003</v>
      </c>
      <c r="G951">
        <v>0.55173680000000003</v>
      </c>
      <c r="H951" s="85">
        <v>80.844999999999999</v>
      </c>
      <c r="I951" s="84">
        <f t="shared" si="168"/>
        <v>0</v>
      </c>
      <c r="J951" s="84">
        <f t="shared" si="169"/>
        <v>0</v>
      </c>
      <c r="K951" s="84">
        <f t="shared" si="170"/>
        <v>0</v>
      </c>
      <c r="L951" s="84">
        <f t="shared" si="171"/>
        <v>0</v>
      </c>
      <c r="M951" s="84">
        <f t="shared" si="172"/>
        <v>0</v>
      </c>
      <c r="N951">
        <v>0</v>
      </c>
      <c r="O951" s="85">
        <v>0</v>
      </c>
      <c r="P951" s="84">
        <v>0.88900000000000001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 s="85">
        <v>0</v>
      </c>
      <c r="X951" s="85">
        <v>0</v>
      </c>
      <c r="Y951" s="85">
        <v>0</v>
      </c>
      <c r="Z951" s="85">
        <v>0</v>
      </c>
      <c r="AA951" s="85">
        <v>0</v>
      </c>
      <c r="AB951" s="64">
        <f t="shared" si="173"/>
        <v>0</v>
      </c>
      <c r="AC951" s="64">
        <f t="shared" si="174"/>
        <v>0</v>
      </c>
      <c r="AD951" s="64">
        <f t="shared" si="175"/>
        <v>0</v>
      </c>
      <c r="AE951" s="64">
        <f t="shared" si="176"/>
        <v>0</v>
      </c>
      <c r="AF951" s="64">
        <f t="shared" si="177"/>
        <v>0</v>
      </c>
      <c r="AG951" s="64">
        <f t="shared" si="178"/>
        <v>0</v>
      </c>
      <c r="AH951" s="64">
        <f t="shared" si="179"/>
        <v>0</v>
      </c>
    </row>
    <row r="952" spans="1:34">
      <c r="A952" t="s">
        <v>36</v>
      </c>
      <c r="B952" t="s">
        <v>50</v>
      </c>
      <c r="C952">
        <v>4</v>
      </c>
      <c r="D952">
        <v>2012</v>
      </c>
      <c r="E952">
        <v>15</v>
      </c>
      <c r="F952">
        <v>0.81863669999999999</v>
      </c>
      <c r="G952">
        <v>0.81863669999999999</v>
      </c>
      <c r="H952" s="85">
        <v>82.651200000000003</v>
      </c>
      <c r="I952" s="84">
        <f t="shared" si="168"/>
        <v>0</v>
      </c>
      <c r="J952" s="84">
        <f t="shared" si="169"/>
        <v>0</v>
      </c>
      <c r="K952" s="84">
        <f t="shared" si="170"/>
        <v>0</v>
      </c>
      <c r="L952" s="84">
        <f t="shared" si="171"/>
        <v>0</v>
      </c>
      <c r="M952" s="84">
        <f t="shared" si="172"/>
        <v>0</v>
      </c>
      <c r="N952">
        <v>0</v>
      </c>
      <c r="O952" s="85">
        <v>0</v>
      </c>
      <c r="P952" s="84">
        <v>0.8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 s="85">
        <v>0</v>
      </c>
      <c r="X952" s="85">
        <v>0</v>
      </c>
      <c r="Y952" s="85">
        <v>0</v>
      </c>
      <c r="Z952" s="85">
        <v>0</v>
      </c>
      <c r="AA952" s="85">
        <v>0</v>
      </c>
      <c r="AB952" s="64">
        <f t="shared" si="173"/>
        <v>0</v>
      </c>
      <c r="AC952" s="64">
        <f t="shared" si="174"/>
        <v>0</v>
      </c>
      <c r="AD952" s="64">
        <f t="shared" si="175"/>
        <v>0</v>
      </c>
      <c r="AE952" s="64">
        <f t="shared" si="176"/>
        <v>0</v>
      </c>
      <c r="AF952" s="64">
        <f t="shared" si="177"/>
        <v>0</v>
      </c>
      <c r="AG952" s="64">
        <f t="shared" si="178"/>
        <v>0</v>
      </c>
      <c r="AH952" s="64">
        <f t="shared" si="179"/>
        <v>0</v>
      </c>
    </row>
    <row r="953" spans="1:34">
      <c r="A953" t="s">
        <v>36</v>
      </c>
      <c r="B953" t="s">
        <v>50</v>
      </c>
      <c r="C953">
        <v>4</v>
      </c>
      <c r="D953">
        <v>2012</v>
      </c>
      <c r="E953">
        <v>16</v>
      </c>
      <c r="F953">
        <v>1.0186980000000001</v>
      </c>
      <c r="G953">
        <v>1.0186980000000001</v>
      </c>
      <c r="H953" s="85">
        <v>79.689899999999994</v>
      </c>
      <c r="I953" s="84">
        <f t="shared" si="168"/>
        <v>0</v>
      </c>
      <c r="J953" s="84">
        <f t="shared" si="169"/>
        <v>0</v>
      </c>
      <c r="K953" s="84">
        <f t="shared" si="170"/>
        <v>0</v>
      </c>
      <c r="L953" s="84">
        <f t="shared" si="171"/>
        <v>0</v>
      </c>
      <c r="M953" s="84">
        <f t="shared" si="172"/>
        <v>0</v>
      </c>
      <c r="N953">
        <v>0</v>
      </c>
      <c r="O953" s="85">
        <v>0</v>
      </c>
      <c r="P953" s="84">
        <v>0.67400000000000004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 s="85">
        <v>0</v>
      </c>
      <c r="X953" s="85">
        <v>0</v>
      </c>
      <c r="Y953" s="85">
        <v>0</v>
      </c>
      <c r="Z953" s="85">
        <v>0</v>
      </c>
      <c r="AA953" s="85">
        <v>0</v>
      </c>
      <c r="AB953" s="64">
        <f t="shared" si="173"/>
        <v>0</v>
      </c>
      <c r="AC953" s="64">
        <f t="shared" si="174"/>
        <v>0</v>
      </c>
      <c r="AD953" s="64">
        <f t="shared" si="175"/>
        <v>0</v>
      </c>
      <c r="AE953" s="64">
        <f t="shared" si="176"/>
        <v>0</v>
      </c>
      <c r="AF953" s="64">
        <f t="shared" si="177"/>
        <v>0</v>
      </c>
      <c r="AG953" s="64">
        <f t="shared" si="178"/>
        <v>0</v>
      </c>
      <c r="AH953" s="64">
        <f t="shared" si="179"/>
        <v>0</v>
      </c>
    </row>
    <row r="954" spans="1:34">
      <c r="A954" t="s">
        <v>36</v>
      </c>
      <c r="B954" t="s">
        <v>50</v>
      </c>
      <c r="C954">
        <v>4</v>
      </c>
      <c r="D954">
        <v>2012</v>
      </c>
      <c r="E954">
        <v>17</v>
      </c>
      <c r="F954">
        <v>1.1030789999999999</v>
      </c>
      <c r="G954">
        <v>0.80524739999999995</v>
      </c>
      <c r="H954" s="85">
        <v>75.751900000000006</v>
      </c>
      <c r="I954" s="84">
        <f t="shared" si="168"/>
        <v>-2.7390399999999999E-2</v>
      </c>
      <c r="J954" s="84">
        <f t="shared" si="169"/>
        <v>-1.12079E-2</v>
      </c>
      <c r="K954" s="84">
        <f t="shared" si="170"/>
        <v>0</v>
      </c>
      <c r="L954" s="84">
        <f t="shared" si="171"/>
        <v>1.12079E-2</v>
      </c>
      <c r="M954" s="84">
        <f t="shared" si="172"/>
        <v>2.7390399999999999E-2</v>
      </c>
      <c r="N954">
        <v>0</v>
      </c>
      <c r="O954" s="85">
        <v>0</v>
      </c>
      <c r="P954" s="84">
        <v>0.56599999999999995</v>
      </c>
      <c r="Q954">
        <v>0</v>
      </c>
      <c r="R954">
        <v>-2.7390399999999999E-2</v>
      </c>
      <c r="S954">
        <v>-1.12079E-2</v>
      </c>
      <c r="T954">
        <v>0</v>
      </c>
      <c r="U954">
        <v>1.12079E-2</v>
      </c>
      <c r="V954">
        <v>2.7390399999999999E-2</v>
      </c>
      <c r="W954" s="85">
        <v>0</v>
      </c>
      <c r="X954" s="85">
        <v>0</v>
      </c>
      <c r="Y954" s="85">
        <v>0</v>
      </c>
      <c r="Z954" s="85">
        <v>0</v>
      </c>
      <c r="AA954" s="85">
        <v>0</v>
      </c>
      <c r="AB954" s="64">
        <f t="shared" si="173"/>
        <v>0</v>
      </c>
      <c r="AC954" s="64">
        <f t="shared" si="174"/>
        <v>0</v>
      </c>
      <c r="AD954" s="64">
        <f t="shared" si="175"/>
        <v>0</v>
      </c>
      <c r="AE954" s="64">
        <f t="shared" si="176"/>
        <v>0</v>
      </c>
      <c r="AF954" s="64">
        <f t="shared" si="177"/>
        <v>0</v>
      </c>
      <c r="AG954" s="64">
        <f t="shared" si="178"/>
        <v>0</v>
      </c>
      <c r="AH954" s="64">
        <f t="shared" si="179"/>
        <v>0</v>
      </c>
    </row>
    <row r="955" spans="1:34">
      <c r="A955" t="s">
        <v>36</v>
      </c>
      <c r="B955" t="s">
        <v>50</v>
      </c>
      <c r="C955">
        <v>4</v>
      </c>
      <c r="D955">
        <v>2012</v>
      </c>
      <c r="E955">
        <v>18</v>
      </c>
      <c r="F955">
        <v>1.0488919999999999</v>
      </c>
      <c r="G955">
        <v>0.76569129999999996</v>
      </c>
      <c r="H955" s="85">
        <v>71.031000000000006</v>
      </c>
      <c r="I955" s="84">
        <f t="shared" si="168"/>
        <v>-2.64701E-2</v>
      </c>
      <c r="J955" s="84">
        <f t="shared" si="169"/>
        <v>-1.08313E-2</v>
      </c>
      <c r="K955" s="84">
        <f t="shared" si="170"/>
        <v>0</v>
      </c>
      <c r="L955" s="84">
        <f t="shared" si="171"/>
        <v>1.08313E-2</v>
      </c>
      <c r="M955" s="84">
        <f t="shared" si="172"/>
        <v>2.64701E-2</v>
      </c>
      <c r="N955">
        <v>0</v>
      </c>
      <c r="O955" s="85">
        <v>0</v>
      </c>
      <c r="P955" s="84">
        <v>0.374</v>
      </c>
      <c r="Q955">
        <v>0</v>
      </c>
      <c r="R955">
        <v>-2.64701E-2</v>
      </c>
      <c r="S955">
        <v>-1.08313E-2</v>
      </c>
      <c r="T955">
        <v>0</v>
      </c>
      <c r="U955">
        <v>1.08313E-2</v>
      </c>
      <c r="V955">
        <v>2.64701E-2</v>
      </c>
      <c r="W955" s="85">
        <v>0</v>
      </c>
      <c r="X955" s="85">
        <v>0</v>
      </c>
      <c r="Y955" s="85">
        <v>0</v>
      </c>
      <c r="Z955" s="85">
        <v>0</v>
      </c>
      <c r="AA955" s="85">
        <v>0</v>
      </c>
      <c r="AB955" s="64">
        <f t="shared" si="173"/>
        <v>0</v>
      </c>
      <c r="AC955" s="64">
        <f t="shared" si="174"/>
        <v>0</v>
      </c>
      <c r="AD955" s="64">
        <f t="shared" si="175"/>
        <v>0</v>
      </c>
      <c r="AE955" s="64">
        <f t="shared" si="176"/>
        <v>0</v>
      </c>
      <c r="AF955" s="64">
        <f t="shared" si="177"/>
        <v>0</v>
      </c>
      <c r="AG955" s="64">
        <f t="shared" si="178"/>
        <v>0</v>
      </c>
      <c r="AH955" s="64">
        <f t="shared" si="179"/>
        <v>0</v>
      </c>
    </row>
    <row r="956" spans="1:34">
      <c r="A956" t="s">
        <v>36</v>
      </c>
      <c r="B956" t="s">
        <v>50</v>
      </c>
      <c r="C956">
        <v>4</v>
      </c>
      <c r="D956">
        <v>2012</v>
      </c>
      <c r="E956">
        <v>19</v>
      </c>
      <c r="F956">
        <v>0.86878420000000001</v>
      </c>
      <c r="G956">
        <v>0.9643505</v>
      </c>
      <c r="H956" s="85">
        <v>66.155000000000001</v>
      </c>
      <c r="I956" s="84">
        <f t="shared" si="168"/>
        <v>0</v>
      </c>
      <c r="J956" s="84">
        <f t="shared" si="169"/>
        <v>0</v>
      </c>
      <c r="K956" s="84">
        <f t="shared" si="170"/>
        <v>0</v>
      </c>
      <c r="L956" s="84">
        <f t="shared" si="171"/>
        <v>0</v>
      </c>
      <c r="M956" s="84">
        <f t="shared" si="172"/>
        <v>0</v>
      </c>
      <c r="N956">
        <v>0</v>
      </c>
      <c r="O956" s="85">
        <v>0</v>
      </c>
      <c r="P956" s="84">
        <v>0.23300000000000001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 s="85">
        <v>0</v>
      </c>
      <c r="X956" s="85">
        <v>0</v>
      </c>
      <c r="Y956" s="85">
        <v>0</v>
      </c>
      <c r="Z956" s="85">
        <v>0</v>
      </c>
      <c r="AA956" s="85">
        <v>0</v>
      </c>
      <c r="AB956" s="64">
        <f t="shared" si="173"/>
        <v>0</v>
      </c>
      <c r="AC956" s="64">
        <f t="shared" si="174"/>
        <v>0</v>
      </c>
      <c r="AD956" s="64">
        <f t="shared" si="175"/>
        <v>0</v>
      </c>
      <c r="AE956" s="64">
        <f t="shared" si="176"/>
        <v>0</v>
      </c>
      <c r="AF956" s="64">
        <f t="shared" si="177"/>
        <v>0</v>
      </c>
      <c r="AG956" s="64">
        <f t="shared" si="178"/>
        <v>0</v>
      </c>
      <c r="AH956" s="64">
        <f t="shared" si="179"/>
        <v>0</v>
      </c>
    </row>
    <row r="957" spans="1:34">
      <c r="A957" t="s">
        <v>36</v>
      </c>
      <c r="B957" t="s">
        <v>50</v>
      </c>
      <c r="C957">
        <v>4</v>
      </c>
      <c r="D957">
        <v>2012</v>
      </c>
      <c r="E957">
        <v>20</v>
      </c>
      <c r="F957">
        <v>0.60804190000000002</v>
      </c>
      <c r="G957">
        <v>0.66276570000000001</v>
      </c>
      <c r="H957" s="85">
        <v>61.565899999999999</v>
      </c>
      <c r="I957" s="84">
        <f t="shared" si="168"/>
        <v>0</v>
      </c>
      <c r="J957" s="84">
        <f t="shared" si="169"/>
        <v>0</v>
      </c>
      <c r="K957" s="84">
        <f t="shared" si="170"/>
        <v>0</v>
      </c>
      <c r="L957" s="84">
        <f t="shared" si="171"/>
        <v>0</v>
      </c>
      <c r="M957" s="84">
        <f t="shared" si="172"/>
        <v>0</v>
      </c>
      <c r="N957">
        <v>0</v>
      </c>
      <c r="O957" s="85">
        <v>0</v>
      </c>
      <c r="P957" s="84">
        <v>0.16500000000000001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 s="85">
        <v>0</v>
      </c>
      <c r="X957" s="85">
        <v>0</v>
      </c>
      <c r="Y957" s="85">
        <v>0</v>
      </c>
      <c r="Z957" s="85">
        <v>0</v>
      </c>
      <c r="AA957" s="85">
        <v>0</v>
      </c>
      <c r="AB957" s="64">
        <f t="shared" si="173"/>
        <v>0</v>
      </c>
      <c r="AC957" s="64">
        <f t="shared" si="174"/>
        <v>0</v>
      </c>
      <c r="AD957" s="64">
        <f t="shared" si="175"/>
        <v>0</v>
      </c>
      <c r="AE957" s="64">
        <f t="shared" si="176"/>
        <v>0</v>
      </c>
      <c r="AF957" s="64">
        <f t="shared" si="177"/>
        <v>0</v>
      </c>
      <c r="AG957" s="64">
        <f t="shared" si="178"/>
        <v>0</v>
      </c>
      <c r="AH957" s="64">
        <f t="shared" si="179"/>
        <v>0</v>
      </c>
    </row>
    <row r="958" spans="1:34">
      <c r="A958" t="s">
        <v>36</v>
      </c>
      <c r="B958" t="s">
        <v>50</v>
      </c>
      <c r="C958">
        <v>4</v>
      </c>
      <c r="D958">
        <v>2012</v>
      </c>
      <c r="E958">
        <v>21</v>
      </c>
      <c r="F958">
        <v>0.41166609999999998</v>
      </c>
      <c r="G958">
        <v>0.44048280000000001</v>
      </c>
      <c r="H958" s="85">
        <v>60.2791</v>
      </c>
      <c r="I958" s="84">
        <f t="shared" si="168"/>
        <v>0</v>
      </c>
      <c r="J958" s="84">
        <f t="shared" si="169"/>
        <v>0</v>
      </c>
      <c r="K958" s="84">
        <f t="shared" si="170"/>
        <v>0</v>
      </c>
      <c r="L958" s="84">
        <f t="shared" si="171"/>
        <v>0</v>
      </c>
      <c r="M958" s="84">
        <f t="shared" si="172"/>
        <v>0</v>
      </c>
      <c r="N958">
        <v>0</v>
      </c>
      <c r="O958" s="85">
        <v>0</v>
      </c>
      <c r="P958" s="84">
        <v>0.1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 s="85">
        <v>0</v>
      </c>
      <c r="X958" s="85">
        <v>0</v>
      </c>
      <c r="Y958" s="85">
        <v>0</v>
      </c>
      <c r="Z958" s="85">
        <v>0</v>
      </c>
      <c r="AA958" s="85">
        <v>0</v>
      </c>
      <c r="AB958" s="64">
        <f t="shared" si="173"/>
        <v>0</v>
      </c>
      <c r="AC958" s="64">
        <f t="shared" si="174"/>
        <v>0</v>
      </c>
      <c r="AD958" s="64">
        <f t="shared" si="175"/>
        <v>0</v>
      </c>
      <c r="AE958" s="64">
        <f t="shared" si="176"/>
        <v>0</v>
      </c>
      <c r="AF958" s="64">
        <f t="shared" si="177"/>
        <v>0</v>
      </c>
      <c r="AG958" s="64">
        <f t="shared" si="178"/>
        <v>0</v>
      </c>
      <c r="AH958" s="64">
        <f t="shared" si="179"/>
        <v>0</v>
      </c>
    </row>
    <row r="959" spans="1:34">
      <c r="A959" t="s">
        <v>36</v>
      </c>
      <c r="B959" t="s">
        <v>50</v>
      </c>
      <c r="C959">
        <v>4</v>
      </c>
      <c r="D959">
        <v>2012</v>
      </c>
      <c r="E959">
        <v>22</v>
      </c>
      <c r="F959">
        <v>0.2447511</v>
      </c>
      <c r="G959">
        <v>0.2447511</v>
      </c>
      <c r="H959" s="85">
        <v>57.379800000000003</v>
      </c>
      <c r="I959" s="84">
        <f t="shared" si="168"/>
        <v>0</v>
      </c>
      <c r="J959" s="84">
        <f t="shared" si="169"/>
        <v>0</v>
      </c>
      <c r="K959" s="84">
        <f t="shared" si="170"/>
        <v>0</v>
      </c>
      <c r="L959" s="84">
        <f t="shared" si="171"/>
        <v>0</v>
      </c>
      <c r="M959" s="84">
        <f t="shared" si="172"/>
        <v>0</v>
      </c>
      <c r="N959">
        <v>0</v>
      </c>
      <c r="O959" s="85">
        <v>0</v>
      </c>
      <c r="P959" s="84">
        <v>6.8000000000000005E-2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 s="85">
        <v>0</v>
      </c>
      <c r="X959" s="85">
        <v>0</v>
      </c>
      <c r="Y959" s="85">
        <v>0</v>
      </c>
      <c r="Z959" s="85">
        <v>0</v>
      </c>
      <c r="AA959" s="85">
        <v>0</v>
      </c>
      <c r="AB959" s="64">
        <f t="shared" si="173"/>
        <v>0</v>
      </c>
      <c r="AC959" s="64">
        <f t="shared" si="174"/>
        <v>0</v>
      </c>
      <c r="AD959" s="64">
        <f t="shared" si="175"/>
        <v>0</v>
      </c>
      <c r="AE959" s="64">
        <f t="shared" si="176"/>
        <v>0</v>
      </c>
      <c r="AF959" s="64">
        <f t="shared" si="177"/>
        <v>0</v>
      </c>
      <c r="AG959" s="64">
        <f t="shared" si="178"/>
        <v>0</v>
      </c>
      <c r="AH959" s="64">
        <f t="shared" si="179"/>
        <v>0</v>
      </c>
    </row>
    <row r="960" spans="1:34">
      <c r="A960" t="s">
        <v>36</v>
      </c>
      <c r="B960" t="s">
        <v>50</v>
      </c>
      <c r="C960">
        <v>4</v>
      </c>
      <c r="D960">
        <v>2012</v>
      </c>
      <c r="E960">
        <v>23</v>
      </c>
      <c r="F960">
        <v>0.1122585</v>
      </c>
      <c r="G960">
        <v>0.1122585</v>
      </c>
      <c r="H960" s="85">
        <v>58.038800000000002</v>
      </c>
      <c r="I960" s="84">
        <f t="shared" si="168"/>
        <v>0</v>
      </c>
      <c r="J960" s="84">
        <f t="shared" si="169"/>
        <v>0</v>
      </c>
      <c r="K960" s="84">
        <f t="shared" si="170"/>
        <v>0</v>
      </c>
      <c r="L960" s="84">
        <f t="shared" si="171"/>
        <v>0</v>
      </c>
      <c r="M960" s="84">
        <f t="shared" si="172"/>
        <v>0</v>
      </c>
      <c r="N960">
        <v>0</v>
      </c>
      <c r="O960" s="85">
        <v>0</v>
      </c>
      <c r="P960" s="84">
        <v>5.0999999999999997E-2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 s="85">
        <v>0</v>
      </c>
      <c r="X960" s="85">
        <v>0</v>
      </c>
      <c r="Y960" s="85">
        <v>0</v>
      </c>
      <c r="Z960" s="85">
        <v>0</v>
      </c>
      <c r="AA960" s="85">
        <v>0</v>
      </c>
      <c r="AB960" s="64">
        <f t="shared" si="173"/>
        <v>0</v>
      </c>
      <c r="AC960" s="64">
        <f t="shared" si="174"/>
        <v>0</v>
      </c>
      <c r="AD960" s="64">
        <f t="shared" si="175"/>
        <v>0</v>
      </c>
      <c r="AE960" s="64">
        <f t="shared" si="176"/>
        <v>0</v>
      </c>
      <c r="AF960" s="64">
        <f t="shared" si="177"/>
        <v>0</v>
      </c>
      <c r="AG960" s="64">
        <f t="shared" si="178"/>
        <v>0</v>
      </c>
      <c r="AH960" s="64">
        <f t="shared" si="179"/>
        <v>0</v>
      </c>
    </row>
    <row r="961" spans="1:34">
      <c r="A961" t="s">
        <v>36</v>
      </c>
      <c r="B961" t="s">
        <v>50</v>
      </c>
      <c r="C961">
        <v>4</v>
      </c>
      <c r="D961">
        <v>2012</v>
      </c>
      <c r="E961">
        <v>24</v>
      </c>
      <c r="F961">
        <v>3.9218099999999999E-2</v>
      </c>
      <c r="G961">
        <v>3.9218099999999999E-2</v>
      </c>
      <c r="H961" s="85">
        <v>55.938000000000002</v>
      </c>
      <c r="I961" s="84">
        <f t="shared" si="168"/>
        <v>0</v>
      </c>
      <c r="J961" s="84">
        <f t="shared" si="169"/>
        <v>0</v>
      </c>
      <c r="K961" s="84">
        <f t="shared" si="170"/>
        <v>0</v>
      </c>
      <c r="L961" s="84">
        <f t="shared" si="171"/>
        <v>0</v>
      </c>
      <c r="M961" s="84">
        <f t="shared" si="172"/>
        <v>0</v>
      </c>
      <c r="N961">
        <v>0</v>
      </c>
      <c r="O961" s="85">
        <v>0</v>
      </c>
      <c r="P961" s="84">
        <v>0.05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 s="85">
        <v>0</v>
      </c>
      <c r="X961" s="85">
        <v>0</v>
      </c>
      <c r="Y961" s="85">
        <v>0</v>
      </c>
      <c r="Z961" s="85">
        <v>0</v>
      </c>
      <c r="AA961" s="85">
        <v>0</v>
      </c>
      <c r="AB961" s="64">
        <f t="shared" si="173"/>
        <v>0</v>
      </c>
      <c r="AC961" s="64">
        <f t="shared" si="174"/>
        <v>0</v>
      </c>
      <c r="AD961" s="64">
        <f t="shared" si="175"/>
        <v>0</v>
      </c>
      <c r="AE961" s="64">
        <f t="shared" si="176"/>
        <v>0</v>
      </c>
      <c r="AF961" s="64">
        <f t="shared" si="177"/>
        <v>0</v>
      </c>
      <c r="AG961" s="64">
        <f t="shared" si="178"/>
        <v>0</v>
      </c>
      <c r="AH961" s="64">
        <f t="shared" si="179"/>
        <v>0</v>
      </c>
    </row>
    <row r="962" spans="1:34">
      <c r="A962" t="s">
        <v>36</v>
      </c>
      <c r="B962" t="s">
        <v>40</v>
      </c>
      <c r="C962">
        <v>5</v>
      </c>
      <c r="D962">
        <v>2012</v>
      </c>
      <c r="E962">
        <v>1</v>
      </c>
      <c r="F962">
        <v>0</v>
      </c>
      <c r="G962">
        <v>0</v>
      </c>
      <c r="H962" s="85">
        <v>63.953499999999998</v>
      </c>
      <c r="I962" s="84">
        <f t="shared" ref="I962:I1025" si="180">SUM(R962,W962)</f>
        <v>0</v>
      </c>
      <c r="J962" s="84">
        <f t="shared" ref="J962:J1025" si="181">SUM(S962,X962)</f>
        <v>0</v>
      </c>
      <c r="K962" s="84">
        <f t="shared" ref="K962:K1025" si="182">SUM(T962,Y962)</f>
        <v>0</v>
      </c>
      <c r="L962" s="84">
        <f t="shared" ref="L962:L1025" si="183">SUM(U962,Z962)</f>
        <v>0</v>
      </c>
      <c r="M962" s="84">
        <f t="shared" ref="M962:M1025" si="184">SUM(V962,AA962)</f>
        <v>0</v>
      </c>
      <c r="N962">
        <v>0</v>
      </c>
      <c r="O962" s="85">
        <v>0</v>
      </c>
      <c r="P962" s="84">
        <v>0.05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 s="85">
        <v>0</v>
      </c>
      <c r="X962" s="85">
        <v>0</v>
      </c>
      <c r="Y962" s="85">
        <v>0</v>
      </c>
      <c r="Z962" s="85">
        <v>0</v>
      </c>
      <c r="AA962" s="85">
        <v>0</v>
      </c>
      <c r="AB962" s="64">
        <f t="shared" si="173"/>
        <v>0</v>
      </c>
      <c r="AC962" s="64">
        <f t="shared" si="174"/>
        <v>0</v>
      </c>
      <c r="AD962" s="64">
        <f t="shared" si="175"/>
        <v>0</v>
      </c>
      <c r="AE962" s="64">
        <f t="shared" si="176"/>
        <v>0</v>
      </c>
      <c r="AF962" s="64">
        <f t="shared" si="177"/>
        <v>0</v>
      </c>
      <c r="AG962" s="64">
        <f t="shared" si="178"/>
        <v>0</v>
      </c>
      <c r="AH962" s="64">
        <f t="shared" si="179"/>
        <v>0</v>
      </c>
    </row>
    <row r="963" spans="1:34">
      <c r="A963" t="s">
        <v>36</v>
      </c>
      <c r="B963" t="s">
        <v>40</v>
      </c>
      <c r="C963">
        <v>5</v>
      </c>
      <c r="D963">
        <v>2012</v>
      </c>
      <c r="E963">
        <v>2</v>
      </c>
      <c r="F963">
        <v>0</v>
      </c>
      <c r="G963">
        <v>0</v>
      </c>
      <c r="H963" s="85">
        <v>63.155000000000001</v>
      </c>
      <c r="I963" s="84">
        <f t="shared" si="180"/>
        <v>0</v>
      </c>
      <c r="J963" s="84">
        <f t="shared" si="181"/>
        <v>0</v>
      </c>
      <c r="K963" s="84">
        <f t="shared" si="182"/>
        <v>0</v>
      </c>
      <c r="L963" s="84">
        <f t="shared" si="183"/>
        <v>0</v>
      </c>
      <c r="M963" s="84">
        <f t="shared" si="184"/>
        <v>0</v>
      </c>
      <c r="N963">
        <v>0</v>
      </c>
      <c r="O963" s="85">
        <v>0</v>
      </c>
      <c r="P963" s="84">
        <v>3.2000000000000001E-2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 s="85">
        <v>0</v>
      </c>
      <c r="X963" s="85">
        <v>0</v>
      </c>
      <c r="Y963" s="85">
        <v>0</v>
      </c>
      <c r="Z963" s="85">
        <v>0</v>
      </c>
      <c r="AA963" s="85">
        <v>0</v>
      </c>
      <c r="AB963" s="64">
        <f t="shared" ref="AB963:AB1026" si="185">F963*N963+P963*O963</f>
        <v>0</v>
      </c>
      <c r="AC963" s="64">
        <f t="shared" ref="AC963:AC1026" si="186">G963*N963</f>
        <v>0</v>
      </c>
      <c r="AD963" s="64">
        <f t="shared" ref="AD963:AD1026" si="187">R963*$N963</f>
        <v>0</v>
      </c>
      <c r="AE963" s="64">
        <f t="shared" ref="AE963:AE1026" si="188">S963*$N963</f>
        <v>0</v>
      </c>
      <c r="AF963" s="64">
        <f t="shared" ref="AF963:AF1026" si="189">T963*$N963</f>
        <v>0</v>
      </c>
      <c r="AG963" s="64">
        <f t="shared" ref="AG963:AG1026" si="190">U963*$N963</f>
        <v>0</v>
      </c>
      <c r="AH963" s="64">
        <f t="shared" ref="AH963:AH1026" si="191">V963*$N963</f>
        <v>0</v>
      </c>
    </row>
    <row r="964" spans="1:34">
      <c r="A964" t="s">
        <v>36</v>
      </c>
      <c r="B964" t="s">
        <v>40</v>
      </c>
      <c r="C964">
        <v>5</v>
      </c>
      <c r="D964">
        <v>2012</v>
      </c>
      <c r="E964">
        <v>3</v>
      </c>
      <c r="F964">
        <v>0</v>
      </c>
      <c r="G964">
        <v>0</v>
      </c>
      <c r="H964" s="85">
        <v>62.565899999999999</v>
      </c>
      <c r="I964" s="84">
        <f t="shared" si="180"/>
        <v>0</v>
      </c>
      <c r="J964" s="84">
        <f t="shared" si="181"/>
        <v>0</v>
      </c>
      <c r="K964" s="84">
        <f t="shared" si="182"/>
        <v>0</v>
      </c>
      <c r="L964" s="84">
        <f t="shared" si="183"/>
        <v>0</v>
      </c>
      <c r="M964" s="84">
        <f t="shared" si="184"/>
        <v>0</v>
      </c>
      <c r="N964">
        <v>0</v>
      </c>
      <c r="O964" s="85">
        <v>0</v>
      </c>
      <c r="P964" s="84">
        <v>4.3999999999999997E-2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 s="85">
        <v>0</v>
      </c>
      <c r="X964" s="85">
        <v>0</v>
      </c>
      <c r="Y964" s="85">
        <v>0</v>
      </c>
      <c r="Z964" s="85">
        <v>0</v>
      </c>
      <c r="AA964" s="85">
        <v>0</v>
      </c>
      <c r="AB964" s="64">
        <f t="shared" si="185"/>
        <v>0</v>
      </c>
      <c r="AC964" s="64">
        <f t="shared" si="186"/>
        <v>0</v>
      </c>
      <c r="AD964" s="64">
        <f t="shared" si="187"/>
        <v>0</v>
      </c>
      <c r="AE964" s="64">
        <f t="shared" si="188"/>
        <v>0</v>
      </c>
      <c r="AF964" s="64">
        <f t="shared" si="189"/>
        <v>0</v>
      </c>
      <c r="AG964" s="64">
        <f t="shared" si="190"/>
        <v>0</v>
      </c>
      <c r="AH964" s="64">
        <f t="shared" si="191"/>
        <v>0</v>
      </c>
    </row>
    <row r="965" spans="1:34">
      <c r="A965" t="s">
        <v>36</v>
      </c>
      <c r="B965" t="s">
        <v>40</v>
      </c>
      <c r="C965">
        <v>5</v>
      </c>
      <c r="D965">
        <v>2012</v>
      </c>
      <c r="E965">
        <v>4</v>
      </c>
      <c r="F965">
        <v>0</v>
      </c>
      <c r="G965">
        <v>0</v>
      </c>
      <c r="H965" s="85">
        <v>61.705399999999997</v>
      </c>
      <c r="I965" s="84">
        <f t="shared" si="180"/>
        <v>0</v>
      </c>
      <c r="J965" s="84">
        <f t="shared" si="181"/>
        <v>0</v>
      </c>
      <c r="K965" s="84">
        <f t="shared" si="182"/>
        <v>0</v>
      </c>
      <c r="L965" s="84">
        <f t="shared" si="183"/>
        <v>0</v>
      </c>
      <c r="M965" s="84">
        <f t="shared" si="184"/>
        <v>0</v>
      </c>
      <c r="N965">
        <v>0</v>
      </c>
      <c r="O965" s="85">
        <v>0</v>
      </c>
      <c r="P965" s="84">
        <v>4.3999999999999997E-2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 s="85">
        <v>0</v>
      </c>
      <c r="X965" s="85">
        <v>0</v>
      </c>
      <c r="Y965" s="85">
        <v>0</v>
      </c>
      <c r="Z965" s="85">
        <v>0</v>
      </c>
      <c r="AA965" s="85">
        <v>0</v>
      </c>
      <c r="AB965" s="64">
        <f t="shared" si="185"/>
        <v>0</v>
      </c>
      <c r="AC965" s="64">
        <f t="shared" si="186"/>
        <v>0</v>
      </c>
      <c r="AD965" s="64">
        <f t="shared" si="187"/>
        <v>0</v>
      </c>
      <c r="AE965" s="64">
        <f t="shared" si="188"/>
        <v>0</v>
      </c>
      <c r="AF965" s="64">
        <f t="shared" si="189"/>
        <v>0</v>
      </c>
      <c r="AG965" s="64">
        <f t="shared" si="190"/>
        <v>0</v>
      </c>
      <c r="AH965" s="64">
        <f t="shared" si="191"/>
        <v>0</v>
      </c>
    </row>
    <row r="966" spans="1:34">
      <c r="A966" t="s">
        <v>36</v>
      </c>
      <c r="B966" t="s">
        <v>40</v>
      </c>
      <c r="C966">
        <v>5</v>
      </c>
      <c r="D966">
        <v>2012</v>
      </c>
      <c r="E966">
        <v>5</v>
      </c>
      <c r="F966">
        <v>0</v>
      </c>
      <c r="G966">
        <v>0</v>
      </c>
      <c r="H966" s="85">
        <v>61.434100000000001</v>
      </c>
      <c r="I966" s="84">
        <f t="shared" si="180"/>
        <v>0</v>
      </c>
      <c r="J966" s="84">
        <f t="shared" si="181"/>
        <v>0</v>
      </c>
      <c r="K966" s="84">
        <f t="shared" si="182"/>
        <v>0</v>
      </c>
      <c r="L966" s="84">
        <f t="shared" si="183"/>
        <v>0</v>
      </c>
      <c r="M966" s="84">
        <f t="shared" si="184"/>
        <v>0</v>
      </c>
      <c r="N966">
        <v>0</v>
      </c>
      <c r="O966" s="85">
        <v>0</v>
      </c>
      <c r="P966" s="84">
        <v>5.3999999999999999E-2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 s="85">
        <v>0</v>
      </c>
      <c r="X966" s="85">
        <v>0</v>
      </c>
      <c r="Y966" s="85">
        <v>0</v>
      </c>
      <c r="Z966" s="85">
        <v>0</v>
      </c>
      <c r="AA966" s="85">
        <v>0</v>
      </c>
      <c r="AB966" s="64">
        <f t="shared" si="185"/>
        <v>0</v>
      </c>
      <c r="AC966" s="64">
        <f t="shared" si="186"/>
        <v>0</v>
      </c>
      <c r="AD966" s="64">
        <f t="shared" si="187"/>
        <v>0</v>
      </c>
      <c r="AE966" s="64">
        <f t="shared" si="188"/>
        <v>0</v>
      </c>
      <c r="AF966" s="64">
        <f t="shared" si="189"/>
        <v>0</v>
      </c>
      <c r="AG966" s="64">
        <f t="shared" si="190"/>
        <v>0</v>
      </c>
      <c r="AH966" s="64">
        <f t="shared" si="191"/>
        <v>0</v>
      </c>
    </row>
    <row r="967" spans="1:34">
      <c r="A967" t="s">
        <v>36</v>
      </c>
      <c r="B967" t="s">
        <v>40</v>
      </c>
      <c r="C967">
        <v>5</v>
      </c>
      <c r="D967">
        <v>2012</v>
      </c>
      <c r="E967">
        <v>6</v>
      </c>
      <c r="F967">
        <v>0</v>
      </c>
      <c r="G967">
        <v>0</v>
      </c>
      <c r="H967" s="85">
        <v>62.155000000000001</v>
      </c>
      <c r="I967" s="84">
        <f t="shared" si="180"/>
        <v>0</v>
      </c>
      <c r="J967" s="84">
        <f t="shared" si="181"/>
        <v>0</v>
      </c>
      <c r="K967" s="84">
        <f t="shared" si="182"/>
        <v>0</v>
      </c>
      <c r="L967" s="84">
        <f t="shared" si="183"/>
        <v>0</v>
      </c>
      <c r="M967" s="84">
        <f t="shared" si="184"/>
        <v>0</v>
      </c>
      <c r="N967">
        <v>0</v>
      </c>
      <c r="O967" s="85">
        <v>0</v>
      </c>
      <c r="P967" s="84">
        <v>0.10100000000000001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 s="85">
        <v>0</v>
      </c>
      <c r="X967" s="85">
        <v>0</v>
      </c>
      <c r="Y967" s="85">
        <v>0</v>
      </c>
      <c r="Z967" s="85">
        <v>0</v>
      </c>
      <c r="AA967" s="85">
        <v>0</v>
      </c>
      <c r="AB967" s="64">
        <f t="shared" si="185"/>
        <v>0</v>
      </c>
      <c r="AC967" s="64">
        <f t="shared" si="186"/>
        <v>0</v>
      </c>
      <c r="AD967" s="64">
        <f t="shared" si="187"/>
        <v>0</v>
      </c>
      <c r="AE967" s="64">
        <f t="shared" si="188"/>
        <v>0</v>
      </c>
      <c r="AF967" s="64">
        <f t="shared" si="189"/>
        <v>0</v>
      </c>
      <c r="AG967" s="64">
        <f t="shared" si="190"/>
        <v>0</v>
      </c>
      <c r="AH967" s="64">
        <f t="shared" si="191"/>
        <v>0</v>
      </c>
    </row>
    <row r="968" spans="1:34">
      <c r="A968" t="s">
        <v>36</v>
      </c>
      <c r="B968" t="s">
        <v>40</v>
      </c>
      <c r="C968">
        <v>5</v>
      </c>
      <c r="D968">
        <v>2012</v>
      </c>
      <c r="E968">
        <v>7</v>
      </c>
      <c r="F968">
        <v>1.56747E-2</v>
      </c>
      <c r="G968">
        <v>1.56747E-2</v>
      </c>
      <c r="H968" s="85">
        <v>65.759699999999995</v>
      </c>
      <c r="I968" s="84">
        <f t="shared" si="180"/>
        <v>0</v>
      </c>
      <c r="J968" s="84">
        <f t="shared" si="181"/>
        <v>0</v>
      </c>
      <c r="K968" s="84">
        <f t="shared" si="182"/>
        <v>0</v>
      </c>
      <c r="L968" s="84">
        <f t="shared" si="183"/>
        <v>0</v>
      </c>
      <c r="M968" s="84">
        <f t="shared" si="184"/>
        <v>0</v>
      </c>
      <c r="N968">
        <v>0</v>
      </c>
      <c r="O968" s="85">
        <v>0</v>
      </c>
      <c r="P968" s="84">
        <v>0.161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 s="85">
        <v>0</v>
      </c>
      <c r="X968" s="85">
        <v>0</v>
      </c>
      <c r="Y968" s="85">
        <v>0</v>
      </c>
      <c r="Z968" s="85">
        <v>0</v>
      </c>
      <c r="AA968" s="85">
        <v>0</v>
      </c>
      <c r="AB968" s="64">
        <f t="shared" si="185"/>
        <v>0</v>
      </c>
      <c r="AC968" s="64">
        <f t="shared" si="186"/>
        <v>0</v>
      </c>
      <c r="AD968" s="64">
        <f t="shared" si="187"/>
        <v>0</v>
      </c>
      <c r="AE968" s="64">
        <f t="shared" si="188"/>
        <v>0</v>
      </c>
      <c r="AF968" s="64">
        <f t="shared" si="189"/>
        <v>0</v>
      </c>
      <c r="AG968" s="64">
        <f t="shared" si="190"/>
        <v>0</v>
      </c>
      <c r="AH968" s="64">
        <f t="shared" si="191"/>
        <v>0</v>
      </c>
    </row>
    <row r="969" spans="1:34">
      <c r="A969" t="s">
        <v>36</v>
      </c>
      <c r="B969" t="s">
        <v>40</v>
      </c>
      <c r="C969">
        <v>5</v>
      </c>
      <c r="D969">
        <v>2012</v>
      </c>
      <c r="E969">
        <v>8</v>
      </c>
      <c r="F969">
        <v>5.48914E-2</v>
      </c>
      <c r="G969">
        <v>5.48914E-2</v>
      </c>
      <c r="H969" s="85">
        <v>71.395300000000006</v>
      </c>
      <c r="I969" s="84">
        <f t="shared" si="180"/>
        <v>0</v>
      </c>
      <c r="J969" s="84">
        <f t="shared" si="181"/>
        <v>0</v>
      </c>
      <c r="K969" s="84">
        <f t="shared" si="182"/>
        <v>0</v>
      </c>
      <c r="L969" s="84">
        <f t="shared" si="183"/>
        <v>0</v>
      </c>
      <c r="M969" s="84">
        <f t="shared" si="184"/>
        <v>0</v>
      </c>
      <c r="N969">
        <v>0</v>
      </c>
      <c r="O969" s="85">
        <v>0</v>
      </c>
      <c r="P969" s="84">
        <v>0.224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 s="85">
        <v>0</v>
      </c>
      <c r="X969" s="85">
        <v>0</v>
      </c>
      <c r="Y969" s="85">
        <v>0</v>
      </c>
      <c r="Z969" s="85">
        <v>0</v>
      </c>
      <c r="AA969" s="85">
        <v>0</v>
      </c>
      <c r="AB969" s="64">
        <f t="shared" si="185"/>
        <v>0</v>
      </c>
      <c r="AC969" s="64">
        <f t="shared" si="186"/>
        <v>0</v>
      </c>
      <c r="AD969" s="64">
        <f t="shared" si="187"/>
        <v>0</v>
      </c>
      <c r="AE969" s="64">
        <f t="shared" si="188"/>
        <v>0</v>
      </c>
      <c r="AF969" s="64">
        <f t="shared" si="189"/>
        <v>0</v>
      </c>
      <c r="AG969" s="64">
        <f t="shared" si="190"/>
        <v>0</v>
      </c>
      <c r="AH969" s="64">
        <f t="shared" si="191"/>
        <v>0</v>
      </c>
    </row>
    <row r="970" spans="1:34">
      <c r="A970" t="s">
        <v>36</v>
      </c>
      <c r="B970" t="s">
        <v>40</v>
      </c>
      <c r="C970">
        <v>5</v>
      </c>
      <c r="D970">
        <v>2012</v>
      </c>
      <c r="E970">
        <v>9</v>
      </c>
      <c r="F970">
        <v>0.16238469999999999</v>
      </c>
      <c r="G970">
        <v>0.16238469999999999</v>
      </c>
      <c r="H970" s="85">
        <v>77.348799999999997</v>
      </c>
      <c r="I970" s="84">
        <f t="shared" si="180"/>
        <v>0</v>
      </c>
      <c r="J970" s="84">
        <f t="shared" si="181"/>
        <v>0</v>
      </c>
      <c r="K970" s="84">
        <f t="shared" si="182"/>
        <v>0</v>
      </c>
      <c r="L970" s="84">
        <f t="shared" si="183"/>
        <v>0</v>
      </c>
      <c r="M970" s="84">
        <f t="shared" si="184"/>
        <v>0</v>
      </c>
      <c r="N970">
        <v>0</v>
      </c>
      <c r="O970" s="85">
        <v>0</v>
      </c>
      <c r="P970" s="84">
        <v>0.33800000000000002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 s="85">
        <v>0</v>
      </c>
      <c r="X970" s="85">
        <v>0</v>
      </c>
      <c r="Y970" s="85">
        <v>0</v>
      </c>
      <c r="Z970" s="85">
        <v>0</v>
      </c>
      <c r="AA970" s="85">
        <v>0</v>
      </c>
      <c r="AB970" s="64">
        <f t="shared" si="185"/>
        <v>0</v>
      </c>
      <c r="AC970" s="64">
        <f t="shared" si="186"/>
        <v>0</v>
      </c>
      <c r="AD970" s="64">
        <f t="shared" si="187"/>
        <v>0</v>
      </c>
      <c r="AE970" s="64">
        <f t="shared" si="188"/>
        <v>0</v>
      </c>
      <c r="AF970" s="64">
        <f t="shared" si="189"/>
        <v>0</v>
      </c>
      <c r="AG970" s="64">
        <f t="shared" si="190"/>
        <v>0</v>
      </c>
      <c r="AH970" s="64">
        <f t="shared" si="191"/>
        <v>0</v>
      </c>
    </row>
    <row r="971" spans="1:34">
      <c r="A971" t="s">
        <v>36</v>
      </c>
      <c r="B971" t="s">
        <v>40</v>
      </c>
      <c r="C971">
        <v>5</v>
      </c>
      <c r="D971">
        <v>2012</v>
      </c>
      <c r="E971">
        <v>10</v>
      </c>
      <c r="F971">
        <v>0.2715767</v>
      </c>
      <c r="G971">
        <v>0.2715767</v>
      </c>
      <c r="H971" s="85">
        <v>82.3566</v>
      </c>
      <c r="I971" s="84">
        <f t="shared" si="180"/>
        <v>0</v>
      </c>
      <c r="J971" s="84">
        <f t="shared" si="181"/>
        <v>0</v>
      </c>
      <c r="K971" s="84">
        <f t="shared" si="182"/>
        <v>0</v>
      </c>
      <c r="L971" s="84">
        <f t="shared" si="183"/>
        <v>0</v>
      </c>
      <c r="M971" s="84">
        <f t="shared" si="184"/>
        <v>0</v>
      </c>
      <c r="N971">
        <v>0</v>
      </c>
      <c r="O971" s="85">
        <v>0</v>
      </c>
      <c r="P971" s="84">
        <v>0.55700000000000005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 s="85">
        <v>0</v>
      </c>
      <c r="X971" s="85">
        <v>0</v>
      </c>
      <c r="Y971" s="85">
        <v>0</v>
      </c>
      <c r="Z971" s="85">
        <v>0</v>
      </c>
      <c r="AA971" s="85">
        <v>0</v>
      </c>
      <c r="AB971" s="64">
        <f t="shared" si="185"/>
        <v>0</v>
      </c>
      <c r="AC971" s="64">
        <f t="shared" si="186"/>
        <v>0</v>
      </c>
      <c r="AD971" s="64">
        <f t="shared" si="187"/>
        <v>0</v>
      </c>
      <c r="AE971" s="64">
        <f t="shared" si="188"/>
        <v>0</v>
      </c>
      <c r="AF971" s="64">
        <f t="shared" si="189"/>
        <v>0</v>
      </c>
      <c r="AG971" s="64">
        <f t="shared" si="190"/>
        <v>0</v>
      </c>
      <c r="AH971" s="64">
        <f t="shared" si="191"/>
        <v>0</v>
      </c>
    </row>
    <row r="972" spans="1:34">
      <c r="A972" t="s">
        <v>36</v>
      </c>
      <c r="B972" t="s">
        <v>40</v>
      </c>
      <c r="C972">
        <v>5</v>
      </c>
      <c r="D972">
        <v>2012</v>
      </c>
      <c r="E972">
        <v>11</v>
      </c>
      <c r="F972">
        <v>0.45600930000000001</v>
      </c>
      <c r="G972">
        <v>0.45600930000000001</v>
      </c>
      <c r="H972" s="85">
        <v>81.457400000000007</v>
      </c>
      <c r="I972" s="84">
        <f t="shared" si="180"/>
        <v>0</v>
      </c>
      <c r="J972" s="84">
        <f t="shared" si="181"/>
        <v>0</v>
      </c>
      <c r="K972" s="84">
        <f t="shared" si="182"/>
        <v>0</v>
      </c>
      <c r="L972" s="84">
        <f t="shared" si="183"/>
        <v>0</v>
      </c>
      <c r="M972" s="84">
        <f t="shared" si="184"/>
        <v>0</v>
      </c>
      <c r="N972">
        <v>0</v>
      </c>
      <c r="O972" s="85">
        <v>0</v>
      </c>
      <c r="P972" s="84">
        <v>0.72599999999999998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 s="85">
        <v>0</v>
      </c>
      <c r="X972" s="85">
        <v>0</v>
      </c>
      <c r="Y972" s="85">
        <v>0</v>
      </c>
      <c r="Z972" s="85">
        <v>0</v>
      </c>
      <c r="AA972" s="85">
        <v>0</v>
      </c>
      <c r="AB972" s="64">
        <f t="shared" si="185"/>
        <v>0</v>
      </c>
      <c r="AC972" s="64">
        <f t="shared" si="186"/>
        <v>0</v>
      </c>
      <c r="AD972" s="64">
        <f t="shared" si="187"/>
        <v>0</v>
      </c>
      <c r="AE972" s="64">
        <f t="shared" si="188"/>
        <v>0</v>
      </c>
      <c r="AF972" s="64">
        <f t="shared" si="189"/>
        <v>0</v>
      </c>
      <c r="AG972" s="64">
        <f t="shared" si="190"/>
        <v>0</v>
      </c>
      <c r="AH972" s="64">
        <f t="shared" si="191"/>
        <v>0</v>
      </c>
    </row>
    <row r="973" spans="1:34">
      <c r="A973" t="s">
        <v>36</v>
      </c>
      <c r="B973" t="s">
        <v>40</v>
      </c>
      <c r="C973">
        <v>5</v>
      </c>
      <c r="D973">
        <v>2012</v>
      </c>
      <c r="E973">
        <v>12</v>
      </c>
      <c r="F973">
        <v>0.69100660000000003</v>
      </c>
      <c r="G973">
        <v>0.69100660000000003</v>
      </c>
      <c r="H973" s="85">
        <v>82.418599999999998</v>
      </c>
      <c r="I973" s="84">
        <f t="shared" si="180"/>
        <v>0</v>
      </c>
      <c r="J973" s="84">
        <f t="shared" si="181"/>
        <v>0</v>
      </c>
      <c r="K973" s="84">
        <f t="shared" si="182"/>
        <v>0</v>
      </c>
      <c r="L973" s="84">
        <f t="shared" si="183"/>
        <v>0</v>
      </c>
      <c r="M973" s="84">
        <f t="shared" si="184"/>
        <v>0</v>
      </c>
      <c r="N973">
        <v>0</v>
      </c>
      <c r="O973" s="85">
        <v>0</v>
      </c>
      <c r="P973" s="84">
        <v>0.85699999999999998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 s="85">
        <v>0</v>
      </c>
      <c r="X973" s="85">
        <v>0</v>
      </c>
      <c r="Y973" s="85">
        <v>0</v>
      </c>
      <c r="Z973" s="85">
        <v>0</v>
      </c>
      <c r="AA973" s="85">
        <v>0</v>
      </c>
      <c r="AB973" s="64">
        <f t="shared" si="185"/>
        <v>0</v>
      </c>
      <c r="AC973" s="64">
        <f t="shared" si="186"/>
        <v>0</v>
      </c>
      <c r="AD973" s="64">
        <f t="shared" si="187"/>
        <v>0</v>
      </c>
      <c r="AE973" s="64">
        <f t="shared" si="188"/>
        <v>0</v>
      </c>
      <c r="AF973" s="64">
        <f t="shared" si="189"/>
        <v>0</v>
      </c>
      <c r="AG973" s="64">
        <f t="shared" si="190"/>
        <v>0</v>
      </c>
      <c r="AH973" s="64">
        <f t="shared" si="191"/>
        <v>0</v>
      </c>
    </row>
    <row r="974" spans="1:34">
      <c r="A974" t="s">
        <v>36</v>
      </c>
      <c r="B974" t="s">
        <v>40</v>
      </c>
      <c r="C974">
        <v>5</v>
      </c>
      <c r="D974">
        <v>2012</v>
      </c>
      <c r="E974">
        <v>13</v>
      </c>
      <c r="F974">
        <v>0.9314848</v>
      </c>
      <c r="G974">
        <v>0.9314848</v>
      </c>
      <c r="H974" s="85">
        <v>81.852699999999999</v>
      </c>
      <c r="I974" s="84">
        <f t="shared" si="180"/>
        <v>0</v>
      </c>
      <c r="J974" s="84">
        <f t="shared" si="181"/>
        <v>0</v>
      </c>
      <c r="K974" s="84">
        <f t="shared" si="182"/>
        <v>0</v>
      </c>
      <c r="L974" s="84">
        <f t="shared" si="183"/>
        <v>0</v>
      </c>
      <c r="M974" s="84">
        <f t="shared" si="184"/>
        <v>0</v>
      </c>
      <c r="N974">
        <v>0</v>
      </c>
      <c r="O974" s="85">
        <v>0</v>
      </c>
      <c r="P974" s="84">
        <v>0.90100000000000002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 s="85">
        <v>0</v>
      </c>
      <c r="X974" s="85">
        <v>0</v>
      </c>
      <c r="Y974" s="85">
        <v>0</v>
      </c>
      <c r="Z974" s="85">
        <v>0</v>
      </c>
      <c r="AA974" s="85">
        <v>0</v>
      </c>
      <c r="AB974" s="64">
        <f t="shared" si="185"/>
        <v>0</v>
      </c>
      <c r="AC974" s="64">
        <f t="shared" si="186"/>
        <v>0</v>
      </c>
      <c r="AD974" s="64">
        <f t="shared" si="187"/>
        <v>0</v>
      </c>
      <c r="AE974" s="64">
        <f t="shared" si="188"/>
        <v>0</v>
      </c>
      <c r="AF974" s="64">
        <f t="shared" si="189"/>
        <v>0</v>
      </c>
      <c r="AG974" s="64">
        <f t="shared" si="190"/>
        <v>0</v>
      </c>
      <c r="AH974" s="64">
        <f t="shared" si="191"/>
        <v>0</v>
      </c>
    </row>
    <row r="975" spans="1:34">
      <c r="A975" t="s">
        <v>36</v>
      </c>
      <c r="B975" t="s">
        <v>40</v>
      </c>
      <c r="C975">
        <v>5</v>
      </c>
      <c r="D975">
        <v>2012</v>
      </c>
      <c r="E975">
        <v>14</v>
      </c>
      <c r="F975">
        <v>1.1638170000000001</v>
      </c>
      <c r="G975">
        <v>0.84958619999999996</v>
      </c>
      <c r="H975" s="85">
        <v>82.728700000000003</v>
      </c>
      <c r="I975" s="84">
        <f t="shared" si="180"/>
        <v>-2.9710500000000001E-2</v>
      </c>
      <c r="J975" s="84">
        <f t="shared" si="181"/>
        <v>-1.2157299999999999E-2</v>
      </c>
      <c r="K975" s="84">
        <f t="shared" si="182"/>
        <v>0</v>
      </c>
      <c r="L975" s="84">
        <f t="shared" si="183"/>
        <v>1.2157299999999999E-2</v>
      </c>
      <c r="M975" s="84">
        <f t="shared" si="184"/>
        <v>2.9710500000000001E-2</v>
      </c>
      <c r="N975">
        <v>0</v>
      </c>
      <c r="O975" s="85">
        <v>0</v>
      </c>
      <c r="P975" s="84">
        <v>0.88900000000000001</v>
      </c>
      <c r="Q975">
        <v>0</v>
      </c>
      <c r="R975">
        <v>-2.9710500000000001E-2</v>
      </c>
      <c r="S975">
        <v>-1.2157299999999999E-2</v>
      </c>
      <c r="T975">
        <v>0</v>
      </c>
      <c r="U975">
        <v>1.2157299999999999E-2</v>
      </c>
      <c r="V975">
        <v>2.9710500000000001E-2</v>
      </c>
      <c r="W975" s="85">
        <v>0</v>
      </c>
      <c r="X975" s="85">
        <v>0</v>
      </c>
      <c r="Y975" s="85">
        <v>0</v>
      </c>
      <c r="Z975" s="85">
        <v>0</v>
      </c>
      <c r="AA975" s="85">
        <v>0</v>
      </c>
      <c r="AB975" s="64">
        <f t="shared" si="185"/>
        <v>0</v>
      </c>
      <c r="AC975" s="64">
        <f t="shared" si="186"/>
        <v>0</v>
      </c>
      <c r="AD975" s="64">
        <f t="shared" si="187"/>
        <v>0</v>
      </c>
      <c r="AE975" s="64">
        <f t="shared" si="188"/>
        <v>0</v>
      </c>
      <c r="AF975" s="64">
        <f t="shared" si="189"/>
        <v>0</v>
      </c>
      <c r="AG975" s="64">
        <f t="shared" si="190"/>
        <v>0</v>
      </c>
      <c r="AH975" s="64">
        <f t="shared" si="191"/>
        <v>0</v>
      </c>
    </row>
    <row r="976" spans="1:34">
      <c r="A976" t="s">
        <v>36</v>
      </c>
      <c r="B976" t="s">
        <v>40</v>
      </c>
      <c r="C976">
        <v>5</v>
      </c>
      <c r="D976">
        <v>2012</v>
      </c>
      <c r="E976">
        <v>15</v>
      </c>
      <c r="F976">
        <v>1.3588690000000001</v>
      </c>
      <c r="G976">
        <v>0.99197440000000003</v>
      </c>
      <c r="H976" s="85">
        <v>83.201599999999999</v>
      </c>
      <c r="I976" s="84">
        <f t="shared" si="180"/>
        <v>-3.1200800000000001E-2</v>
      </c>
      <c r="J976" s="84">
        <f t="shared" si="181"/>
        <v>-1.27671E-2</v>
      </c>
      <c r="K976" s="84">
        <f t="shared" si="182"/>
        <v>0</v>
      </c>
      <c r="L976" s="84">
        <f t="shared" si="183"/>
        <v>1.27671E-2</v>
      </c>
      <c r="M976" s="84">
        <f t="shared" si="184"/>
        <v>3.1200800000000001E-2</v>
      </c>
      <c r="N976">
        <v>0</v>
      </c>
      <c r="O976" s="85">
        <v>0</v>
      </c>
      <c r="P976" s="84">
        <v>0.8</v>
      </c>
      <c r="Q976">
        <v>0</v>
      </c>
      <c r="R976">
        <v>-3.1200800000000001E-2</v>
      </c>
      <c r="S976">
        <v>-1.27671E-2</v>
      </c>
      <c r="T976">
        <v>0</v>
      </c>
      <c r="U976">
        <v>1.27671E-2</v>
      </c>
      <c r="V976">
        <v>3.1200800000000001E-2</v>
      </c>
      <c r="W976" s="85">
        <v>0</v>
      </c>
      <c r="X976" s="85">
        <v>0</v>
      </c>
      <c r="Y976" s="85">
        <v>0</v>
      </c>
      <c r="Z976" s="85">
        <v>0</v>
      </c>
      <c r="AA976" s="85">
        <v>0</v>
      </c>
      <c r="AB976" s="64">
        <f t="shared" si="185"/>
        <v>0</v>
      </c>
      <c r="AC976" s="64">
        <f t="shared" si="186"/>
        <v>0</v>
      </c>
      <c r="AD976" s="64">
        <f t="shared" si="187"/>
        <v>0</v>
      </c>
      <c r="AE976" s="64">
        <f t="shared" si="188"/>
        <v>0</v>
      </c>
      <c r="AF976" s="64">
        <f t="shared" si="189"/>
        <v>0</v>
      </c>
      <c r="AG976" s="64">
        <f t="shared" si="190"/>
        <v>0</v>
      </c>
      <c r="AH976" s="64">
        <f t="shared" si="191"/>
        <v>0</v>
      </c>
    </row>
    <row r="977" spans="1:34">
      <c r="A977" t="s">
        <v>36</v>
      </c>
      <c r="B977" t="s">
        <v>40</v>
      </c>
      <c r="C977">
        <v>5</v>
      </c>
      <c r="D977">
        <v>2012</v>
      </c>
      <c r="E977">
        <v>16</v>
      </c>
      <c r="F977">
        <v>1.4499899999999999</v>
      </c>
      <c r="G977">
        <v>1.0584929999999999</v>
      </c>
      <c r="H977" s="85">
        <v>79.992199999999997</v>
      </c>
      <c r="I977" s="84">
        <f t="shared" si="180"/>
        <v>-3.0631499999999999E-2</v>
      </c>
      <c r="J977" s="84">
        <f t="shared" si="181"/>
        <v>-1.2534200000000001E-2</v>
      </c>
      <c r="K977" s="84">
        <f t="shared" si="182"/>
        <v>0</v>
      </c>
      <c r="L977" s="84">
        <f t="shared" si="183"/>
        <v>1.2534200000000001E-2</v>
      </c>
      <c r="M977" s="84">
        <f t="shared" si="184"/>
        <v>3.0631499999999999E-2</v>
      </c>
      <c r="N977">
        <v>0</v>
      </c>
      <c r="O977" s="85">
        <v>0</v>
      </c>
      <c r="P977" s="84">
        <v>0.67400000000000004</v>
      </c>
      <c r="Q977">
        <v>0</v>
      </c>
      <c r="R977">
        <v>-3.0631499999999999E-2</v>
      </c>
      <c r="S977">
        <v>-1.2534200000000001E-2</v>
      </c>
      <c r="T977">
        <v>0</v>
      </c>
      <c r="U977">
        <v>1.2534200000000001E-2</v>
      </c>
      <c r="V977">
        <v>3.0631499999999999E-2</v>
      </c>
      <c r="W977" s="85">
        <v>0</v>
      </c>
      <c r="X977" s="85">
        <v>0</v>
      </c>
      <c r="Y977" s="85">
        <v>0</v>
      </c>
      <c r="Z977" s="85">
        <v>0</v>
      </c>
      <c r="AA977" s="85">
        <v>0</v>
      </c>
      <c r="AB977" s="64">
        <f t="shared" si="185"/>
        <v>0</v>
      </c>
      <c r="AC977" s="64">
        <f t="shared" si="186"/>
        <v>0</v>
      </c>
      <c r="AD977" s="64">
        <f t="shared" si="187"/>
        <v>0</v>
      </c>
      <c r="AE977" s="64">
        <f t="shared" si="188"/>
        <v>0</v>
      </c>
      <c r="AF977" s="64">
        <f t="shared" si="189"/>
        <v>0</v>
      </c>
      <c r="AG977" s="64">
        <f t="shared" si="190"/>
        <v>0</v>
      </c>
      <c r="AH977" s="64">
        <f t="shared" si="191"/>
        <v>0</v>
      </c>
    </row>
    <row r="978" spans="1:34">
      <c r="A978" t="s">
        <v>36</v>
      </c>
      <c r="B978" t="s">
        <v>40</v>
      </c>
      <c r="C978">
        <v>5</v>
      </c>
      <c r="D978">
        <v>2012</v>
      </c>
      <c r="E978">
        <v>17</v>
      </c>
      <c r="F978">
        <v>1.436795</v>
      </c>
      <c r="G978">
        <v>1.048861</v>
      </c>
      <c r="H978" s="85">
        <v>77.372100000000003</v>
      </c>
      <c r="I978" s="84">
        <f t="shared" si="180"/>
        <v>-2.9703899999999998E-2</v>
      </c>
      <c r="J978" s="84">
        <f t="shared" si="181"/>
        <v>-1.21546E-2</v>
      </c>
      <c r="K978" s="84">
        <f t="shared" si="182"/>
        <v>0</v>
      </c>
      <c r="L978" s="84">
        <f t="shared" si="183"/>
        <v>1.21546E-2</v>
      </c>
      <c r="M978" s="84">
        <f t="shared" si="184"/>
        <v>2.9703899999999998E-2</v>
      </c>
      <c r="N978">
        <v>0</v>
      </c>
      <c r="O978" s="85">
        <v>0</v>
      </c>
      <c r="P978" s="84">
        <v>0.56599999999999995</v>
      </c>
      <c r="Q978">
        <v>0</v>
      </c>
      <c r="R978">
        <v>-2.9703899999999998E-2</v>
      </c>
      <c r="S978">
        <v>-1.21546E-2</v>
      </c>
      <c r="T978">
        <v>0</v>
      </c>
      <c r="U978">
        <v>1.21546E-2</v>
      </c>
      <c r="V978">
        <v>2.9703899999999998E-2</v>
      </c>
      <c r="W978" s="85">
        <v>0</v>
      </c>
      <c r="X978" s="85">
        <v>0</v>
      </c>
      <c r="Y978" s="85">
        <v>0</v>
      </c>
      <c r="Z978" s="85">
        <v>0</v>
      </c>
      <c r="AA978" s="85">
        <v>0</v>
      </c>
      <c r="AB978" s="64">
        <f t="shared" si="185"/>
        <v>0</v>
      </c>
      <c r="AC978" s="64">
        <f t="shared" si="186"/>
        <v>0</v>
      </c>
      <c r="AD978" s="64">
        <f t="shared" si="187"/>
        <v>0</v>
      </c>
      <c r="AE978" s="64">
        <f t="shared" si="188"/>
        <v>0</v>
      </c>
      <c r="AF978" s="64">
        <f t="shared" si="189"/>
        <v>0</v>
      </c>
      <c r="AG978" s="64">
        <f t="shared" si="190"/>
        <v>0</v>
      </c>
      <c r="AH978" s="64">
        <f t="shared" si="191"/>
        <v>0</v>
      </c>
    </row>
    <row r="979" spans="1:34">
      <c r="A979" t="s">
        <v>36</v>
      </c>
      <c r="B979" t="s">
        <v>40</v>
      </c>
      <c r="C979">
        <v>5</v>
      </c>
      <c r="D979">
        <v>2012</v>
      </c>
      <c r="E979">
        <v>18</v>
      </c>
      <c r="F979">
        <v>1.3712439999999999</v>
      </c>
      <c r="G979">
        <v>1.0010079999999999</v>
      </c>
      <c r="H979" s="85">
        <v>76.077500000000001</v>
      </c>
      <c r="I979" s="84">
        <f t="shared" si="180"/>
        <v>-2.9016900000000002E-2</v>
      </c>
      <c r="J979" s="84">
        <f t="shared" si="181"/>
        <v>-1.18735E-2</v>
      </c>
      <c r="K979" s="84">
        <f t="shared" si="182"/>
        <v>0</v>
      </c>
      <c r="L979" s="84">
        <f t="shared" si="183"/>
        <v>1.18735E-2</v>
      </c>
      <c r="M979" s="84">
        <f t="shared" si="184"/>
        <v>2.9016900000000002E-2</v>
      </c>
      <c r="N979">
        <v>0</v>
      </c>
      <c r="O979" s="85">
        <v>0</v>
      </c>
      <c r="P979" s="84">
        <v>0.374</v>
      </c>
      <c r="Q979">
        <v>0</v>
      </c>
      <c r="R979">
        <v>-2.9016900000000002E-2</v>
      </c>
      <c r="S979">
        <v>-1.18735E-2</v>
      </c>
      <c r="T979">
        <v>0</v>
      </c>
      <c r="U979">
        <v>1.18735E-2</v>
      </c>
      <c r="V979">
        <v>2.9016900000000002E-2</v>
      </c>
      <c r="W979" s="85">
        <v>0</v>
      </c>
      <c r="X979" s="85">
        <v>0</v>
      </c>
      <c r="Y979" s="85">
        <v>0</v>
      </c>
      <c r="Z979" s="85">
        <v>0</v>
      </c>
      <c r="AA979" s="85">
        <v>0</v>
      </c>
      <c r="AB979" s="64">
        <f t="shared" si="185"/>
        <v>0</v>
      </c>
      <c r="AC979" s="64">
        <f t="shared" si="186"/>
        <v>0</v>
      </c>
      <c r="AD979" s="64">
        <f t="shared" si="187"/>
        <v>0</v>
      </c>
      <c r="AE979" s="64">
        <f t="shared" si="188"/>
        <v>0</v>
      </c>
      <c r="AF979" s="64">
        <f t="shared" si="189"/>
        <v>0</v>
      </c>
      <c r="AG979" s="64">
        <f t="shared" si="190"/>
        <v>0</v>
      </c>
      <c r="AH979" s="64">
        <f t="shared" si="191"/>
        <v>0</v>
      </c>
    </row>
    <row r="980" spans="1:34">
      <c r="A980" t="s">
        <v>36</v>
      </c>
      <c r="B980" t="s">
        <v>40</v>
      </c>
      <c r="C980">
        <v>5</v>
      </c>
      <c r="D980">
        <v>2012</v>
      </c>
      <c r="E980">
        <v>19</v>
      </c>
      <c r="F980">
        <v>1.139691</v>
      </c>
      <c r="G980">
        <v>1.265058</v>
      </c>
      <c r="H980" s="85">
        <v>74.139499999999998</v>
      </c>
      <c r="I980" s="84">
        <f t="shared" si="180"/>
        <v>0</v>
      </c>
      <c r="J980" s="84">
        <f t="shared" si="181"/>
        <v>0</v>
      </c>
      <c r="K980" s="84">
        <f t="shared" si="182"/>
        <v>0</v>
      </c>
      <c r="L980" s="84">
        <f t="shared" si="183"/>
        <v>0</v>
      </c>
      <c r="M980" s="84">
        <f t="shared" si="184"/>
        <v>0</v>
      </c>
      <c r="N980">
        <v>0</v>
      </c>
      <c r="O980" s="85">
        <v>0</v>
      </c>
      <c r="P980" s="84">
        <v>0.23300000000000001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 s="85">
        <v>0</v>
      </c>
      <c r="X980" s="85">
        <v>0</v>
      </c>
      <c r="Y980" s="85">
        <v>0</v>
      </c>
      <c r="Z980" s="85">
        <v>0</v>
      </c>
      <c r="AA980" s="85">
        <v>0</v>
      </c>
      <c r="AB980" s="64">
        <f t="shared" si="185"/>
        <v>0</v>
      </c>
      <c r="AC980" s="64">
        <f t="shared" si="186"/>
        <v>0</v>
      </c>
      <c r="AD980" s="64">
        <f t="shared" si="187"/>
        <v>0</v>
      </c>
      <c r="AE980" s="64">
        <f t="shared" si="188"/>
        <v>0</v>
      </c>
      <c r="AF980" s="64">
        <f t="shared" si="189"/>
        <v>0</v>
      </c>
      <c r="AG980" s="64">
        <f t="shared" si="190"/>
        <v>0</v>
      </c>
      <c r="AH980" s="64">
        <f t="shared" si="191"/>
        <v>0</v>
      </c>
    </row>
    <row r="981" spans="1:34">
      <c r="A981" t="s">
        <v>36</v>
      </c>
      <c r="B981" t="s">
        <v>40</v>
      </c>
      <c r="C981">
        <v>5</v>
      </c>
      <c r="D981">
        <v>2012</v>
      </c>
      <c r="E981">
        <v>20</v>
      </c>
      <c r="F981">
        <v>0.81217399999999995</v>
      </c>
      <c r="G981">
        <v>0.88526970000000005</v>
      </c>
      <c r="H981" s="85">
        <v>70.379800000000003</v>
      </c>
      <c r="I981" s="84">
        <f t="shared" si="180"/>
        <v>0</v>
      </c>
      <c r="J981" s="84">
        <f t="shared" si="181"/>
        <v>0</v>
      </c>
      <c r="K981" s="84">
        <f t="shared" si="182"/>
        <v>0</v>
      </c>
      <c r="L981" s="84">
        <f t="shared" si="183"/>
        <v>0</v>
      </c>
      <c r="M981" s="84">
        <f t="shared" si="184"/>
        <v>0</v>
      </c>
      <c r="N981">
        <v>0</v>
      </c>
      <c r="O981" s="85">
        <v>0</v>
      </c>
      <c r="P981" s="84">
        <v>0.16500000000000001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 s="85">
        <v>0</v>
      </c>
      <c r="X981" s="85">
        <v>0</v>
      </c>
      <c r="Y981" s="85">
        <v>0</v>
      </c>
      <c r="Z981" s="85">
        <v>0</v>
      </c>
      <c r="AA981" s="85">
        <v>0</v>
      </c>
      <c r="AB981" s="64">
        <f t="shared" si="185"/>
        <v>0</v>
      </c>
      <c r="AC981" s="64">
        <f t="shared" si="186"/>
        <v>0</v>
      </c>
      <c r="AD981" s="64">
        <f t="shared" si="187"/>
        <v>0</v>
      </c>
      <c r="AE981" s="64">
        <f t="shared" si="188"/>
        <v>0</v>
      </c>
      <c r="AF981" s="64">
        <f t="shared" si="189"/>
        <v>0</v>
      </c>
      <c r="AG981" s="64">
        <f t="shared" si="190"/>
        <v>0</v>
      </c>
      <c r="AH981" s="64">
        <f t="shared" si="191"/>
        <v>0</v>
      </c>
    </row>
    <row r="982" spans="1:34">
      <c r="A982" t="s">
        <v>36</v>
      </c>
      <c r="B982" t="s">
        <v>40</v>
      </c>
      <c r="C982">
        <v>5</v>
      </c>
      <c r="D982">
        <v>2012</v>
      </c>
      <c r="E982">
        <v>21</v>
      </c>
      <c r="F982">
        <v>0.58548500000000003</v>
      </c>
      <c r="G982">
        <v>0.62646900000000005</v>
      </c>
      <c r="H982" s="85">
        <v>67.813999999999993</v>
      </c>
      <c r="I982" s="84">
        <f t="shared" si="180"/>
        <v>0</v>
      </c>
      <c r="J982" s="84">
        <f t="shared" si="181"/>
        <v>0</v>
      </c>
      <c r="K982" s="84">
        <f t="shared" si="182"/>
        <v>0</v>
      </c>
      <c r="L982" s="84">
        <f t="shared" si="183"/>
        <v>0</v>
      </c>
      <c r="M982" s="84">
        <f t="shared" si="184"/>
        <v>0</v>
      </c>
      <c r="N982">
        <v>0</v>
      </c>
      <c r="O982" s="85">
        <v>0</v>
      </c>
      <c r="P982" s="84">
        <v>0.1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 s="85">
        <v>0</v>
      </c>
      <c r="X982" s="85">
        <v>0</v>
      </c>
      <c r="Y982" s="85">
        <v>0</v>
      </c>
      <c r="Z982" s="85">
        <v>0</v>
      </c>
      <c r="AA982" s="85">
        <v>0</v>
      </c>
      <c r="AB982" s="64">
        <f t="shared" si="185"/>
        <v>0</v>
      </c>
      <c r="AC982" s="64">
        <f t="shared" si="186"/>
        <v>0</v>
      </c>
      <c r="AD982" s="64">
        <f t="shared" si="187"/>
        <v>0</v>
      </c>
      <c r="AE982" s="64">
        <f t="shared" si="188"/>
        <v>0</v>
      </c>
      <c r="AF982" s="64">
        <f t="shared" si="189"/>
        <v>0</v>
      </c>
      <c r="AG982" s="64">
        <f t="shared" si="190"/>
        <v>0</v>
      </c>
      <c r="AH982" s="64">
        <f t="shared" si="191"/>
        <v>0</v>
      </c>
    </row>
    <row r="983" spans="1:34">
      <c r="A983" t="s">
        <v>36</v>
      </c>
      <c r="B983" t="s">
        <v>40</v>
      </c>
      <c r="C983">
        <v>5</v>
      </c>
      <c r="D983">
        <v>2012</v>
      </c>
      <c r="E983">
        <v>22</v>
      </c>
      <c r="F983">
        <v>0.43842300000000001</v>
      </c>
      <c r="G983">
        <v>0.43842300000000001</v>
      </c>
      <c r="H983" s="85">
        <v>65.759699999999995</v>
      </c>
      <c r="I983" s="84">
        <f t="shared" si="180"/>
        <v>0</v>
      </c>
      <c r="J983" s="84">
        <f t="shared" si="181"/>
        <v>0</v>
      </c>
      <c r="K983" s="84">
        <f t="shared" si="182"/>
        <v>0</v>
      </c>
      <c r="L983" s="84">
        <f t="shared" si="183"/>
        <v>0</v>
      </c>
      <c r="M983" s="84">
        <f t="shared" si="184"/>
        <v>0</v>
      </c>
      <c r="N983">
        <v>0</v>
      </c>
      <c r="O983" s="85">
        <v>0</v>
      </c>
      <c r="P983" s="84">
        <v>6.8000000000000005E-2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 s="85">
        <v>0</v>
      </c>
      <c r="X983" s="85">
        <v>0</v>
      </c>
      <c r="Y983" s="85">
        <v>0</v>
      </c>
      <c r="Z983" s="85">
        <v>0</v>
      </c>
      <c r="AA983" s="85">
        <v>0</v>
      </c>
      <c r="AB983" s="64">
        <f t="shared" si="185"/>
        <v>0</v>
      </c>
      <c r="AC983" s="64">
        <f t="shared" si="186"/>
        <v>0</v>
      </c>
      <c r="AD983" s="64">
        <f t="shared" si="187"/>
        <v>0</v>
      </c>
      <c r="AE983" s="64">
        <f t="shared" si="188"/>
        <v>0</v>
      </c>
      <c r="AF983" s="64">
        <f t="shared" si="189"/>
        <v>0</v>
      </c>
      <c r="AG983" s="64">
        <f t="shared" si="190"/>
        <v>0</v>
      </c>
      <c r="AH983" s="64">
        <f t="shared" si="191"/>
        <v>0</v>
      </c>
    </row>
    <row r="984" spans="1:34">
      <c r="A984" t="s">
        <v>36</v>
      </c>
      <c r="B984" t="s">
        <v>40</v>
      </c>
      <c r="C984">
        <v>5</v>
      </c>
      <c r="D984">
        <v>2012</v>
      </c>
      <c r="E984">
        <v>23</v>
      </c>
      <c r="F984">
        <v>0.30374909999999999</v>
      </c>
      <c r="G984">
        <v>0.30374909999999999</v>
      </c>
      <c r="H984" s="85">
        <v>65</v>
      </c>
      <c r="I984" s="84">
        <f t="shared" si="180"/>
        <v>0</v>
      </c>
      <c r="J984" s="84">
        <f t="shared" si="181"/>
        <v>0</v>
      </c>
      <c r="K984" s="84">
        <f t="shared" si="182"/>
        <v>0</v>
      </c>
      <c r="L984" s="84">
        <f t="shared" si="183"/>
        <v>0</v>
      </c>
      <c r="M984" s="84">
        <f t="shared" si="184"/>
        <v>0</v>
      </c>
      <c r="N984">
        <v>0</v>
      </c>
      <c r="O984" s="85">
        <v>0</v>
      </c>
      <c r="P984" s="84">
        <v>5.0999999999999997E-2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 s="85">
        <v>0</v>
      </c>
      <c r="X984" s="85">
        <v>0</v>
      </c>
      <c r="Y984" s="85">
        <v>0</v>
      </c>
      <c r="Z984" s="85">
        <v>0</v>
      </c>
      <c r="AA984" s="85">
        <v>0</v>
      </c>
      <c r="AB984" s="64">
        <f t="shared" si="185"/>
        <v>0</v>
      </c>
      <c r="AC984" s="64">
        <f t="shared" si="186"/>
        <v>0</v>
      </c>
      <c r="AD984" s="64">
        <f t="shared" si="187"/>
        <v>0</v>
      </c>
      <c r="AE984" s="64">
        <f t="shared" si="188"/>
        <v>0</v>
      </c>
      <c r="AF984" s="64">
        <f t="shared" si="189"/>
        <v>0</v>
      </c>
      <c r="AG984" s="64">
        <f t="shared" si="190"/>
        <v>0</v>
      </c>
      <c r="AH984" s="64">
        <f t="shared" si="191"/>
        <v>0</v>
      </c>
    </row>
    <row r="985" spans="1:34">
      <c r="A985" t="s">
        <v>36</v>
      </c>
      <c r="B985" t="s">
        <v>40</v>
      </c>
      <c r="C985">
        <v>5</v>
      </c>
      <c r="D985">
        <v>2012</v>
      </c>
      <c r="E985">
        <v>24</v>
      </c>
      <c r="F985">
        <v>0.18969459999999999</v>
      </c>
      <c r="G985">
        <v>0.18969459999999999</v>
      </c>
      <c r="H985" s="85">
        <v>62.922499999999999</v>
      </c>
      <c r="I985" s="84">
        <f t="shared" si="180"/>
        <v>0</v>
      </c>
      <c r="J985" s="84">
        <f t="shared" si="181"/>
        <v>0</v>
      </c>
      <c r="K985" s="84">
        <f t="shared" si="182"/>
        <v>0</v>
      </c>
      <c r="L985" s="84">
        <f t="shared" si="183"/>
        <v>0</v>
      </c>
      <c r="M985" s="84">
        <f t="shared" si="184"/>
        <v>0</v>
      </c>
      <c r="N985">
        <v>0</v>
      </c>
      <c r="O985" s="85">
        <v>0</v>
      </c>
      <c r="P985" s="84">
        <v>0.05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 s="85">
        <v>0</v>
      </c>
      <c r="X985" s="85">
        <v>0</v>
      </c>
      <c r="Y985" s="85">
        <v>0</v>
      </c>
      <c r="Z985" s="85">
        <v>0</v>
      </c>
      <c r="AA985" s="85">
        <v>0</v>
      </c>
      <c r="AB985" s="64">
        <f t="shared" si="185"/>
        <v>0</v>
      </c>
      <c r="AC985" s="64">
        <f t="shared" si="186"/>
        <v>0</v>
      </c>
      <c r="AD985" s="64">
        <f t="shared" si="187"/>
        <v>0</v>
      </c>
      <c r="AE985" s="64">
        <f t="shared" si="188"/>
        <v>0</v>
      </c>
      <c r="AF985" s="64">
        <f t="shared" si="189"/>
        <v>0</v>
      </c>
      <c r="AG985" s="64">
        <f t="shared" si="190"/>
        <v>0</v>
      </c>
      <c r="AH985" s="64">
        <f t="shared" si="191"/>
        <v>0</v>
      </c>
    </row>
    <row r="986" spans="1:34">
      <c r="A986" t="s">
        <v>36</v>
      </c>
      <c r="B986" t="s">
        <v>41</v>
      </c>
      <c r="C986">
        <v>6</v>
      </c>
      <c r="D986">
        <v>2012</v>
      </c>
      <c r="E986">
        <v>1</v>
      </c>
      <c r="F986">
        <v>0</v>
      </c>
      <c r="G986">
        <v>0</v>
      </c>
      <c r="H986" s="85">
        <v>62.3643</v>
      </c>
      <c r="I986" s="84">
        <f t="shared" si="180"/>
        <v>0</v>
      </c>
      <c r="J986" s="84">
        <f t="shared" si="181"/>
        <v>0</v>
      </c>
      <c r="K986" s="84">
        <f t="shared" si="182"/>
        <v>0</v>
      </c>
      <c r="L986" s="84">
        <f t="shared" si="183"/>
        <v>0</v>
      </c>
      <c r="M986" s="84">
        <f t="shared" si="184"/>
        <v>0</v>
      </c>
      <c r="N986">
        <v>0</v>
      </c>
      <c r="O986" s="85">
        <v>0</v>
      </c>
      <c r="P986" s="84">
        <v>0.05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 s="85">
        <v>0</v>
      </c>
      <c r="X986" s="85">
        <v>0</v>
      </c>
      <c r="Y986" s="85">
        <v>0</v>
      </c>
      <c r="Z986" s="85">
        <v>0</v>
      </c>
      <c r="AA986" s="85">
        <v>0</v>
      </c>
      <c r="AB986" s="64">
        <f t="shared" si="185"/>
        <v>0</v>
      </c>
      <c r="AC986" s="64">
        <f t="shared" si="186"/>
        <v>0</v>
      </c>
      <c r="AD986" s="64">
        <f t="shared" si="187"/>
        <v>0</v>
      </c>
      <c r="AE986" s="64">
        <f t="shared" si="188"/>
        <v>0</v>
      </c>
      <c r="AF986" s="64">
        <f t="shared" si="189"/>
        <v>0</v>
      </c>
      <c r="AG986" s="64">
        <f t="shared" si="190"/>
        <v>0</v>
      </c>
      <c r="AH986" s="64">
        <f t="shared" si="191"/>
        <v>0</v>
      </c>
    </row>
    <row r="987" spans="1:34">
      <c r="A987" t="s">
        <v>36</v>
      </c>
      <c r="B987" t="s">
        <v>41</v>
      </c>
      <c r="C987">
        <v>6</v>
      </c>
      <c r="D987">
        <v>2012</v>
      </c>
      <c r="E987">
        <v>2</v>
      </c>
      <c r="F987">
        <v>0</v>
      </c>
      <c r="G987">
        <v>0</v>
      </c>
      <c r="H987" s="85">
        <v>61.077500000000001</v>
      </c>
      <c r="I987" s="84">
        <f t="shared" si="180"/>
        <v>0</v>
      </c>
      <c r="J987" s="84">
        <f t="shared" si="181"/>
        <v>0</v>
      </c>
      <c r="K987" s="84">
        <f t="shared" si="182"/>
        <v>0</v>
      </c>
      <c r="L987" s="84">
        <f t="shared" si="183"/>
        <v>0</v>
      </c>
      <c r="M987" s="84">
        <f t="shared" si="184"/>
        <v>0</v>
      </c>
      <c r="N987">
        <v>0</v>
      </c>
      <c r="O987" s="85">
        <v>0</v>
      </c>
      <c r="P987" s="84">
        <v>3.2000000000000001E-2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 s="85">
        <v>0</v>
      </c>
      <c r="X987" s="85">
        <v>0</v>
      </c>
      <c r="Y987" s="85">
        <v>0</v>
      </c>
      <c r="Z987" s="85">
        <v>0</v>
      </c>
      <c r="AA987" s="85">
        <v>0</v>
      </c>
      <c r="AB987" s="64">
        <f t="shared" si="185"/>
        <v>0</v>
      </c>
      <c r="AC987" s="64">
        <f t="shared" si="186"/>
        <v>0</v>
      </c>
      <c r="AD987" s="64">
        <f t="shared" si="187"/>
        <v>0</v>
      </c>
      <c r="AE987" s="64">
        <f t="shared" si="188"/>
        <v>0</v>
      </c>
      <c r="AF987" s="64">
        <f t="shared" si="189"/>
        <v>0</v>
      </c>
      <c r="AG987" s="64">
        <f t="shared" si="190"/>
        <v>0</v>
      </c>
      <c r="AH987" s="64">
        <f t="shared" si="191"/>
        <v>0</v>
      </c>
    </row>
    <row r="988" spans="1:34">
      <c r="A988" t="s">
        <v>36</v>
      </c>
      <c r="B988" t="s">
        <v>41</v>
      </c>
      <c r="C988">
        <v>6</v>
      </c>
      <c r="D988">
        <v>2012</v>
      </c>
      <c r="E988">
        <v>3</v>
      </c>
      <c r="F988">
        <v>0</v>
      </c>
      <c r="G988">
        <v>0</v>
      </c>
      <c r="H988" s="85">
        <v>59.658900000000003</v>
      </c>
      <c r="I988" s="84">
        <f t="shared" si="180"/>
        <v>0</v>
      </c>
      <c r="J988" s="84">
        <f t="shared" si="181"/>
        <v>0</v>
      </c>
      <c r="K988" s="84">
        <f t="shared" si="182"/>
        <v>0</v>
      </c>
      <c r="L988" s="84">
        <f t="shared" si="183"/>
        <v>0</v>
      </c>
      <c r="M988" s="84">
        <f t="shared" si="184"/>
        <v>0</v>
      </c>
      <c r="N988">
        <v>0</v>
      </c>
      <c r="O988" s="85">
        <v>0</v>
      </c>
      <c r="P988" s="84">
        <v>4.3999999999999997E-2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 s="85">
        <v>0</v>
      </c>
      <c r="X988" s="85">
        <v>0</v>
      </c>
      <c r="Y988" s="85">
        <v>0</v>
      </c>
      <c r="Z988" s="85">
        <v>0</v>
      </c>
      <c r="AA988" s="85">
        <v>0</v>
      </c>
      <c r="AB988" s="64">
        <f t="shared" si="185"/>
        <v>0</v>
      </c>
      <c r="AC988" s="64">
        <f t="shared" si="186"/>
        <v>0</v>
      </c>
      <c r="AD988" s="64">
        <f t="shared" si="187"/>
        <v>0</v>
      </c>
      <c r="AE988" s="64">
        <f t="shared" si="188"/>
        <v>0</v>
      </c>
      <c r="AF988" s="64">
        <f t="shared" si="189"/>
        <v>0</v>
      </c>
      <c r="AG988" s="64">
        <f t="shared" si="190"/>
        <v>0</v>
      </c>
      <c r="AH988" s="64">
        <f t="shared" si="191"/>
        <v>0</v>
      </c>
    </row>
    <row r="989" spans="1:34">
      <c r="A989" t="s">
        <v>36</v>
      </c>
      <c r="B989" t="s">
        <v>41</v>
      </c>
      <c r="C989">
        <v>6</v>
      </c>
      <c r="D989">
        <v>2012</v>
      </c>
      <c r="E989">
        <v>4</v>
      </c>
      <c r="F989">
        <v>0</v>
      </c>
      <c r="G989">
        <v>0</v>
      </c>
      <c r="H989" s="85">
        <v>59.379800000000003</v>
      </c>
      <c r="I989" s="84">
        <f t="shared" si="180"/>
        <v>0</v>
      </c>
      <c r="J989" s="84">
        <f t="shared" si="181"/>
        <v>0</v>
      </c>
      <c r="K989" s="84">
        <f t="shared" si="182"/>
        <v>0</v>
      </c>
      <c r="L989" s="84">
        <f t="shared" si="183"/>
        <v>0</v>
      </c>
      <c r="M989" s="84">
        <f t="shared" si="184"/>
        <v>0</v>
      </c>
      <c r="N989">
        <v>0</v>
      </c>
      <c r="O989" s="85">
        <v>0</v>
      </c>
      <c r="P989" s="84">
        <v>4.3999999999999997E-2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 s="85">
        <v>0</v>
      </c>
      <c r="X989" s="85">
        <v>0</v>
      </c>
      <c r="Y989" s="85">
        <v>0</v>
      </c>
      <c r="Z989" s="85">
        <v>0</v>
      </c>
      <c r="AA989" s="85">
        <v>0</v>
      </c>
      <c r="AB989" s="64">
        <f t="shared" si="185"/>
        <v>0</v>
      </c>
      <c r="AC989" s="64">
        <f t="shared" si="186"/>
        <v>0</v>
      </c>
      <c r="AD989" s="64">
        <f t="shared" si="187"/>
        <v>0</v>
      </c>
      <c r="AE989" s="64">
        <f t="shared" si="188"/>
        <v>0</v>
      </c>
      <c r="AF989" s="64">
        <f t="shared" si="189"/>
        <v>0</v>
      </c>
      <c r="AG989" s="64">
        <f t="shared" si="190"/>
        <v>0</v>
      </c>
      <c r="AH989" s="64">
        <f t="shared" si="191"/>
        <v>0</v>
      </c>
    </row>
    <row r="990" spans="1:34">
      <c r="A990" t="s">
        <v>36</v>
      </c>
      <c r="B990" t="s">
        <v>41</v>
      </c>
      <c r="C990">
        <v>6</v>
      </c>
      <c r="D990">
        <v>2012</v>
      </c>
      <c r="E990">
        <v>5</v>
      </c>
      <c r="F990">
        <v>0</v>
      </c>
      <c r="G990">
        <v>0</v>
      </c>
      <c r="H990" s="85">
        <v>58.604700000000001</v>
      </c>
      <c r="I990" s="84">
        <f t="shared" si="180"/>
        <v>0</v>
      </c>
      <c r="J990" s="84">
        <f t="shared" si="181"/>
        <v>0</v>
      </c>
      <c r="K990" s="84">
        <f t="shared" si="182"/>
        <v>0</v>
      </c>
      <c r="L990" s="84">
        <f t="shared" si="183"/>
        <v>0</v>
      </c>
      <c r="M990" s="84">
        <f t="shared" si="184"/>
        <v>0</v>
      </c>
      <c r="N990">
        <v>0</v>
      </c>
      <c r="O990" s="85">
        <v>0</v>
      </c>
      <c r="P990" s="84">
        <v>5.3999999999999999E-2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 s="85">
        <v>0</v>
      </c>
      <c r="X990" s="85">
        <v>0</v>
      </c>
      <c r="Y990" s="85">
        <v>0</v>
      </c>
      <c r="Z990" s="85">
        <v>0</v>
      </c>
      <c r="AA990" s="85">
        <v>0</v>
      </c>
      <c r="AB990" s="64">
        <f t="shared" si="185"/>
        <v>0</v>
      </c>
      <c r="AC990" s="64">
        <f t="shared" si="186"/>
        <v>0</v>
      </c>
      <c r="AD990" s="64">
        <f t="shared" si="187"/>
        <v>0</v>
      </c>
      <c r="AE990" s="64">
        <f t="shared" si="188"/>
        <v>0</v>
      </c>
      <c r="AF990" s="64">
        <f t="shared" si="189"/>
        <v>0</v>
      </c>
      <c r="AG990" s="64">
        <f t="shared" si="190"/>
        <v>0</v>
      </c>
      <c r="AH990" s="64">
        <f t="shared" si="191"/>
        <v>0</v>
      </c>
    </row>
    <row r="991" spans="1:34">
      <c r="A991" t="s">
        <v>36</v>
      </c>
      <c r="B991" t="s">
        <v>41</v>
      </c>
      <c r="C991">
        <v>6</v>
      </c>
      <c r="D991">
        <v>2012</v>
      </c>
      <c r="E991">
        <v>6</v>
      </c>
      <c r="F991">
        <v>0</v>
      </c>
      <c r="G991">
        <v>0</v>
      </c>
      <c r="H991" s="85">
        <v>59.023299999999999</v>
      </c>
      <c r="I991" s="84">
        <f t="shared" si="180"/>
        <v>0</v>
      </c>
      <c r="J991" s="84">
        <f t="shared" si="181"/>
        <v>0</v>
      </c>
      <c r="K991" s="84">
        <f t="shared" si="182"/>
        <v>0</v>
      </c>
      <c r="L991" s="84">
        <f t="shared" si="183"/>
        <v>0</v>
      </c>
      <c r="M991" s="84">
        <f t="shared" si="184"/>
        <v>0</v>
      </c>
      <c r="N991">
        <v>0</v>
      </c>
      <c r="O991" s="85">
        <v>0</v>
      </c>
      <c r="P991" s="84">
        <v>0.10100000000000001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 s="85">
        <v>0</v>
      </c>
      <c r="X991" s="85">
        <v>0</v>
      </c>
      <c r="Y991" s="85">
        <v>0</v>
      </c>
      <c r="Z991" s="85">
        <v>0</v>
      </c>
      <c r="AA991" s="85">
        <v>0</v>
      </c>
      <c r="AB991" s="64">
        <f t="shared" si="185"/>
        <v>0</v>
      </c>
      <c r="AC991" s="64">
        <f t="shared" si="186"/>
        <v>0</v>
      </c>
      <c r="AD991" s="64">
        <f t="shared" si="187"/>
        <v>0</v>
      </c>
      <c r="AE991" s="64">
        <f t="shared" si="188"/>
        <v>0</v>
      </c>
      <c r="AF991" s="64">
        <f t="shared" si="189"/>
        <v>0</v>
      </c>
      <c r="AG991" s="64">
        <f t="shared" si="190"/>
        <v>0</v>
      </c>
      <c r="AH991" s="64">
        <f t="shared" si="191"/>
        <v>0</v>
      </c>
    </row>
    <row r="992" spans="1:34">
      <c r="A992" t="s">
        <v>36</v>
      </c>
      <c r="B992" t="s">
        <v>41</v>
      </c>
      <c r="C992">
        <v>6</v>
      </c>
      <c r="D992">
        <v>2012</v>
      </c>
      <c r="E992">
        <v>7</v>
      </c>
      <c r="F992">
        <v>0</v>
      </c>
      <c r="G992">
        <v>0</v>
      </c>
      <c r="H992" s="85">
        <v>60.333300000000001</v>
      </c>
      <c r="I992" s="84">
        <f t="shared" si="180"/>
        <v>0</v>
      </c>
      <c r="J992" s="84">
        <f t="shared" si="181"/>
        <v>0</v>
      </c>
      <c r="K992" s="84">
        <f t="shared" si="182"/>
        <v>0</v>
      </c>
      <c r="L992" s="84">
        <f t="shared" si="183"/>
        <v>0</v>
      </c>
      <c r="M992" s="84">
        <f t="shared" si="184"/>
        <v>0</v>
      </c>
      <c r="N992">
        <v>0</v>
      </c>
      <c r="O992" s="85">
        <v>0</v>
      </c>
      <c r="P992" s="84">
        <v>0.161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 s="85">
        <v>0</v>
      </c>
      <c r="X992" s="85">
        <v>0</v>
      </c>
      <c r="Y992" s="85">
        <v>0</v>
      </c>
      <c r="Z992" s="85">
        <v>0</v>
      </c>
      <c r="AA992" s="85">
        <v>0</v>
      </c>
      <c r="AB992" s="64">
        <f t="shared" si="185"/>
        <v>0</v>
      </c>
      <c r="AC992" s="64">
        <f t="shared" si="186"/>
        <v>0</v>
      </c>
      <c r="AD992" s="64">
        <f t="shared" si="187"/>
        <v>0</v>
      </c>
      <c r="AE992" s="64">
        <f t="shared" si="188"/>
        <v>0</v>
      </c>
      <c r="AF992" s="64">
        <f t="shared" si="189"/>
        <v>0</v>
      </c>
      <c r="AG992" s="64">
        <f t="shared" si="190"/>
        <v>0</v>
      </c>
      <c r="AH992" s="64">
        <f t="shared" si="191"/>
        <v>0</v>
      </c>
    </row>
    <row r="993" spans="1:34">
      <c r="A993" t="s">
        <v>36</v>
      </c>
      <c r="B993" t="s">
        <v>41</v>
      </c>
      <c r="C993">
        <v>6</v>
      </c>
      <c r="D993">
        <v>2012</v>
      </c>
      <c r="E993">
        <v>8</v>
      </c>
      <c r="F993">
        <v>1.56747E-2</v>
      </c>
      <c r="G993">
        <v>1.56747E-2</v>
      </c>
      <c r="H993" s="85">
        <v>65.410899999999998</v>
      </c>
      <c r="I993" s="84">
        <f t="shared" si="180"/>
        <v>0</v>
      </c>
      <c r="J993" s="84">
        <f t="shared" si="181"/>
        <v>0</v>
      </c>
      <c r="K993" s="84">
        <f t="shared" si="182"/>
        <v>0</v>
      </c>
      <c r="L993" s="84">
        <f t="shared" si="183"/>
        <v>0</v>
      </c>
      <c r="M993" s="84">
        <f t="shared" si="184"/>
        <v>0</v>
      </c>
      <c r="N993">
        <v>0</v>
      </c>
      <c r="O993" s="85">
        <v>0</v>
      </c>
      <c r="P993" s="84">
        <v>0.224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 s="85">
        <v>0</v>
      </c>
      <c r="X993" s="85">
        <v>0</v>
      </c>
      <c r="Y993" s="85">
        <v>0</v>
      </c>
      <c r="Z993" s="85">
        <v>0</v>
      </c>
      <c r="AA993" s="85">
        <v>0</v>
      </c>
      <c r="AB993" s="64">
        <f t="shared" si="185"/>
        <v>0</v>
      </c>
      <c r="AC993" s="64">
        <f t="shared" si="186"/>
        <v>0</v>
      </c>
      <c r="AD993" s="64">
        <f t="shared" si="187"/>
        <v>0</v>
      </c>
      <c r="AE993" s="64">
        <f t="shared" si="188"/>
        <v>0</v>
      </c>
      <c r="AF993" s="64">
        <f t="shared" si="189"/>
        <v>0</v>
      </c>
      <c r="AG993" s="64">
        <f t="shared" si="190"/>
        <v>0</v>
      </c>
      <c r="AH993" s="64">
        <f t="shared" si="191"/>
        <v>0</v>
      </c>
    </row>
    <row r="994" spans="1:34">
      <c r="A994" t="s">
        <v>36</v>
      </c>
      <c r="B994" t="s">
        <v>41</v>
      </c>
      <c r="C994">
        <v>6</v>
      </c>
      <c r="D994">
        <v>2012</v>
      </c>
      <c r="E994">
        <v>9</v>
      </c>
      <c r="F994">
        <v>4.68277E-2</v>
      </c>
      <c r="G994">
        <v>4.68277E-2</v>
      </c>
      <c r="H994" s="85">
        <v>70.209299999999999</v>
      </c>
      <c r="I994" s="84">
        <f t="shared" si="180"/>
        <v>0</v>
      </c>
      <c r="J994" s="84">
        <f t="shared" si="181"/>
        <v>0</v>
      </c>
      <c r="K994" s="84">
        <f t="shared" si="182"/>
        <v>0</v>
      </c>
      <c r="L994" s="84">
        <f t="shared" si="183"/>
        <v>0</v>
      </c>
      <c r="M994" s="84">
        <f t="shared" si="184"/>
        <v>0</v>
      </c>
      <c r="N994">
        <v>0</v>
      </c>
      <c r="O994" s="85">
        <v>0</v>
      </c>
      <c r="P994" s="84">
        <v>0.33800000000000002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 s="85">
        <v>0</v>
      </c>
      <c r="X994" s="85">
        <v>0</v>
      </c>
      <c r="Y994" s="85">
        <v>0</v>
      </c>
      <c r="Z994" s="85">
        <v>0</v>
      </c>
      <c r="AA994" s="85">
        <v>0</v>
      </c>
      <c r="AB994" s="64">
        <f t="shared" si="185"/>
        <v>0</v>
      </c>
      <c r="AC994" s="64">
        <f t="shared" si="186"/>
        <v>0</v>
      </c>
      <c r="AD994" s="64">
        <f t="shared" si="187"/>
        <v>0</v>
      </c>
      <c r="AE994" s="64">
        <f t="shared" si="188"/>
        <v>0</v>
      </c>
      <c r="AF994" s="64">
        <f t="shared" si="189"/>
        <v>0</v>
      </c>
      <c r="AG994" s="64">
        <f t="shared" si="190"/>
        <v>0</v>
      </c>
      <c r="AH994" s="64">
        <f t="shared" si="191"/>
        <v>0</v>
      </c>
    </row>
    <row r="995" spans="1:34">
      <c r="A995" t="s">
        <v>36</v>
      </c>
      <c r="B995" t="s">
        <v>41</v>
      </c>
      <c r="C995">
        <v>6</v>
      </c>
      <c r="D995">
        <v>2012</v>
      </c>
      <c r="E995">
        <v>10</v>
      </c>
      <c r="F995">
        <v>9.7208799999999998E-2</v>
      </c>
      <c r="G995">
        <v>9.7208799999999998E-2</v>
      </c>
      <c r="H995" s="85">
        <v>74.333299999999994</v>
      </c>
      <c r="I995" s="84">
        <f t="shared" si="180"/>
        <v>0</v>
      </c>
      <c r="J995" s="84">
        <f t="shared" si="181"/>
        <v>0</v>
      </c>
      <c r="K995" s="84">
        <f t="shared" si="182"/>
        <v>0</v>
      </c>
      <c r="L995" s="84">
        <f t="shared" si="183"/>
        <v>0</v>
      </c>
      <c r="M995" s="84">
        <f t="shared" si="184"/>
        <v>0</v>
      </c>
      <c r="N995">
        <v>0</v>
      </c>
      <c r="O995" s="85">
        <v>0</v>
      </c>
      <c r="P995" s="84">
        <v>0.55700000000000005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 s="85">
        <v>0</v>
      </c>
      <c r="X995" s="85">
        <v>0</v>
      </c>
      <c r="Y995" s="85">
        <v>0</v>
      </c>
      <c r="Z995" s="85">
        <v>0</v>
      </c>
      <c r="AA995" s="85">
        <v>0</v>
      </c>
      <c r="AB995" s="64">
        <f t="shared" si="185"/>
        <v>0</v>
      </c>
      <c r="AC995" s="64">
        <f t="shared" si="186"/>
        <v>0</v>
      </c>
      <c r="AD995" s="64">
        <f t="shared" si="187"/>
        <v>0</v>
      </c>
      <c r="AE995" s="64">
        <f t="shared" si="188"/>
        <v>0</v>
      </c>
      <c r="AF995" s="64">
        <f t="shared" si="189"/>
        <v>0</v>
      </c>
      <c r="AG995" s="64">
        <f t="shared" si="190"/>
        <v>0</v>
      </c>
      <c r="AH995" s="64">
        <f t="shared" si="191"/>
        <v>0</v>
      </c>
    </row>
    <row r="996" spans="1:34">
      <c r="A996" t="s">
        <v>36</v>
      </c>
      <c r="B996" t="s">
        <v>41</v>
      </c>
      <c r="C996">
        <v>6</v>
      </c>
      <c r="D996">
        <v>2012</v>
      </c>
      <c r="E996">
        <v>11</v>
      </c>
      <c r="F996">
        <v>0.17982629999999999</v>
      </c>
      <c r="G996">
        <v>0.17982629999999999</v>
      </c>
      <c r="H996" s="85">
        <v>75.751900000000006</v>
      </c>
      <c r="I996" s="84">
        <f t="shared" si="180"/>
        <v>0</v>
      </c>
      <c r="J996" s="84">
        <f t="shared" si="181"/>
        <v>0</v>
      </c>
      <c r="K996" s="84">
        <f t="shared" si="182"/>
        <v>0</v>
      </c>
      <c r="L996" s="84">
        <f t="shared" si="183"/>
        <v>0</v>
      </c>
      <c r="M996" s="84">
        <f t="shared" si="184"/>
        <v>0</v>
      </c>
      <c r="N996">
        <v>0</v>
      </c>
      <c r="O996" s="85">
        <v>0</v>
      </c>
      <c r="P996" s="84">
        <v>0.72599999999999998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 s="85">
        <v>0</v>
      </c>
      <c r="X996" s="85">
        <v>0</v>
      </c>
      <c r="Y996" s="85">
        <v>0</v>
      </c>
      <c r="Z996" s="85">
        <v>0</v>
      </c>
      <c r="AA996" s="85">
        <v>0</v>
      </c>
      <c r="AB996" s="64">
        <f t="shared" si="185"/>
        <v>0</v>
      </c>
      <c r="AC996" s="64">
        <f t="shared" si="186"/>
        <v>0</v>
      </c>
      <c r="AD996" s="64">
        <f t="shared" si="187"/>
        <v>0</v>
      </c>
      <c r="AE996" s="64">
        <f t="shared" si="188"/>
        <v>0</v>
      </c>
      <c r="AF996" s="64">
        <f t="shared" si="189"/>
        <v>0</v>
      </c>
      <c r="AG996" s="64">
        <f t="shared" si="190"/>
        <v>0</v>
      </c>
      <c r="AH996" s="64">
        <f t="shared" si="191"/>
        <v>0</v>
      </c>
    </row>
    <row r="997" spans="1:34">
      <c r="A997" t="s">
        <v>36</v>
      </c>
      <c r="B997" t="s">
        <v>41</v>
      </c>
      <c r="C997">
        <v>6</v>
      </c>
      <c r="D997">
        <v>2012</v>
      </c>
      <c r="E997">
        <v>12</v>
      </c>
      <c r="F997">
        <v>0.27762690000000001</v>
      </c>
      <c r="G997">
        <v>0.27762690000000001</v>
      </c>
      <c r="H997" s="85">
        <v>76.093000000000004</v>
      </c>
      <c r="I997" s="84">
        <f t="shared" si="180"/>
        <v>0</v>
      </c>
      <c r="J997" s="84">
        <f t="shared" si="181"/>
        <v>0</v>
      </c>
      <c r="K997" s="84">
        <f t="shared" si="182"/>
        <v>0</v>
      </c>
      <c r="L997" s="84">
        <f t="shared" si="183"/>
        <v>0</v>
      </c>
      <c r="M997" s="84">
        <f t="shared" si="184"/>
        <v>0</v>
      </c>
      <c r="N997">
        <v>0</v>
      </c>
      <c r="O997" s="85">
        <v>0</v>
      </c>
      <c r="P997" s="84">
        <v>0.85699999999999998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 s="85">
        <v>0</v>
      </c>
      <c r="X997" s="85">
        <v>0</v>
      </c>
      <c r="Y997" s="85">
        <v>0</v>
      </c>
      <c r="Z997" s="85">
        <v>0</v>
      </c>
      <c r="AA997" s="85">
        <v>0</v>
      </c>
      <c r="AB997" s="64">
        <f t="shared" si="185"/>
        <v>0</v>
      </c>
      <c r="AC997" s="64">
        <f t="shared" si="186"/>
        <v>0</v>
      </c>
      <c r="AD997" s="64">
        <f t="shared" si="187"/>
        <v>0</v>
      </c>
      <c r="AE997" s="64">
        <f t="shared" si="188"/>
        <v>0</v>
      </c>
      <c r="AF997" s="64">
        <f t="shared" si="189"/>
        <v>0</v>
      </c>
      <c r="AG997" s="64">
        <f t="shared" si="190"/>
        <v>0</v>
      </c>
      <c r="AH997" s="64">
        <f t="shared" si="191"/>
        <v>0</v>
      </c>
    </row>
    <row r="998" spans="1:34">
      <c r="A998" t="s">
        <v>36</v>
      </c>
      <c r="B998" t="s">
        <v>41</v>
      </c>
      <c r="C998">
        <v>6</v>
      </c>
      <c r="D998">
        <v>2012</v>
      </c>
      <c r="E998">
        <v>13</v>
      </c>
      <c r="F998">
        <v>0.42088750000000003</v>
      </c>
      <c r="G998">
        <v>0.42088750000000003</v>
      </c>
      <c r="H998" s="85">
        <v>77.689899999999994</v>
      </c>
      <c r="I998" s="84">
        <f t="shared" si="180"/>
        <v>0</v>
      </c>
      <c r="J998" s="84">
        <f t="shared" si="181"/>
        <v>0</v>
      </c>
      <c r="K998" s="84">
        <f t="shared" si="182"/>
        <v>0</v>
      </c>
      <c r="L998" s="84">
        <f t="shared" si="183"/>
        <v>0</v>
      </c>
      <c r="M998" s="84">
        <f t="shared" si="184"/>
        <v>0</v>
      </c>
      <c r="N998">
        <v>0</v>
      </c>
      <c r="O998" s="85">
        <v>0</v>
      </c>
      <c r="P998" s="84">
        <v>0.90100000000000002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 s="85">
        <v>0</v>
      </c>
      <c r="X998" s="85">
        <v>0</v>
      </c>
      <c r="Y998" s="85">
        <v>0</v>
      </c>
      <c r="Z998" s="85">
        <v>0</v>
      </c>
      <c r="AA998" s="85">
        <v>0</v>
      </c>
      <c r="AB998" s="64">
        <f t="shared" si="185"/>
        <v>0</v>
      </c>
      <c r="AC998" s="64">
        <f t="shared" si="186"/>
        <v>0</v>
      </c>
      <c r="AD998" s="64">
        <f t="shared" si="187"/>
        <v>0</v>
      </c>
      <c r="AE998" s="64">
        <f t="shared" si="188"/>
        <v>0</v>
      </c>
      <c r="AF998" s="64">
        <f t="shared" si="189"/>
        <v>0</v>
      </c>
      <c r="AG998" s="64">
        <f t="shared" si="190"/>
        <v>0</v>
      </c>
      <c r="AH998" s="64">
        <f t="shared" si="191"/>
        <v>0</v>
      </c>
    </row>
    <row r="999" spans="1:34">
      <c r="A999" t="s">
        <v>36</v>
      </c>
      <c r="B999" t="s">
        <v>41</v>
      </c>
      <c r="C999">
        <v>6</v>
      </c>
      <c r="D999">
        <v>2012</v>
      </c>
      <c r="E999">
        <v>14</v>
      </c>
      <c r="F999">
        <v>0.58348860000000002</v>
      </c>
      <c r="G999">
        <v>0.42594670000000001</v>
      </c>
      <c r="H999" s="85">
        <v>78.868200000000002</v>
      </c>
      <c r="I999" s="84">
        <f t="shared" si="180"/>
        <v>-1.92791E-2</v>
      </c>
      <c r="J999" s="84">
        <f t="shared" si="181"/>
        <v>-7.8887999999999996E-3</v>
      </c>
      <c r="K999" s="84">
        <f t="shared" si="182"/>
        <v>0</v>
      </c>
      <c r="L999" s="84">
        <f t="shared" si="183"/>
        <v>7.8887999999999996E-3</v>
      </c>
      <c r="M999" s="84">
        <f t="shared" si="184"/>
        <v>1.92791E-2</v>
      </c>
      <c r="N999">
        <v>0</v>
      </c>
      <c r="O999" s="85">
        <v>0</v>
      </c>
      <c r="P999" s="84">
        <v>0.88900000000000001</v>
      </c>
      <c r="Q999">
        <v>0</v>
      </c>
      <c r="R999">
        <v>-1.92791E-2</v>
      </c>
      <c r="S999">
        <v>-7.8887999999999996E-3</v>
      </c>
      <c r="T999">
        <v>0</v>
      </c>
      <c r="U999">
        <v>7.8887999999999996E-3</v>
      </c>
      <c r="V999">
        <v>1.92791E-2</v>
      </c>
      <c r="W999" s="85">
        <v>0</v>
      </c>
      <c r="X999" s="85">
        <v>0</v>
      </c>
      <c r="Y999" s="85">
        <v>0</v>
      </c>
      <c r="Z999" s="85">
        <v>0</v>
      </c>
      <c r="AA999" s="85">
        <v>0</v>
      </c>
      <c r="AB999" s="64">
        <f t="shared" si="185"/>
        <v>0</v>
      </c>
      <c r="AC999" s="64">
        <f t="shared" si="186"/>
        <v>0</v>
      </c>
      <c r="AD999" s="64">
        <f t="shared" si="187"/>
        <v>0</v>
      </c>
      <c r="AE999" s="64">
        <f t="shared" si="188"/>
        <v>0</v>
      </c>
      <c r="AF999" s="64">
        <f t="shared" si="189"/>
        <v>0</v>
      </c>
      <c r="AG999" s="64">
        <f t="shared" si="190"/>
        <v>0</v>
      </c>
      <c r="AH999" s="64">
        <f t="shared" si="191"/>
        <v>0</v>
      </c>
    </row>
    <row r="1000" spans="1:34">
      <c r="A1000" t="s">
        <v>36</v>
      </c>
      <c r="B1000" t="s">
        <v>41</v>
      </c>
      <c r="C1000">
        <v>6</v>
      </c>
      <c r="D1000">
        <v>2012</v>
      </c>
      <c r="E1000">
        <v>15</v>
      </c>
      <c r="F1000">
        <v>0.71306840000000005</v>
      </c>
      <c r="G1000">
        <v>0.52053990000000006</v>
      </c>
      <c r="H1000" s="85">
        <v>77.689899999999994</v>
      </c>
      <c r="I1000" s="84">
        <f t="shared" si="180"/>
        <v>-2.0749900000000002E-2</v>
      </c>
      <c r="J1000" s="84">
        <f t="shared" si="181"/>
        <v>-8.4907000000000003E-3</v>
      </c>
      <c r="K1000" s="84">
        <f t="shared" si="182"/>
        <v>0</v>
      </c>
      <c r="L1000" s="84">
        <f t="shared" si="183"/>
        <v>8.4907000000000003E-3</v>
      </c>
      <c r="M1000" s="84">
        <f t="shared" si="184"/>
        <v>2.0749900000000002E-2</v>
      </c>
      <c r="N1000">
        <v>0</v>
      </c>
      <c r="O1000" s="85">
        <v>0</v>
      </c>
      <c r="P1000" s="84">
        <v>0.8</v>
      </c>
      <c r="Q1000">
        <v>0</v>
      </c>
      <c r="R1000">
        <v>-2.0749900000000002E-2</v>
      </c>
      <c r="S1000">
        <v>-8.4907000000000003E-3</v>
      </c>
      <c r="T1000">
        <v>0</v>
      </c>
      <c r="U1000">
        <v>8.4907000000000003E-3</v>
      </c>
      <c r="V1000">
        <v>2.0749900000000002E-2</v>
      </c>
      <c r="W1000" s="85">
        <v>0</v>
      </c>
      <c r="X1000" s="85">
        <v>0</v>
      </c>
      <c r="Y1000" s="85">
        <v>0</v>
      </c>
      <c r="Z1000" s="85">
        <v>0</v>
      </c>
      <c r="AA1000" s="85">
        <v>0</v>
      </c>
      <c r="AB1000" s="64">
        <f t="shared" si="185"/>
        <v>0</v>
      </c>
      <c r="AC1000" s="64">
        <f t="shared" si="186"/>
        <v>0</v>
      </c>
      <c r="AD1000" s="64">
        <f t="shared" si="187"/>
        <v>0</v>
      </c>
      <c r="AE1000" s="64">
        <f t="shared" si="188"/>
        <v>0</v>
      </c>
      <c r="AF1000" s="64">
        <f t="shared" si="189"/>
        <v>0</v>
      </c>
      <c r="AG1000" s="64">
        <f t="shared" si="190"/>
        <v>0</v>
      </c>
      <c r="AH1000" s="64">
        <f t="shared" si="191"/>
        <v>0</v>
      </c>
    </row>
    <row r="1001" spans="1:34">
      <c r="A1001" t="s">
        <v>36</v>
      </c>
      <c r="B1001" t="s">
        <v>41</v>
      </c>
      <c r="C1001">
        <v>6</v>
      </c>
      <c r="D1001">
        <v>2012</v>
      </c>
      <c r="E1001">
        <v>16</v>
      </c>
      <c r="F1001">
        <v>0.80765869999999995</v>
      </c>
      <c r="G1001">
        <v>0.58959079999999997</v>
      </c>
      <c r="H1001" s="85">
        <v>75.876000000000005</v>
      </c>
      <c r="I1001" s="84">
        <f t="shared" si="180"/>
        <v>-2.1308799999999999E-2</v>
      </c>
      <c r="J1001" s="84">
        <f t="shared" si="181"/>
        <v>-8.7194000000000004E-3</v>
      </c>
      <c r="K1001" s="84">
        <f t="shared" si="182"/>
        <v>0</v>
      </c>
      <c r="L1001" s="84">
        <f t="shared" si="183"/>
        <v>8.7194000000000004E-3</v>
      </c>
      <c r="M1001" s="84">
        <f t="shared" si="184"/>
        <v>2.1308799999999999E-2</v>
      </c>
      <c r="N1001">
        <v>0</v>
      </c>
      <c r="O1001" s="85">
        <v>0</v>
      </c>
      <c r="P1001" s="84">
        <v>0.67400000000000004</v>
      </c>
      <c r="Q1001">
        <v>0</v>
      </c>
      <c r="R1001">
        <v>-2.1308799999999999E-2</v>
      </c>
      <c r="S1001">
        <v>-8.7194000000000004E-3</v>
      </c>
      <c r="T1001">
        <v>0</v>
      </c>
      <c r="U1001">
        <v>8.7194000000000004E-3</v>
      </c>
      <c r="V1001">
        <v>2.1308799999999999E-2</v>
      </c>
      <c r="W1001" s="85">
        <v>0</v>
      </c>
      <c r="X1001" s="85">
        <v>0</v>
      </c>
      <c r="Y1001" s="85">
        <v>0</v>
      </c>
      <c r="Z1001" s="85">
        <v>0</v>
      </c>
      <c r="AA1001" s="85">
        <v>0</v>
      </c>
      <c r="AB1001" s="64">
        <f t="shared" si="185"/>
        <v>0</v>
      </c>
      <c r="AC1001" s="64">
        <f t="shared" si="186"/>
        <v>0</v>
      </c>
      <c r="AD1001" s="64">
        <f t="shared" si="187"/>
        <v>0</v>
      </c>
      <c r="AE1001" s="64">
        <f t="shared" si="188"/>
        <v>0</v>
      </c>
      <c r="AF1001" s="64">
        <f t="shared" si="189"/>
        <v>0</v>
      </c>
      <c r="AG1001" s="64">
        <f t="shared" si="190"/>
        <v>0</v>
      </c>
      <c r="AH1001" s="64">
        <f t="shared" si="191"/>
        <v>0</v>
      </c>
    </row>
    <row r="1002" spans="1:34">
      <c r="A1002" t="s">
        <v>36</v>
      </c>
      <c r="B1002" t="s">
        <v>41</v>
      </c>
      <c r="C1002">
        <v>6</v>
      </c>
      <c r="D1002">
        <v>2012</v>
      </c>
      <c r="E1002">
        <v>17</v>
      </c>
      <c r="F1002">
        <v>0.82913400000000004</v>
      </c>
      <c r="G1002">
        <v>0.60526789999999997</v>
      </c>
      <c r="H1002" s="85">
        <v>73.984499999999997</v>
      </c>
      <c r="I1002" s="84">
        <f t="shared" si="180"/>
        <v>-2.1410599999999998E-2</v>
      </c>
      <c r="J1002" s="84">
        <f t="shared" si="181"/>
        <v>-8.7611000000000008E-3</v>
      </c>
      <c r="K1002" s="84">
        <f t="shared" si="182"/>
        <v>0</v>
      </c>
      <c r="L1002" s="84">
        <f t="shared" si="183"/>
        <v>8.7611000000000008E-3</v>
      </c>
      <c r="M1002" s="84">
        <f t="shared" si="184"/>
        <v>2.1410599999999998E-2</v>
      </c>
      <c r="N1002">
        <v>0</v>
      </c>
      <c r="O1002" s="85">
        <v>0</v>
      </c>
      <c r="P1002" s="84">
        <v>0.56599999999999995</v>
      </c>
      <c r="Q1002">
        <v>0</v>
      </c>
      <c r="R1002">
        <v>-2.1410599999999998E-2</v>
      </c>
      <c r="S1002">
        <v>-8.7611000000000008E-3</v>
      </c>
      <c r="T1002">
        <v>0</v>
      </c>
      <c r="U1002">
        <v>8.7611000000000008E-3</v>
      </c>
      <c r="V1002">
        <v>2.1410599999999998E-2</v>
      </c>
      <c r="W1002" s="85">
        <v>0</v>
      </c>
      <c r="X1002" s="85">
        <v>0</v>
      </c>
      <c r="Y1002" s="85">
        <v>0</v>
      </c>
      <c r="Z1002" s="85">
        <v>0</v>
      </c>
      <c r="AA1002" s="85">
        <v>0</v>
      </c>
      <c r="AB1002" s="64">
        <f t="shared" si="185"/>
        <v>0</v>
      </c>
      <c r="AC1002" s="64">
        <f t="shared" si="186"/>
        <v>0</v>
      </c>
      <c r="AD1002" s="64">
        <f t="shared" si="187"/>
        <v>0</v>
      </c>
      <c r="AE1002" s="64">
        <f t="shared" si="188"/>
        <v>0</v>
      </c>
      <c r="AF1002" s="64">
        <f t="shared" si="189"/>
        <v>0</v>
      </c>
      <c r="AG1002" s="64">
        <f t="shared" si="190"/>
        <v>0</v>
      </c>
      <c r="AH1002" s="64">
        <f t="shared" si="191"/>
        <v>0</v>
      </c>
    </row>
    <row r="1003" spans="1:34">
      <c r="A1003" t="s">
        <v>36</v>
      </c>
      <c r="B1003" t="s">
        <v>41</v>
      </c>
      <c r="C1003">
        <v>6</v>
      </c>
      <c r="D1003">
        <v>2012</v>
      </c>
      <c r="E1003">
        <v>18</v>
      </c>
      <c r="F1003">
        <v>0.77148570000000005</v>
      </c>
      <c r="G1003">
        <v>0.56318460000000004</v>
      </c>
      <c r="H1003" s="85">
        <v>72.627899999999997</v>
      </c>
      <c r="I1003" s="84">
        <f t="shared" si="180"/>
        <v>-2.0747600000000001E-2</v>
      </c>
      <c r="J1003" s="84">
        <f t="shared" si="181"/>
        <v>-8.4896999999999993E-3</v>
      </c>
      <c r="K1003" s="84">
        <f t="shared" si="182"/>
        <v>0</v>
      </c>
      <c r="L1003" s="84">
        <f t="shared" si="183"/>
        <v>8.4896999999999993E-3</v>
      </c>
      <c r="M1003" s="84">
        <f t="shared" si="184"/>
        <v>2.0747600000000001E-2</v>
      </c>
      <c r="N1003">
        <v>0</v>
      </c>
      <c r="O1003" s="85">
        <v>0</v>
      </c>
      <c r="P1003" s="84">
        <v>0.374</v>
      </c>
      <c r="Q1003">
        <v>0</v>
      </c>
      <c r="R1003">
        <v>-2.0747600000000001E-2</v>
      </c>
      <c r="S1003">
        <v>-8.4896999999999993E-3</v>
      </c>
      <c r="T1003">
        <v>0</v>
      </c>
      <c r="U1003">
        <v>8.4896999999999993E-3</v>
      </c>
      <c r="V1003">
        <v>2.0747600000000001E-2</v>
      </c>
      <c r="W1003" s="85">
        <v>0</v>
      </c>
      <c r="X1003" s="85">
        <v>0</v>
      </c>
      <c r="Y1003" s="85">
        <v>0</v>
      </c>
      <c r="Z1003" s="85">
        <v>0</v>
      </c>
      <c r="AA1003" s="85">
        <v>0</v>
      </c>
      <c r="AB1003" s="64">
        <f t="shared" si="185"/>
        <v>0</v>
      </c>
      <c r="AC1003" s="64">
        <f t="shared" si="186"/>
        <v>0</v>
      </c>
      <c r="AD1003" s="64">
        <f t="shared" si="187"/>
        <v>0</v>
      </c>
      <c r="AE1003" s="64">
        <f t="shared" si="188"/>
        <v>0</v>
      </c>
      <c r="AF1003" s="64">
        <f t="shared" si="189"/>
        <v>0</v>
      </c>
      <c r="AG1003" s="64">
        <f t="shared" si="190"/>
        <v>0</v>
      </c>
      <c r="AH1003" s="64">
        <f t="shared" si="191"/>
        <v>0</v>
      </c>
    </row>
    <row r="1004" spans="1:34">
      <c r="A1004" t="s">
        <v>36</v>
      </c>
      <c r="B1004" t="s">
        <v>41</v>
      </c>
      <c r="C1004">
        <v>6</v>
      </c>
      <c r="D1004">
        <v>2012</v>
      </c>
      <c r="E1004">
        <v>19</v>
      </c>
      <c r="F1004">
        <v>0.6201702</v>
      </c>
      <c r="G1004">
        <v>0.68838889999999997</v>
      </c>
      <c r="H1004" s="85">
        <v>70.627899999999997</v>
      </c>
      <c r="I1004" s="84">
        <f t="shared" si="180"/>
        <v>0</v>
      </c>
      <c r="J1004" s="84">
        <f t="shared" si="181"/>
        <v>0</v>
      </c>
      <c r="K1004" s="84">
        <f t="shared" si="182"/>
        <v>0</v>
      </c>
      <c r="L1004" s="84">
        <f t="shared" si="183"/>
        <v>0</v>
      </c>
      <c r="M1004" s="84">
        <f t="shared" si="184"/>
        <v>0</v>
      </c>
      <c r="N1004">
        <v>0</v>
      </c>
      <c r="O1004" s="85">
        <v>0</v>
      </c>
      <c r="P1004" s="84">
        <v>0.23300000000000001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 s="85">
        <v>0</v>
      </c>
      <c r="X1004" s="85">
        <v>0</v>
      </c>
      <c r="Y1004" s="85">
        <v>0</v>
      </c>
      <c r="Z1004" s="85">
        <v>0</v>
      </c>
      <c r="AA1004" s="85">
        <v>0</v>
      </c>
      <c r="AB1004" s="64">
        <f t="shared" si="185"/>
        <v>0</v>
      </c>
      <c r="AC1004" s="64">
        <f t="shared" si="186"/>
        <v>0</v>
      </c>
      <c r="AD1004" s="64">
        <f t="shared" si="187"/>
        <v>0</v>
      </c>
      <c r="AE1004" s="64">
        <f t="shared" si="188"/>
        <v>0</v>
      </c>
      <c r="AF1004" s="64">
        <f t="shared" si="189"/>
        <v>0</v>
      </c>
      <c r="AG1004" s="64">
        <f t="shared" si="190"/>
        <v>0</v>
      </c>
      <c r="AH1004" s="64">
        <f t="shared" si="191"/>
        <v>0</v>
      </c>
    </row>
    <row r="1005" spans="1:34">
      <c r="A1005" t="s">
        <v>36</v>
      </c>
      <c r="B1005" t="s">
        <v>41</v>
      </c>
      <c r="C1005">
        <v>6</v>
      </c>
      <c r="D1005">
        <v>2012</v>
      </c>
      <c r="E1005">
        <v>20</v>
      </c>
      <c r="F1005">
        <v>0.42508669999999998</v>
      </c>
      <c r="G1005">
        <v>0.46334449999999999</v>
      </c>
      <c r="H1005" s="85">
        <v>67.248099999999994</v>
      </c>
      <c r="I1005" s="84">
        <f t="shared" si="180"/>
        <v>0</v>
      </c>
      <c r="J1005" s="84">
        <f t="shared" si="181"/>
        <v>0</v>
      </c>
      <c r="K1005" s="84">
        <f t="shared" si="182"/>
        <v>0</v>
      </c>
      <c r="L1005" s="84">
        <f t="shared" si="183"/>
        <v>0</v>
      </c>
      <c r="M1005" s="84">
        <f t="shared" si="184"/>
        <v>0</v>
      </c>
      <c r="N1005">
        <v>0</v>
      </c>
      <c r="O1005" s="85">
        <v>0</v>
      </c>
      <c r="P1005" s="84">
        <v>0.16500000000000001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 s="85">
        <v>0</v>
      </c>
      <c r="X1005" s="85">
        <v>0</v>
      </c>
      <c r="Y1005" s="85">
        <v>0</v>
      </c>
      <c r="Z1005" s="85">
        <v>0</v>
      </c>
      <c r="AA1005" s="85">
        <v>0</v>
      </c>
      <c r="AB1005" s="64">
        <f t="shared" si="185"/>
        <v>0</v>
      </c>
      <c r="AC1005" s="64">
        <f t="shared" si="186"/>
        <v>0</v>
      </c>
      <c r="AD1005" s="64">
        <f t="shared" si="187"/>
        <v>0</v>
      </c>
      <c r="AE1005" s="64">
        <f t="shared" si="188"/>
        <v>0</v>
      </c>
      <c r="AF1005" s="64">
        <f t="shared" si="189"/>
        <v>0</v>
      </c>
      <c r="AG1005" s="64">
        <f t="shared" si="190"/>
        <v>0</v>
      </c>
      <c r="AH1005" s="64">
        <f t="shared" si="191"/>
        <v>0</v>
      </c>
    </row>
    <row r="1006" spans="1:34">
      <c r="A1006" t="s">
        <v>36</v>
      </c>
      <c r="B1006" t="s">
        <v>41</v>
      </c>
      <c r="C1006">
        <v>6</v>
      </c>
      <c r="D1006">
        <v>2012</v>
      </c>
      <c r="E1006">
        <v>21</v>
      </c>
      <c r="F1006">
        <v>0.2806303</v>
      </c>
      <c r="G1006">
        <v>0.3002744</v>
      </c>
      <c r="H1006" s="85">
        <v>64.751900000000006</v>
      </c>
      <c r="I1006" s="84">
        <f t="shared" si="180"/>
        <v>0</v>
      </c>
      <c r="J1006" s="84">
        <f t="shared" si="181"/>
        <v>0</v>
      </c>
      <c r="K1006" s="84">
        <f t="shared" si="182"/>
        <v>0</v>
      </c>
      <c r="L1006" s="84">
        <f t="shared" si="183"/>
        <v>0</v>
      </c>
      <c r="M1006" s="84">
        <f t="shared" si="184"/>
        <v>0</v>
      </c>
      <c r="N1006">
        <v>0</v>
      </c>
      <c r="O1006" s="85">
        <v>0</v>
      </c>
      <c r="P1006" s="84">
        <v>0.1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 s="85">
        <v>0</v>
      </c>
      <c r="X1006" s="85">
        <v>0</v>
      </c>
      <c r="Y1006" s="85">
        <v>0</v>
      </c>
      <c r="Z1006" s="85">
        <v>0</v>
      </c>
      <c r="AA1006" s="85">
        <v>0</v>
      </c>
      <c r="AB1006" s="64">
        <f t="shared" si="185"/>
        <v>0</v>
      </c>
      <c r="AC1006" s="64">
        <f t="shared" si="186"/>
        <v>0</v>
      </c>
      <c r="AD1006" s="64">
        <f t="shared" si="187"/>
        <v>0</v>
      </c>
      <c r="AE1006" s="64">
        <f t="shared" si="188"/>
        <v>0</v>
      </c>
      <c r="AF1006" s="64">
        <f t="shared" si="189"/>
        <v>0</v>
      </c>
      <c r="AG1006" s="64">
        <f t="shared" si="190"/>
        <v>0</v>
      </c>
      <c r="AH1006" s="64">
        <f t="shared" si="191"/>
        <v>0</v>
      </c>
    </row>
    <row r="1007" spans="1:34">
      <c r="A1007" t="s">
        <v>36</v>
      </c>
      <c r="B1007" t="s">
        <v>41</v>
      </c>
      <c r="C1007">
        <v>6</v>
      </c>
      <c r="D1007">
        <v>2012</v>
      </c>
      <c r="E1007">
        <v>22</v>
      </c>
      <c r="F1007">
        <v>0.20223679999999999</v>
      </c>
      <c r="G1007">
        <v>0.20223679999999999</v>
      </c>
      <c r="H1007" s="85">
        <v>63.341099999999997</v>
      </c>
      <c r="I1007" s="84">
        <f t="shared" si="180"/>
        <v>0</v>
      </c>
      <c r="J1007" s="84">
        <f t="shared" si="181"/>
        <v>0</v>
      </c>
      <c r="K1007" s="84">
        <f t="shared" si="182"/>
        <v>0</v>
      </c>
      <c r="L1007" s="84">
        <f t="shared" si="183"/>
        <v>0</v>
      </c>
      <c r="M1007" s="84">
        <f t="shared" si="184"/>
        <v>0</v>
      </c>
      <c r="N1007">
        <v>0</v>
      </c>
      <c r="O1007" s="85">
        <v>0</v>
      </c>
      <c r="P1007" s="84">
        <v>6.8000000000000005E-2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 s="85">
        <v>0</v>
      </c>
      <c r="X1007" s="85">
        <v>0</v>
      </c>
      <c r="Y1007" s="85">
        <v>0</v>
      </c>
      <c r="Z1007" s="85">
        <v>0</v>
      </c>
      <c r="AA1007" s="85">
        <v>0</v>
      </c>
      <c r="AB1007" s="64">
        <f t="shared" si="185"/>
        <v>0</v>
      </c>
      <c r="AC1007" s="64">
        <f t="shared" si="186"/>
        <v>0</v>
      </c>
      <c r="AD1007" s="64">
        <f t="shared" si="187"/>
        <v>0</v>
      </c>
      <c r="AE1007" s="64">
        <f t="shared" si="188"/>
        <v>0</v>
      </c>
      <c r="AF1007" s="64">
        <f t="shared" si="189"/>
        <v>0</v>
      </c>
      <c r="AG1007" s="64">
        <f t="shared" si="190"/>
        <v>0</v>
      </c>
      <c r="AH1007" s="64">
        <f t="shared" si="191"/>
        <v>0</v>
      </c>
    </row>
    <row r="1008" spans="1:34">
      <c r="A1008" t="s">
        <v>36</v>
      </c>
      <c r="B1008" t="s">
        <v>41</v>
      </c>
      <c r="C1008">
        <v>6</v>
      </c>
      <c r="D1008">
        <v>2012</v>
      </c>
      <c r="E1008">
        <v>23</v>
      </c>
      <c r="F1008">
        <v>0.13245019999999999</v>
      </c>
      <c r="G1008">
        <v>0.13245019999999999</v>
      </c>
      <c r="H1008" s="85">
        <v>62.914700000000003</v>
      </c>
      <c r="I1008" s="84">
        <f t="shared" si="180"/>
        <v>0</v>
      </c>
      <c r="J1008" s="84">
        <f t="shared" si="181"/>
        <v>0</v>
      </c>
      <c r="K1008" s="84">
        <f t="shared" si="182"/>
        <v>0</v>
      </c>
      <c r="L1008" s="84">
        <f t="shared" si="183"/>
        <v>0</v>
      </c>
      <c r="M1008" s="84">
        <f t="shared" si="184"/>
        <v>0</v>
      </c>
      <c r="N1008">
        <v>0</v>
      </c>
      <c r="O1008" s="85">
        <v>0</v>
      </c>
      <c r="P1008" s="84">
        <v>5.0999999999999997E-2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 s="85">
        <v>0</v>
      </c>
      <c r="X1008" s="85">
        <v>0</v>
      </c>
      <c r="Y1008" s="85">
        <v>0</v>
      </c>
      <c r="Z1008" s="85">
        <v>0</v>
      </c>
      <c r="AA1008" s="85">
        <v>0</v>
      </c>
      <c r="AB1008" s="64">
        <f t="shared" si="185"/>
        <v>0</v>
      </c>
      <c r="AC1008" s="64">
        <f t="shared" si="186"/>
        <v>0</v>
      </c>
      <c r="AD1008" s="64">
        <f t="shared" si="187"/>
        <v>0</v>
      </c>
      <c r="AE1008" s="64">
        <f t="shared" si="188"/>
        <v>0</v>
      </c>
      <c r="AF1008" s="64">
        <f t="shared" si="189"/>
        <v>0</v>
      </c>
      <c r="AG1008" s="64">
        <f t="shared" si="190"/>
        <v>0</v>
      </c>
      <c r="AH1008" s="64">
        <f t="shared" si="191"/>
        <v>0</v>
      </c>
    </row>
    <row r="1009" spans="1:34">
      <c r="A1009" t="s">
        <v>36</v>
      </c>
      <c r="B1009" t="s">
        <v>41</v>
      </c>
      <c r="C1009">
        <v>6</v>
      </c>
      <c r="D1009">
        <v>2012</v>
      </c>
      <c r="E1009">
        <v>24</v>
      </c>
      <c r="F1009">
        <v>7.8015299999999996E-2</v>
      </c>
      <c r="G1009">
        <v>7.8015299999999996E-2</v>
      </c>
      <c r="H1009" s="85">
        <v>62.496099999999998</v>
      </c>
      <c r="I1009" s="84">
        <f t="shared" si="180"/>
        <v>0</v>
      </c>
      <c r="J1009" s="84">
        <f t="shared" si="181"/>
        <v>0</v>
      </c>
      <c r="K1009" s="84">
        <f t="shared" si="182"/>
        <v>0</v>
      </c>
      <c r="L1009" s="84">
        <f t="shared" si="183"/>
        <v>0</v>
      </c>
      <c r="M1009" s="84">
        <f t="shared" si="184"/>
        <v>0</v>
      </c>
      <c r="N1009">
        <v>0</v>
      </c>
      <c r="O1009" s="85">
        <v>0</v>
      </c>
      <c r="P1009" s="84">
        <v>0.05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 s="85">
        <v>0</v>
      </c>
      <c r="X1009" s="85">
        <v>0</v>
      </c>
      <c r="Y1009" s="85">
        <v>0</v>
      </c>
      <c r="Z1009" s="85">
        <v>0</v>
      </c>
      <c r="AA1009" s="85">
        <v>0</v>
      </c>
      <c r="AB1009" s="64">
        <f t="shared" si="185"/>
        <v>0</v>
      </c>
      <c r="AC1009" s="64">
        <f t="shared" si="186"/>
        <v>0</v>
      </c>
      <c r="AD1009" s="64">
        <f t="shared" si="187"/>
        <v>0</v>
      </c>
      <c r="AE1009" s="64">
        <f t="shared" si="188"/>
        <v>0</v>
      </c>
      <c r="AF1009" s="64">
        <f t="shared" si="189"/>
        <v>0</v>
      </c>
      <c r="AG1009" s="64">
        <f t="shared" si="190"/>
        <v>0</v>
      </c>
      <c r="AH1009" s="64">
        <f t="shared" si="191"/>
        <v>0</v>
      </c>
    </row>
    <row r="1010" spans="1:34">
      <c r="A1010" t="s">
        <v>36</v>
      </c>
      <c r="B1010" t="s">
        <v>42</v>
      </c>
      <c r="C1010">
        <v>7</v>
      </c>
      <c r="D1010">
        <v>2012</v>
      </c>
      <c r="E1010">
        <v>1</v>
      </c>
      <c r="F1010">
        <v>0.08</v>
      </c>
      <c r="G1010">
        <v>0.08</v>
      </c>
      <c r="H1010" s="85">
        <v>68.248099999999994</v>
      </c>
      <c r="I1010" s="84">
        <f t="shared" si="180"/>
        <v>0</v>
      </c>
      <c r="J1010" s="84">
        <f t="shared" si="181"/>
        <v>0</v>
      </c>
      <c r="K1010" s="84">
        <f t="shared" si="182"/>
        <v>0</v>
      </c>
      <c r="L1010" s="84">
        <f t="shared" si="183"/>
        <v>0</v>
      </c>
      <c r="M1010" s="84">
        <f t="shared" si="184"/>
        <v>0</v>
      </c>
      <c r="N1010">
        <v>0</v>
      </c>
      <c r="O1010" s="85">
        <v>0</v>
      </c>
      <c r="P1010" s="84">
        <v>0.05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 s="85">
        <v>0</v>
      </c>
      <c r="X1010" s="85">
        <v>0</v>
      </c>
      <c r="Y1010" s="85">
        <v>0</v>
      </c>
      <c r="Z1010" s="85">
        <v>0</v>
      </c>
      <c r="AA1010" s="85">
        <v>0</v>
      </c>
      <c r="AB1010" s="64">
        <f t="shared" si="185"/>
        <v>0</v>
      </c>
      <c r="AC1010" s="64">
        <f t="shared" si="186"/>
        <v>0</v>
      </c>
      <c r="AD1010" s="64">
        <f t="shared" si="187"/>
        <v>0</v>
      </c>
      <c r="AE1010" s="64">
        <f t="shared" si="188"/>
        <v>0</v>
      </c>
      <c r="AF1010" s="64">
        <f t="shared" si="189"/>
        <v>0</v>
      </c>
      <c r="AG1010" s="64">
        <f t="shared" si="190"/>
        <v>0</v>
      </c>
      <c r="AH1010" s="64">
        <f t="shared" si="191"/>
        <v>0</v>
      </c>
    </row>
    <row r="1011" spans="1:34">
      <c r="A1011" t="s">
        <v>36</v>
      </c>
      <c r="B1011" t="s">
        <v>42</v>
      </c>
      <c r="C1011">
        <v>7</v>
      </c>
      <c r="D1011">
        <v>2012</v>
      </c>
      <c r="E1011">
        <v>2</v>
      </c>
      <c r="F1011">
        <v>0.08</v>
      </c>
      <c r="G1011">
        <v>0.08</v>
      </c>
      <c r="H1011" s="85">
        <v>67.620199999999997</v>
      </c>
      <c r="I1011" s="84">
        <f t="shared" si="180"/>
        <v>0</v>
      </c>
      <c r="J1011" s="84">
        <f t="shared" si="181"/>
        <v>0</v>
      </c>
      <c r="K1011" s="84">
        <f t="shared" si="182"/>
        <v>0</v>
      </c>
      <c r="L1011" s="84">
        <f t="shared" si="183"/>
        <v>0</v>
      </c>
      <c r="M1011" s="84">
        <f t="shared" si="184"/>
        <v>0</v>
      </c>
      <c r="N1011">
        <v>0</v>
      </c>
      <c r="O1011" s="85">
        <v>0</v>
      </c>
      <c r="P1011" s="84">
        <v>3.2000000000000001E-2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 s="85">
        <v>0</v>
      </c>
      <c r="X1011" s="85">
        <v>0</v>
      </c>
      <c r="Y1011" s="85">
        <v>0</v>
      </c>
      <c r="Z1011" s="85">
        <v>0</v>
      </c>
      <c r="AA1011" s="85">
        <v>0</v>
      </c>
      <c r="AB1011" s="64">
        <f t="shared" si="185"/>
        <v>0</v>
      </c>
      <c r="AC1011" s="64">
        <f t="shared" si="186"/>
        <v>0</v>
      </c>
      <c r="AD1011" s="64">
        <f t="shared" si="187"/>
        <v>0</v>
      </c>
      <c r="AE1011" s="64">
        <f t="shared" si="188"/>
        <v>0</v>
      </c>
      <c r="AF1011" s="64">
        <f t="shared" si="189"/>
        <v>0</v>
      </c>
      <c r="AG1011" s="64">
        <f t="shared" si="190"/>
        <v>0</v>
      </c>
      <c r="AH1011" s="64">
        <f t="shared" si="191"/>
        <v>0</v>
      </c>
    </row>
    <row r="1012" spans="1:34">
      <c r="A1012" t="s">
        <v>36</v>
      </c>
      <c r="B1012" t="s">
        <v>42</v>
      </c>
      <c r="C1012">
        <v>7</v>
      </c>
      <c r="D1012">
        <v>2012</v>
      </c>
      <c r="E1012">
        <v>3</v>
      </c>
      <c r="F1012">
        <v>0.08</v>
      </c>
      <c r="G1012">
        <v>0.08</v>
      </c>
      <c r="H1012" s="85">
        <v>68.410899999999998</v>
      </c>
      <c r="I1012" s="84">
        <f t="shared" si="180"/>
        <v>0</v>
      </c>
      <c r="J1012" s="84">
        <f t="shared" si="181"/>
        <v>0</v>
      </c>
      <c r="K1012" s="84">
        <f t="shared" si="182"/>
        <v>0</v>
      </c>
      <c r="L1012" s="84">
        <f t="shared" si="183"/>
        <v>0</v>
      </c>
      <c r="M1012" s="84">
        <f t="shared" si="184"/>
        <v>0</v>
      </c>
      <c r="N1012">
        <v>0</v>
      </c>
      <c r="O1012" s="85">
        <v>0</v>
      </c>
      <c r="P1012" s="84">
        <v>4.3999999999999997E-2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 s="85">
        <v>0</v>
      </c>
      <c r="X1012" s="85">
        <v>0</v>
      </c>
      <c r="Y1012" s="85">
        <v>0</v>
      </c>
      <c r="Z1012" s="85">
        <v>0</v>
      </c>
      <c r="AA1012" s="85">
        <v>0</v>
      </c>
      <c r="AB1012" s="64">
        <f t="shared" si="185"/>
        <v>0</v>
      </c>
      <c r="AC1012" s="64">
        <f t="shared" si="186"/>
        <v>0</v>
      </c>
      <c r="AD1012" s="64">
        <f t="shared" si="187"/>
        <v>0</v>
      </c>
      <c r="AE1012" s="64">
        <f t="shared" si="188"/>
        <v>0</v>
      </c>
      <c r="AF1012" s="64">
        <f t="shared" si="189"/>
        <v>0</v>
      </c>
      <c r="AG1012" s="64">
        <f t="shared" si="190"/>
        <v>0</v>
      </c>
      <c r="AH1012" s="64">
        <f t="shared" si="191"/>
        <v>0</v>
      </c>
    </row>
    <row r="1013" spans="1:34">
      <c r="A1013" t="s">
        <v>36</v>
      </c>
      <c r="B1013" t="s">
        <v>42</v>
      </c>
      <c r="C1013">
        <v>7</v>
      </c>
      <c r="D1013">
        <v>2012</v>
      </c>
      <c r="E1013">
        <v>4</v>
      </c>
      <c r="F1013">
        <v>0.08</v>
      </c>
      <c r="G1013">
        <v>0.08</v>
      </c>
      <c r="H1013" s="85">
        <v>68.651200000000003</v>
      </c>
      <c r="I1013" s="84">
        <f t="shared" si="180"/>
        <v>0</v>
      </c>
      <c r="J1013" s="84">
        <f t="shared" si="181"/>
        <v>0</v>
      </c>
      <c r="K1013" s="84">
        <f t="shared" si="182"/>
        <v>0</v>
      </c>
      <c r="L1013" s="84">
        <f t="shared" si="183"/>
        <v>0</v>
      </c>
      <c r="M1013" s="84">
        <f t="shared" si="184"/>
        <v>0</v>
      </c>
      <c r="N1013">
        <v>0</v>
      </c>
      <c r="O1013" s="85">
        <v>0</v>
      </c>
      <c r="P1013" s="84">
        <v>4.3999999999999997E-2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 s="85">
        <v>0</v>
      </c>
      <c r="X1013" s="85">
        <v>0</v>
      </c>
      <c r="Y1013" s="85">
        <v>0</v>
      </c>
      <c r="Z1013" s="85">
        <v>0</v>
      </c>
      <c r="AA1013" s="85">
        <v>0</v>
      </c>
      <c r="AB1013" s="64">
        <f t="shared" si="185"/>
        <v>0</v>
      </c>
      <c r="AC1013" s="64">
        <f t="shared" si="186"/>
        <v>0</v>
      </c>
      <c r="AD1013" s="64">
        <f t="shared" si="187"/>
        <v>0</v>
      </c>
      <c r="AE1013" s="64">
        <f t="shared" si="188"/>
        <v>0</v>
      </c>
      <c r="AF1013" s="64">
        <f t="shared" si="189"/>
        <v>0</v>
      </c>
      <c r="AG1013" s="64">
        <f t="shared" si="190"/>
        <v>0</v>
      </c>
      <c r="AH1013" s="64">
        <f t="shared" si="191"/>
        <v>0</v>
      </c>
    </row>
    <row r="1014" spans="1:34">
      <c r="A1014" t="s">
        <v>36</v>
      </c>
      <c r="B1014" t="s">
        <v>42</v>
      </c>
      <c r="C1014">
        <v>7</v>
      </c>
      <c r="D1014">
        <v>2012</v>
      </c>
      <c r="E1014">
        <v>5</v>
      </c>
      <c r="F1014">
        <v>1.5866100000000001E-2</v>
      </c>
      <c r="G1014">
        <v>1.5866100000000001E-2</v>
      </c>
      <c r="H1014" s="85">
        <v>67.542599999999993</v>
      </c>
      <c r="I1014" s="84">
        <f t="shared" si="180"/>
        <v>0</v>
      </c>
      <c r="J1014" s="84">
        <f t="shared" si="181"/>
        <v>0</v>
      </c>
      <c r="K1014" s="84">
        <f t="shared" si="182"/>
        <v>0</v>
      </c>
      <c r="L1014" s="84">
        <f t="shared" si="183"/>
        <v>0</v>
      </c>
      <c r="M1014" s="84">
        <f t="shared" si="184"/>
        <v>0</v>
      </c>
      <c r="N1014">
        <v>0</v>
      </c>
      <c r="O1014" s="85">
        <v>0</v>
      </c>
      <c r="P1014" s="84">
        <v>5.3999999999999999E-2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 s="85">
        <v>0</v>
      </c>
      <c r="X1014" s="85">
        <v>0</v>
      </c>
      <c r="Y1014" s="85">
        <v>0</v>
      </c>
      <c r="Z1014" s="85">
        <v>0</v>
      </c>
      <c r="AA1014" s="85">
        <v>0</v>
      </c>
      <c r="AB1014" s="64">
        <f t="shared" si="185"/>
        <v>0</v>
      </c>
      <c r="AC1014" s="64">
        <f t="shared" si="186"/>
        <v>0</v>
      </c>
      <c r="AD1014" s="64">
        <f t="shared" si="187"/>
        <v>0</v>
      </c>
      <c r="AE1014" s="64">
        <f t="shared" si="188"/>
        <v>0</v>
      </c>
      <c r="AF1014" s="64">
        <f t="shared" si="189"/>
        <v>0</v>
      </c>
      <c r="AG1014" s="64">
        <f t="shared" si="190"/>
        <v>0</v>
      </c>
      <c r="AH1014" s="64">
        <f t="shared" si="191"/>
        <v>0</v>
      </c>
    </row>
    <row r="1015" spans="1:34">
      <c r="A1015" t="s">
        <v>36</v>
      </c>
      <c r="B1015" t="s">
        <v>42</v>
      </c>
      <c r="C1015">
        <v>7</v>
      </c>
      <c r="D1015">
        <v>2012</v>
      </c>
      <c r="E1015">
        <v>6</v>
      </c>
      <c r="F1015">
        <v>1.5712199999999999E-2</v>
      </c>
      <c r="G1015">
        <v>1.5712199999999999E-2</v>
      </c>
      <c r="H1015" s="85">
        <v>67.449600000000004</v>
      </c>
      <c r="I1015" s="84">
        <f t="shared" si="180"/>
        <v>0</v>
      </c>
      <c r="J1015" s="84">
        <f t="shared" si="181"/>
        <v>0</v>
      </c>
      <c r="K1015" s="84">
        <f t="shared" si="182"/>
        <v>0</v>
      </c>
      <c r="L1015" s="84">
        <f t="shared" si="183"/>
        <v>0</v>
      </c>
      <c r="M1015" s="84">
        <f t="shared" si="184"/>
        <v>0</v>
      </c>
      <c r="N1015">
        <v>0</v>
      </c>
      <c r="O1015" s="85">
        <v>0</v>
      </c>
      <c r="P1015" s="84">
        <v>0.10100000000000001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 s="85">
        <v>0</v>
      </c>
      <c r="X1015" s="85">
        <v>0</v>
      </c>
      <c r="Y1015" s="85">
        <v>0</v>
      </c>
      <c r="Z1015" s="85">
        <v>0</v>
      </c>
      <c r="AA1015" s="85">
        <v>0</v>
      </c>
      <c r="AB1015" s="64">
        <f t="shared" si="185"/>
        <v>0</v>
      </c>
      <c r="AC1015" s="64">
        <f t="shared" si="186"/>
        <v>0</v>
      </c>
      <c r="AD1015" s="64">
        <f t="shared" si="187"/>
        <v>0</v>
      </c>
      <c r="AE1015" s="64">
        <f t="shared" si="188"/>
        <v>0</v>
      </c>
      <c r="AF1015" s="64">
        <f t="shared" si="189"/>
        <v>0</v>
      </c>
      <c r="AG1015" s="64">
        <f t="shared" si="190"/>
        <v>0</v>
      </c>
      <c r="AH1015" s="64">
        <f t="shared" si="191"/>
        <v>0</v>
      </c>
    </row>
    <row r="1016" spans="1:34">
      <c r="A1016" t="s">
        <v>36</v>
      </c>
      <c r="B1016" t="s">
        <v>42</v>
      </c>
      <c r="C1016">
        <v>7</v>
      </c>
      <c r="D1016">
        <v>2012</v>
      </c>
      <c r="E1016">
        <v>7</v>
      </c>
      <c r="F1016">
        <v>1.5745200000000001E-2</v>
      </c>
      <c r="G1016">
        <v>1.5745200000000001E-2</v>
      </c>
      <c r="H1016" s="85">
        <v>67.457400000000007</v>
      </c>
      <c r="I1016" s="84">
        <f t="shared" si="180"/>
        <v>0</v>
      </c>
      <c r="J1016" s="84">
        <f t="shared" si="181"/>
        <v>0</v>
      </c>
      <c r="K1016" s="84">
        <f t="shared" si="182"/>
        <v>0</v>
      </c>
      <c r="L1016" s="84">
        <f t="shared" si="183"/>
        <v>0</v>
      </c>
      <c r="M1016" s="84">
        <f t="shared" si="184"/>
        <v>0</v>
      </c>
      <c r="N1016">
        <v>0</v>
      </c>
      <c r="O1016" s="85">
        <v>0</v>
      </c>
      <c r="P1016" s="84">
        <v>0.161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 s="85">
        <v>0</v>
      </c>
      <c r="X1016" s="85">
        <v>0</v>
      </c>
      <c r="Y1016" s="85">
        <v>0</v>
      </c>
      <c r="Z1016" s="85">
        <v>0</v>
      </c>
      <c r="AA1016" s="85">
        <v>0</v>
      </c>
      <c r="AB1016" s="64">
        <f t="shared" si="185"/>
        <v>0</v>
      </c>
      <c r="AC1016" s="64">
        <f t="shared" si="186"/>
        <v>0</v>
      </c>
      <c r="AD1016" s="64">
        <f t="shared" si="187"/>
        <v>0</v>
      </c>
      <c r="AE1016" s="64">
        <f t="shared" si="188"/>
        <v>0</v>
      </c>
      <c r="AF1016" s="64">
        <f t="shared" si="189"/>
        <v>0</v>
      </c>
      <c r="AG1016" s="64">
        <f t="shared" si="190"/>
        <v>0</v>
      </c>
      <c r="AH1016" s="64">
        <f t="shared" si="191"/>
        <v>0</v>
      </c>
    </row>
    <row r="1017" spans="1:34">
      <c r="A1017" t="s">
        <v>36</v>
      </c>
      <c r="B1017" t="s">
        <v>42</v>
      </c>
      <c r="C1017">
        <v>7</v>
      </c>
      <c r="D1017">
        <v>2012</v>
      </c>
      <c r="E1017">
        <v>8</v>
      </c>
      <c r="F1017">
        <v>4.1802199999999998E-2</v>
      </c>
      <c r="G1017">
        <v>4.1802199999999998E-2</v>
      </c>
      <c r="H1017" s="85">
        <v>70.713200000000001</v>
      </c>
      <c r="I1017" s="84">
        <f t="shared" si="180"/>
        <v>0</v>
      </c>
      <c r="J1017" s="84">
        <f t="shared" si="181"/>
        <v>0</v>
      </c>
      <c r="K1017" s="84">
        <f t="shared" si="182"/>
        <v>0</v>
      </c>
      <c r="L1017" s="84">
        <f t="shared" si="183"/>
        <v>0</v>
      </c>
      <c r="M1017" s="84">
        <f t="shared" si="184"/>
        <v>0</v>
      </c>
      <c r="N1017">
        <v>0</v>
      </c>
      <c r="O1017" s="85">
        <v>0</v>
      </c>
      <c r="P1017" s="84">
        <v>0.224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 s="85">
        <v>0</v>
      </c>
      <c r="X1017" s="85">
        <v>0</v>
      </c>
      <c r="Y1017" s="85">
        <v>0</v>
      </c>
      <c r="Z1017" s="85">
        <v>0</v>
      </c>
      <c r="AA1017" s="85">
        <v>0</v>
      </c>
      <c r="AB1017" s="64">
        <f t="shared" si="185"/>
        <v>0</v>
      </c>
      <c r="AC1017" s="64">
        <f t="shared" si="186"/>
        <v>0</v>
      </c>
      <c r="AD1017" s="64">
        <f t="shared" si="187"/>
        <v>0</v>
      </c>
      <c r="AE1017" s="64">
        <f t="shared" si="188"/>
        <v>0</v>
      </c>
      <c r="AF1017" s="64">
        <f t="shared" si="189"/>
        <v>0</v>
      </c>
      <c r="AG1017" s="64">
        <f t="shared" si="190"/>
        <v>0</v>
      </c>
      <c r="AH1017" s="64">
        <f t="shared" si="191"/>
        <v>0</v>
      </c>
    </row>
    <row r="1018" spans="1:34">
      <c r="A1018" t="s">
        <v>36</v>
      </c>
      <c r="B1018" t="s">
        <v>42</v>
      </c>
      <c r="C1018">
        <v>7</v>
      </c>
      <c r="D1018">
        <v>2012</v>
      </c>
      <c r="E1018">
        <v>9</v>
      </c>
      <c r="F1018">
        <v>0.1291206</v>
      </c>
      <c r="G1018">
        <v>0.1291206</v>
      </c>
      <c r="H1018" s="85">
        <v>75.193799999999996</v>
      </c>
      <c r="I1018" s="84">
        <f t="shared" si="180"/>
        <v>0</v>
      </c>
      <c r="J1018" s="84">
        <f t="shared" si="181"/>
        <v>0</v>
      </c>
      <c r="K1018" s="84">
        <f t="shared" si="182"/>
        <v>0</v>
      </c>
      <c r="L1018" s="84">
        <f t="shared" si="183"/>
        <v>0</v>
      </c>
      <c r="M1018" s="84">
        <f t="shared" si="184"/>
        <v>0</v>
      </c>
      <c r="N1018">
        <v>0</v>
      </c>
      <c r="O1018" s="85">
        <v>0</v>
      </c>
      <c r="P1018" s="84">
        <v>0.33800000000000002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 s="85">
        <v>0</v>
      </c>
      <c r="X1018" s="85">
        <v>0</v>
      </c>
      <c r="Y1018" s="85">
        <v>0</v>
      </c>
      <c r="Z1018" s="85">
        <v>0</v>
      </c>
      <c r="AA1018" s="85">
        <v>0</v>
      </c>
      <c r="AB1018" s="64">
        <f t="shared" si="185"/>
        <v>0</v>
      </c>
      <c r="AC1018" s="64">
        <f t="shared" si="186"/>
        <v>0</v>
      </c>
      <c r="AD1018" s="64">
        <f t="shared" si="187"/>
        <v>0</v>
      </c>
      <c r="AE1018" s="64">
        <f t="shared" si="188"/>
        <v>0</v>
      </c>
      <c r="AF1018" s="64">
        <f t="shared" si="189"/>
        <v>0</v>
      </c>
      <c r="AG1018" s="64">
        <f t="shared" si="190"/>
        <v>0</v>
      </c>
      <c r="AH1018" s="64">
        <f t="shared" si="191"/>
        <v>0</v>
      </c>
    </row>
    <row r="1019" spans="1:34">
      <c r="A1019" t="s">
        <v>36</v>
      </c>
      <c r="B1019" t="s">
        <v>42</v>
      </c>
      <c r="C1019">
        <v>7</v>
      </c>
      <c r="D1019">
        <v>2012</v>
      </c>
      <c r="E1019">
        <v>10</v>
      </c>
      <c r="F1019">
        <v>0.23658689999999999</v>
      </c>
      <c r="G1019">
        <v>0.23658689999999999</v>
      </c>
      <c r="H1019" s="85">
        <v>79.7209</v>
      </c>
      <c r="I1019" s="84">
        <f t="shared" si="180"/>
        <v>0</v>
      </c>
      <c r="J1019" s="84">
        <f t="shared" si="181"/>
        <v>0</v>
      </c>
      <c r="K1019" s="84">
        <f t="shared" si="182"/>
        <v>0</v>
      </c>
      <c r="L1019" s="84">
        <f t="shared" si="183"/>
        <v>0</v>
      </c>
      <c r="M1019" s="84">
        <f t="shared" si="184"/>
        <v>0</v>
      </c>
      <c r="N1019">
        <v>0</v>
      </c>
      <c r="O1019" s="85">
        <v>0</v>
      </c>
      <c r="P1019" s="84">
        <v>0.55700000000000005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 s="85">
        <v>0</v>
      </c>
      <c r="X1019" s="85">
        <v>0</v>
      </c>
      <c r="Y1019" s="85">
        <v>0</v>
      </c>
      <c r="Z1019" s="85">
        <v>0</v>
      </c>
      <c r="AA1019" s="85">
        <v>0</v>
      </c>
      <c r="AB1019" s="64">
        <f t="shared" si="185"/>
        <v>0</v>
      </c>
      <c r="AC1019" s="64">
        <f t="shared" si="186"/>
        <v>0</v>
      </c>
      <c r="AD1019" s="64">
        <f t="shared" si="187"/>
        <v>0</v>
      </c>
      <c r="AE1019" s="64">
        <f t="shared" si="188"/>
        <v>0</v>
      </c>
      <c r="AF1019" s="64">
        <f t="shared" si="189"/>
        <v>0</v>
      </c>
      <c r="AG1019" s="64">
        <f t="shared" si="190"/>
        <v>0</v>
      </c>
      <c r="AH1019" s="64">
        <f t="shared" si="191"/>
        <v>0</v>
      </c>
    </row>
    <row r="1020" spans="1:34">
      <c r="A1020" t="s">
        <v>36</v>
      </c>
      <c r="B1020" t="s">
        <v>42</v>
      </c>
      <c r="C1020">
        <v>7</v>
      </c>
      <c r="D1020">
        <v>2012</v>
      </c>
      <c r="E1020">
        <v>11</v>
      </c>
      <c r="F1020">
        <v>0.41761809999999999</v>
      </c>
      <c r="G1020">
        <v>0.41761809999999999</v>
      </c>
      <c r="H1020" s="85">
        <v>81.038799999999995</v>
      </c>
      <c r="I1020" s="84">
        <f t="shared" si="180"/>
        <v>0</v>
      </c>
      <c r="J1020" s="84">
        <f t="shared" si="181"/>
        <v>0</v>
      </c>
      <c r="K1020" s="84">
        <f t="shared" si="182"/>
        <v>0</v>
      </c>
      <c r="L1020" s="84">
        <f t="shared" si="183"/>
        <v>0</v>
      </c>
      <c r="M1020" s="84">
        <f t="shared" si="184"/>
        <v>0</v>
      </c>
      <c r="N1020">
        <v>0</v>
      </c>
      <c r="O1020" s="85">
        <v>0</v>
      </c>
      <c r="P1020" s="84">
        <v>0.72599999999999998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 s="85">
        <v>0</v>
      </c>
      <c r="X1020" s="85">
        <v>0</v>
      </c>
      <c r="Y1020" s="85">
        <v>0</v>
      </c>
      <c r="Z1020" s="85">
        <v>0</v>
      </c>
      <c r="AA1020" s="85">
        <v>0</v>
      </c>
      <c r="AB1020" s="64">
        <f t="shared" si="185"/>
        <v>0</v>
      </c>
      <c r="AC1020" s="64">
        <f t="shared" si="186"/>
        <v>0</v>
      </c>
      <c r="AD1020" s="64">
        <f t="shared" si="187"/>
        <v>0</v>
      </c>
      <c r="AE1020" s="64">
        <f t="shared" si="188"/>
        <v>0</v>
      </c>
      <c r="AF1020" s="64">
        <f t="shared" si="189"/>
        <v>0</v>
      </c>
      <c r="AG1020" s="64">
        <f t="shared" si="190"/>
        <v>0</v>
      </c>
      <c r="AH1020" s="64">
        <f t="shared" si="191"/>
        <v>0</v>
      </c>
    </row>
    <row r="1021" spans="1:34">
      <c r="A1021" t="s">
        <v>36</v>
      </c>
      <c r="B1021" t="s">
        <v>42</v>
      </c>
      <c r="C1021">
        <v>7</v>
      </c>
      <c r="D1021">
        <v>2012</v>
      </c>
      <c r="E1021">
        <v>12</v>
      </c>
      <c r="F1021">
        <v>0.63400909999999999</v>
      </c>
      <c r="G1021">
        <v>0.63400909999999999</v>
      </c>
      <c r="H1021" s="85">
        <v>81.341099999999997</v>
      </c>
      <c r="I1021" s="84">
        <f t="shared" si="180"/>
        <v>0</v>
      </c>
      <c r="J1021" s="84">
        <f t="shared" si="181"/>
        <v>0</v>
      </c>
      <c r="K1021" s="84">
        <f t="shared" si="182"/>
        <v>0</v>
      </c>
      <c r="L1021" s="84">
        <f t="shared" si="183"/>
        <v>0</v>
      </c>
      <c r="M1021" s="84">
        <f t="shared" si="184"/>
        <v>0</v>
      </c>
      <c r="N1021">
        <v>0</v>
      </c>
      <c r="O1021" s="85">
        <v>0</v>
      </c>
      <c r="P1021" s="84">
        <v>0.85699999999999998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 s="85">
        <v>0</v>
      </c>
      <c r="X1021" s="85">
        <v>0</v>
      </c>
      <c r="Y1021" s="85">
        <v>0</v>
      </c>
      <c r="Z1021" s="85">
        <v>0</v>
      </c>
      <c r="AA1021" s="85">
        <v>0</v>
      </c>
      <c r="AB1021" s="64">
        <f t="shared" si="185"/>
        <v>0</v>
      </c>
      <c r="AC1021" s="64">
        <f t="shared" si="186"/>
        <v>0</v>
      </c>
      <c r="AD1021" s="64">
        <f t="shared" si="187"/>
        <v>0</v>
      </c>
      <c r="AE1021" s="64">
        <f t="shared" si="188"/>
        <v>0</v>
      </c>
      <c r="AF1021" s="64">
        <f t="shared" si="189"/>
        <v>0</v>
      </c>
      <c r="AG1021" s="64">
        <f t="shared" si="190"/>
        <v>0</v>
      </c>
      <c r="AH1021" s="64">
        <f t="shared" si="191"/>
        <v>0</v>
      </c>
    </row>
    <row r="1022" spans="1:34">
      <c r="A1022" t="s">
        <v>36</v>
      </c>
      <c r="B1022" t="s">
        <v>42</v>
      </c>
      <c r="C1022">
        <v>7</v>
      </c>
      <c r="D1022">
        <v>2012</v>
      </c>
      <c r="E1022">
        <v>13</v>
      </c>
      <c r="F1022">
        <v>0.88262209999999997</v>
      </c>
      <c r="G1022">
        <v>0.88262209999999997</v>
      </c>
      <c r="H1022" s="85">
        <v>82.527100000000004</v>
      </c>
      <c r="I1022" s="84">
        <f t="shared" si="180"/>
        <v>0</v>
      </c>
      <c r="J1022" s="84">
        <f t="shared" si="181"/>
        <v>0</v>
      </c>
      <c r="K1022" s="84">
        <f t="shared" si="182"/>
        <v>0</v>
      </c>
      <c r="L1022" s="84">
        <f t="shared" si="183"/>
        <v>0</v>
      </c>
      <c r="M1022" s="84">
        <f t="shared" si="184"/>
        <v>0</v>
      </c>
      <c r="N1022">
        <v>0</v>
      </c>
      <c r="O1022" s="85">
        <v>0</v>
      </c>
      <c r="P1022" s="84">
        <v>0.90100000000000002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 s="85">
        <v>0</v>
      </c>
      <c r="X1022" s="85">
        <v>0</v>
      </c>
      <c r="Y1022" s="85">
        <v>0</v>
      </c>
      <c r="Z1022" s="85">
        <v>0</v>
      </c>
      <c r="AA1022" s="85">
        <v>0</v>
      </c>
      <c r="AB1022" s="64">
        <f t="shared" si="185"/>
        <v>0</v>
      </c>
      <c r="AC1022" s="64">
        <f t="shared" si="186"/>
        <v>0</v>
      </c>
      <c r="AD1022" s="64">
        <f t="shared" si="187"/>
        <v>0</v>
      </c>
      <c r="AE1022" s="64">
        <f t="shared" si="188"/>
        <v>0</v>
      </c>
      <c r="AF1022" s="64">
        <f t="shared" si="189"/>
        <v>0</v>
      </c>
      <c r="AG1022" s="64">
        <f t="shared" si="190"/>
        <v>0</v>
      </c>
      <c r="AH1022" s="64">
        <f t="shared" si="191"/>
        <v>0</v>
      </c>
    </row>
    <row r="1023" spans="1:34">
      <c r="A1023" t="s">
        <v>36</v>
      </c>
      <c r="B1023" t="s">
        <v>42</v>
      </c>
      <c r="C1023">
        <v>7</v>
      </c>
      <c r="D1023">
        <v>2012</v>
      </c>
      <c r="E1023">
        <v>14</v>
      </c>
      <c r="F1023">
        <v>1.1036950000000001</v>
      </c>
      <c r="G1023">
        <v>0.80569740000000001</v>
      </c>
      <c r="H1023" s="85">
        <v>81.868200000000002</v>
      </c>
      <c r="I1023" s="84">
        <f t="shared" si="180"/>
        <v>-2.8919E-2</v>
      </c>
      <c r="J1023" s="84">
        <f t="shared" si="181"/>
        <v>-1.1833400000000001E-2</v>
      </c>
      <c r="K1023" s="84">
        <f t="shared" si="182"/>
        <v>0</v>
      </c>
      <c r="L1023" s="84">
        <f t="shared" si="183"/>
        <v>1.1833400000000001E-2</v>
      </c>
      <c r="M1023" s="84">
        <f t="shared" si="184"/>
        <v>2.8919E-2</v>
      </c>
      <c r="N1023">
        <v>0</v>
      </c>
      <c r="O1023" s="85">
        <v>0</v>
      </c>
      <c r="P1023" s="84">
        <v>0.88900000000000001</v>
      </c>
      <c r="Q1023">
        <v>0</v>
      </c>
      <c r="R1023">
        <v>-2.8919E-2</v>
      </c>
      <c r="S1023">
        <v>-1.1833400000000001E-2</v>
      </c>
      <c r="T1023">
        <v>0</v>
      </c>
      <c r="U1023">
        <v>1.1833400000000001E-2</v>
      </c>
      <c r="V1023">
        <v>2.8919E-2</v>
      </c>
      <c r="W1023" s="85">
        <v>0</v>
      </c>
      <c r="X1023" s="85">
        <v>0</v>
      </c>
      <c r="Y1023" s="85">
        <v>0</v>
      </c>
      <c r="Z1023" s="85">
        <v>0</v>
      </c>
      <c r="AA1023" s="85">
        <v>0</v>
      </c>
      <c r="AB1023" s="64">
        <f t="shared" si="185"/>
        <v>0</v>
      </c>
      <c r="AC1023" s="64">
        <f t="shared" si="186"/>
        <v>0</v>
      </c>
      <c r="AD1023" s="64">
        <f t="shared" si="187"/>
        <v>0</v>
      </c>
      <c r="AE1023" s="64">
        <f t="shared" si="188"/>
        <v>0</v>
      </c>
      <c r="AF1023" s="64">
        <f t="shared" si="189"/>
        <v>0</v>
      </c>
      <c r="AG1023" s="64">
        <f t="shared" si="190"/>
        <v>0</v>
      </c>
      <c r="AH1023" s="64">
        <f t="shared" si="191"/>
        <v>0</v>
      </c>
    </row>
    <row r="1024" spans="1:34">
      <c r="A1024" t="s">
        <v>36</v>
      </c>
      <c r="B1024" t="s">
        <v>42</v>
      </c>
      <c r="C1024">
        <v>7</v>
      </c>
      <c r="D1024">
        <v>2012</v>
      </c>
      <c r="E1024">
        <v>15</v>
      </c>
      <c r="F1024">
        <v>1.3270580000000001</v>
      </c>
      <c r="G1024">
        <v>0.96875259999999996</v>
      </c>
      <c r="H1024" s="85">
        <v>83.465100000000007</v>
      </c>
      <c r="I1024" s="84">
        <f t="shared" si="180"/>
        <v>-3.1212500000000001E-2</v>
      </c>
      <c r="J1024" s="84">
        <f t="shared" si="181"/>
        <v>-1.2771899999999999E-2</v>
      </c>
      <c r="K1024" s="84">
        <f t="shared" si="182"/>
        <v>0</v>
      </c>
      <c r="L1024" s="84">
        <f t="shared" si="183"/>
        <v>1.2771899999999999E-2</v>
      </c>
      <c r="M1024" s="84">
        <f t="shared" si="184"/>
        <v>3.1212500000000001E-2</v>
      </c>
      <c r="N1024">
        <v>0</v>
      </c>
      <c r="O1024" s="85">
        <v>0</v>
      </c>
      <c r="P1024" s="84">
        <v>0.8</v>
      </c>
      <c r="Q1024">
        <v>0</v>
      </c>
      <c r="R1024">
        <v>-3.1212500000000001E-2</v>
      </c>
      <c r="S1024">
        <v>-1.2771899999999999E-2</v>
      </c>
      <c r="T1024">
        <v>0</v>
      </c>
      <c r="U1024">
        <v>1.2771899999999999E-2</v>
      </c>
      <c r="V1024">
        <v>3.1212500000000001E-2</v>
      </c>
      <c r="W1024" s="85">
        <v>0</v>
      </c>
      <c r="X1024" s="85">
        <v>0</v>
      </c>
      <c r="Y1024" s="85">
        <v>0</v>
      </c>
      <c r="Z1024" s="85">
        <v>0</v>
      </c>
      <c r="AA1024" s="85">
        <v>0</v>
      </c>
      <c r="AB1024" s="64">
        <f t="shared" si="185"/>
        <v>0</v>
      </c>
      <c r="AC1024" s="64">
        <f t="shared" si="186"/>
        <v>0</v>
      </c>
      <c r="AD1024" s="64">
        <f t="shared" si="187"/>
        <v>0</v>
      </c>
      <c r="AE1024" s="64">
        <f t="shared" si="188"/>
        <v>0</v>
      </c>
      <c r="AF1024" s="64">
        <f t="shared" si="189"/>
        <v>0</v>
      </c>
      <c r="AG1024" s="64">
        <f t="shared" si="190"/>
        <v>0</v>
      </c>
      <c r="AH1024" s="64">
        <f t="shared" si="191"/>
        <v>0</v>
      </c>
    </row>
    <row r="1025" spans="1:34">
      <c r="A1025" t="s">
        <v>36</v>
      </c>
      <c r="B1025" t="s">
        <v>42</v>
      </c>
      <c r="C1025">
        <v>7</v>
      </c>
      <c r="D1025">
        <v>2012</v>
      </c>
      <c r="E1025">
        <v>16</v>
      </c>
      <c r="F1025">
        <v>1.476056</v>
      </c>
      <c r="G1025">
        <v>1.077521</v>
      </c>
      <c r="H1025" s="85">
        <v>80.581400000000002</v>
      </c>
      <c r="I1025" s="84">
        <f t="shared" si="180"/>
        <v>-3.2002799999999998E-2</v>
      </c>
      <c r="J1025" s="84">
        <f t="shared" si="181"/>
        <v>-1.3095300000000001E-2</v>
      </c>
      <c r="K1025" s="84">
        <f t="shared" si="182"/>
        <v>0</v>
      </c>
      <c r="L1025" s="84">
        <f t="shared" si="183"/>
        <v>1.3095300000000001E-2</v>
      </c>
      <c r="M1025" s="84">
        <f t="shared" si="184"/>
        <v>3.2002799999999998E-2</v>
      </c>
      <c r="N1025">
        <v>0</v>
      </c>
      <c r="O1025" s="85">
        <v>0</v>
      </c>
      <c r="P1025" s="84">
        <v>0.67400000000000004</v>
      </c>
      <c r="Q1025">
        <v>0</v>
      </c>
      <c r="R1025">
        <v>-3.2002799999999998E-2</v>
      </c>
      <c r="S1025">
        <v>-1.3095300000000001E-2</v>
      </c>
      <c r="T1025">
        <v>0</v>
      </c>
      <c r="U1025">
        <v>1.3095300000000001E-2</v>
      </c>
      <c r="V1025">
        <v>3.2002799999999998E-2</v>
      </c>
      <c r="W1025" s="85">
        <v>0</v>
      </c>
      <c r="X1025" s="85">
        <v>0</v>
      </c>
      <c r="Y1025" s="85">
        <v>0</v>
      </c>
      <c r="Z1025" s="85">
        <v>0</v>
      </c>
      <c r="AA1025" s="85">
        <v>0</v>
      </c>
      <c r="AB1025" s="64">
        <f t="shared" si="185"/>
        <v>0</v>
      </c>
      <c r="AC1025" s="64">
        <f t="shared" si="186"/>
        <v>0</v>
      </c>
      <c r="AD1025" s="64">
        <f t="shared" si="187"/>
        <v>0</v>
      </c>
      <c r="AE1025" s="64">
        <f t="shared" si="188"/>
        <v>0</v>
      </c>
      <c r="AF1025" s="64">
        <f t="shared" si="189"/>
        <v>0</v>
      </c>
      <c r="AG1025" s="64">
        <f t="shared" si="190"/>
        <v>0</v>
      </c>
      <c r="AH1025" s="64">
        <f t="shared" si="191"/>
        <v>0</v>
      </c>
    </row>
    <row r="1026" spans="1:34">
      <c r="A1026" t="s">
        <v>36</v>
      </c>
      <c r="B1026" t="s">
        <v>42</v>
      </c>
      <c r="C1026">
        <v>7</v>
      </c>
      <c r="D1026">
        <v>2012</v>
      </c>
      <c r="E1026">
        <v>17</v>
      </c>
      <c r="F1026">
        <v>1.5344690000000001</v>
      </c>
      <c r="G1026">
        <v>1.1201620000000001</v>
      </c>
      <c r="H1026" s="85">
        <v>78.968999999999994</v>
      </c>
      <c r="I1026" s="84">
        <f t="shared" ref="I1026:I1089" si="192">SUM(R1026,W1026)</f>
        <v>-3.24097E-2</v>
      </c>
      <c r="J1026" s="84">
        <f t="shared" ref="J1026:J1089" si="193">SUM(S1026,X1026)</f>
        <v>-1.3261800000000001E-2</v>
      </c>
      <c r="K1026" s="84">
        <f t="shared" ref="K1026:K1089" si="194">SUM(T1026,Y1026)</f>
        <v>0</v>
      </c>
      <c r="L1026" s="84">
        <f t="shared" ref="L1026:L1089" si="195">SUM(U1026,Z1026)</f>
        <v>1.3261800000000001E-2</v>
      </c>
      <c r="M1026" s="84">
        <f t="shared" ref="M1026:M1089" si="196">SUM(V1026,AA1026)</f>
        <v>3.24097E-2</v>
      </c>
      <c r="N1026">
        <v>0</v>
      </c>
      <c r="O1026" s="85">
        <v>0</v>
      </c>
      <c r="P1026" s="84">
        <v>0.56599999999999995</v>
      </c>
      <c r="Q1026">
        <v>0</v>
      </c>
      <c r="R1026">
        <v>-3.24097E-2</v>
      </c>
      <c r="S1026">
        <v>-1.3261800000000001E-2</v>
      </c>
      <c r="T1026">
        <v>0</v>
      </c>
      <c r="U1026">
        <v>1.3261800000000001E-2</v>
      </c>
      <c r="V1026">
        <v>3.24097E-2</v>
      </c>
      <c r="W1026" s="85">
        <v>0</v>
      </c>
      <c r="X1026" s="85">
        <v>0</v>
      </c>
      <c r="Y1026" s="85">
        <v>0</v>
      </c>
      <c r="Z1026" s="85">
        <v>0</v>
      </c>
      <c r="AA1026" s="85">
        <v>0</v>
      </c>
      <c r="AB1026" s="64">
        <f t="shared" si="185"/>
        <v>0</v>
      </c>
      <c r="AC1026" s="64">
        <f t="shared" si="186"/>
        <v>0</v>
      </c>
      <c r="AD1026" s="64">
        <f t="shared" si="187"/>
        <v>0</v>
      </c>
      <c r="AE1026" s="64">
        <f t="shared" si="188"/>
        <v>0</v>
      </c>
      <c r="AF1026" s="64">
        <f t="shared" si="189"/>
        <v>0</v>
      </c>
      <c r="AG1026" s="64">
        <f t="shared" si="190"/>
        <v>0</v>
      </c>
      <c r="AH1026" s="64">
        <f t="shared" si="191"/>
        <v>0</v>
      </c>
    </row>
    <row r="1027" spans="1:34">
      <c r="A1027" t="s">
        <v>36</v>
      </c>
      <c r="B1027" t="s">
        <v>42</v>
      </c>
      <c r="C1027">
        <v>7</v>
      </c>
      <c r="D1027">
        <v>2012</v>
      </c>
      <c r="E1027">
        <v>18</v>
      </c>
      <c r="F1027">
        <v>1.502823</v>
      </c>
      <c r="G1027">
        <v>1.0970610000000001</v>
      </c>
      <c r="H1027" s="85">
        <v>77.248099999999994</v>
      </c>
      <c r="I1027" s="84">
        <f t="shared" si="192"/>
        <v>-3.22063E-2</v>
      </c>
      <c r="J1027" s="84">
        <f t="shared" si="193"/>
        <v>-1.31786E-2</v>
      </c>
      <c r="K1027" s="84">
        <f t="shared" si="194"/>
        <v>0</v>
      </c>
      <c r="L1027" s="84">
        <f t="shared" si="195"/>
        <v>1.31786E-2</v>
      </c>
      <c r="M1027" s="84">
        <f t="shared" si="196"/>
        <v>3.22063E-2</v>
      </c>
      <c r="N1027">
        <v>0</v>
      </c>
      <c r="O1027" s="85">
        <v>0</v>
      </c>
      <c r="P1027" s="84">
        <v>0.374</v>
      </c>
      <c r="Q1027">
        <v>0</v>
      </c>
      <c r="R1027">
        <v>-3.22063E-2</v>
      </c>
      <c r="S1027">
        <v>-1.31786E-2</v>
      </c>
      <c r="T1027">
        <v>0</v>
      </c>
      <c r="U1027">
        <v>1.31786E-2</v>
      </c>
      <c r="V1027">
        <v>3.22063E-2</v>
      </c>
      <c r="W1027" s="85">
        <v>0</v>
      </c>
      <c r="X1027" s="85">
        <v>0</v>
      </c>
      <c r="Y1027" s="85">
        <v>0</v>
      </c>
      <c r="Z1027" s="85">
        <v>0</v>
      </c>
      <c r="AA1027" s="85">
        <v>0</v>
      </c>
      <c r="AB1027" s="64">
        <f t="shared" ref="AB1027:AB1090" si="197">F1027*N1027+P1027*O1027</f>
        <v>0</v>
      </c>
      <c r="AC1027" s="64">
        <f t="shared" ref="AC1027:AC1090" si="198">G1027*N1027</f>
        <v>0</v>
      </c>
      <c r="AD1027" s="64">
        <f t="shared" ref="AD1027:AD1090" si="199">R1027*$N1027</f>
        <v>0</v>
      </c>
      <c r="AE1027" s="64">
        <f t="shared" ref="AE1027:AE1090" si="200">S1027*$N1027</f>
        <v>0</v>
      </c>
      <c r="AF1027" s="64">
        <f t="shared" ref="AF1027:AF1090" si="201">T1027*$N1027</f>
        <v>0</v>
      </c>
      <c r="AG1027" s="64">
        <f t="shared" ref="AG1027:AG1090" si="202">U1027*$N1027</f>
        <v>0</v>
      </c>
      <c r="AH1027" s="64">
        <f t="shared" ref="AH1027:AH1090" si="203">V1027*$N1027</f>
        <v>0</v>
      </c>
    </row>
    <row r="1028" spans="1:34">
      <c r="A1028" t="s">
        <v>36</v>
      </c>
      <c r="B1028" t="s">
        <v>42</v>
      </c>
      <c r="C1028">
        <v>7</v>
      </c>
      <c r="D1028">
        <v>2012</v>
      </c>
      <c r="E1028">
        <v>19</v>
      </c>
      <c r="F1028">
        <v>1.295811</v>
      </c>
      <c r="G1028">
        <v>1.43835</v>
      </c>
      <c r="H1028" s="85">
        <v>75.123999999999995</v>
      </c>
      <c r="I1028" s="84">
        <f t="shared" si="192"/>
        <v>0</v>
      </c>
      <c r="J1028" s="84">
        <f t="shared" si="193"/>
        <v>0</v>
      </c>
      <c r="K1028" s="84">
        <f t="shared" si="194"/>
        <v>0</v>
      </c>
      <c r="L1028" s="84">
        <f t="shared" si="195"/>
        <v>0</v>
      </c>
      <c r="M1028" s="84">
        <f t="shared" si="196"/>
        <v>0</v>
      </c>
      <c r="N1028">
        <v>0</v>
      </c>
      <c r="O1028" s="85">
        <v>0</v>
      </c>
      <c r="P1028" s="84">
        <v>0.23300000000000001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 s="85">
        <v>0</v>
      </c>
      <c r="X1028" s="85">
        <v>0</v>
      </c>
      <c r="Y1028" s="85">
        <v>0</v>
      </c>
      <c r="Z1028" s="85">
        <v>0</v>
      </c>
      <c r="AA1028" s="85">
        <v>0</v>
      </c>
      <c r="AB1028" s="64">
        <f t="shared" si="197"/>
        <v>0</v>
      </c>
      <c r="AC1028" s="64">
        <f t="shared" si="198"/>
        <v>0</v>
      </c>
      <c r="AD1028" s="64">
        <f t="shared" si="199"/>
        <v>0</v>
      </c>
      <c r="AE1028" s="64">
        <f t="shared" si="200"/>
        <v>0</v>
      </c>
      <c r="AF1028" s="64">
        <f t="shared" si="201"/>
        <v>0</v>
      </c>
      <c r="AG1028" s="64">
        <f t="shared" si="202"/>
        <v>0</v>
      </c>
      <c r="AH1028" s="64">
        <f t="shared" si="203"/>
        <v>0</v>
      </c>
    </row>
    <row r="1029" spans="1:34">
      <c r="A1029" t="s">
        <v>36</v>
      </c>
      <c r="B1029" t="s">
        <v>42</v>
      </c>
      <c r="C1029">
        <v>7</v>
      </c>
      <c r="D1029">
        <v>2012</v>
      </c>
      <c r="E1029">
        <v>20</v>
      </c>
      <c r="F1029">
        <v>0.96105110000000005</v>
      </c>
      <c r="G1029">
        <v>1.0475460000000001</v>
      </c>
      <c r="H1029" s="85">
        <v>72.658900000000003</v>
      </c>
      <c r="I1029" s="84">
        <f t="shared" si="192"/>
        <v>0</v>
      </c>
      <c r="J1029" s="84">
        <f t="shared" si="193"/>
        <v>0</v>
      </c>
      <c r="K1029" s="84">
        <f t="shared" si="194"/>
        <v>0</v>
      </c>
      <c r="L1029" s="84">
        <f t="shared" si="195"/>
        <v>0</v>
      </c>
      <c r="M1029" s="84">
        <f t="shared" si="196"/>
        <v>0</v>
      </c>
      <c r="N1029">
        <v>0</v>
      </c>
      <c r="O1029" s="85">
        <v>0</v>
      </c>
      <c r="P1029" s="84">
        <v>0.16500000000000001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 s="85">
        <v>0</v>
      </c>
      <c r="X1029" s="85">
        <v>0</v>
      </c>
      <c r="Y1029" s="85">
        <v>0</v>
      </c>
      <c r="Z1029" s="85">
        <v>0</v>
      </c>
      <c r="AA1029" s="85">
        <v>0</v>
      </c>
      <c r="AB1029" s="64">
        <f t="shared" si="197"/>
        <v>0</v>
      </c>
      <c r="AC1029" s="64">
        <f t="shared" si="198"/>
        <v>0</v>
      </c>
      <c r="AD1029" s="64">
        <f t="shared" si="199"/>
        <v>0</v>
      </c>
      <c r="AE1029" s="64">
        <f t="shared" si="200"/>
        <v>0</v>
      </c>
      <c r="AF1029" s="64">
        <f t="shared" si="201"/>
        <v>0</v>
      </c>
      <c r="AG1029" s="64">
        <f t="shared" si="202"/>
        <v>0</v>
      </c>
      <c r="AH1029" s="64">
        <f t="shared" si="203"/>
        <v>0</v>
      </c>
    </row>
    <row r="1030" spans="1:34">
      <c r="A1030" t="s">
        <v>36</v>
      </c>
      <c r="B1030" t="s">
        <v>42</v>
      </c>
      <c r="C1030">
        <v>7</v>
      </c>
      <c r="D1030">
        <v>2012</v>
      </c>
      <c r="E1030">
        <v>21</v>
      </c>
      <c r="F1030">
        <v>0.74676149999999997</v>
      </c>
      <c r="G1030">
        <v>0.79903480000000005</v>
      </c>
      <c r="H1030" s="85">
        <v>71.302300000000002</v>
      </c>
      <c r="I1030" s="84">
        <f t="shared" si="192"/>
        <v>0</v>
      </c>
      <c r="J1030" s="84">
        <f t="shared" si="193"/>
        <v>0</v>
      </c>
      <c r="K1030" s="84">
        <f t="shared" si="194"/>
        <v>0</v>
      </c>
      <c r="L1030" s="84">
        <f t="shared" si="195"/>
        <v>0</v>
      </c>
      <c r="M1030" s="84">
        <f t="shared" si="196"/>
        <v>0</v>
      </c>
      <c r="N1030">
        <v>0</v>
      </c>
      <c r="O1030" s="85">
        <v>0</v>
      </c>
      <c r="P1030" s="84">
        <v>0.1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 s="85">
        <v>0</v>
      </c>
      <c r="X1030" s="85">
        <v>0</v>
      </c>
      <c r="Y1030" s="85">
        <v>0</v>
      </c>
      <c r="Z1030" s="85">
        <v>0</v>
      </c>
      <c r="AA1030" s="85">
        <v>0</v>
      </c>
      <c r="AB1030" s="64">
        <f t="shared" si="197"/>
        <v>0</v>
      </c>
      <c r="AC1030" s="64">
        <f t="shared" si="198"/>
        <v>0</v>
      </c>
      <c r="AD1030" s="64">
        <f t="shared" si="199"/>
        <v>0</v>
      </c>
      <c r="AE1030" s="64">
        <f t="shared" si="200"/>
        <v>0</v>
      </c>
      <c r="AF1030" s="64">
        <f t="shared" si="201"/>
        <v>0</v>
      </c>
      <c r="AG1030" s="64">
        <f t="shared" si="202"/>
        <v>0</v>
      </c>
      <c r="AH1030" s="64">
        <f t="shared" si="203"/>
        <v>0</v>
      </c>
    </row>
    <row r="1031" spans="1:34">
      <c r="A1031" t="s">
        <v>36</v>
      </c>
      <c r="B1031" t="s">
        <v>42</v>
      </c>
      <c r="C1031">
        <v>7</v>
      </c>
      <c r="D1031">
        <v>2012</v>
      </c>
      <c r="E1031">
        <v>22</v>
      </c>
      <c r="F1031">
        <v>0.58769420000000006</v>
      </c>
      <c r="G1031">
        <v>0.58769420000000006</v>
      </c>
      <c r="H1031" s="85">
        <v>69.418599999999998</v>
      </c>
      <c r="I1031" s="84">
        <f t="shared" si="192"/>
        <v>0</v>
      </c>
      <c r="J1031" s="84">
        <f t="shared" si="193"/>
        <v>0</v>
      </c>
      <c r="K1031" s="84">
        <f t="shared" si="194"/>
        <v>0</v>
      </c>
      <c r="L1031" s="84">
        <f t="shared" si="195"/>
        <v>0</v>
      </c>
      <c r="M1031" s="84">
        <f t="shared" si="196"/>
        <v>0</v>
      </c>
      <c r="N1031">
        <v>0</v>
      </c>
      <c r="O1031" s="85">
        <v>0</v>
      </c>
      <c r="P1031" s="84">
        <v>6.8000000000000005E-2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 s="85">
        <v>0</v>
      </c>
      <c r="X1031" s="85">
        <v>0</v>
      </c>
      <c r="Y1031" s="85">
        <v>0</v>
      </c>
      <c r="Z1031" s="85">
        <v>0</v>
      </c>
      <c r="AA1031" s="85">
        <v>0</v>
      </c>
      <c r="AB1031" s="64">
        <f t="shared" si="197"/>
        <v>0</v>
      </c>
      <c r="AC1031" s="64">
        <f t="shared" si="198"/>
        <v>0</v>
      </c>
      <c r="AD1031" s="64">
        <f t="shared" si="199"/>
        <v>0</v>
      </c>
      <c r="AE1031" s="64">
        <f t="shared" si="200"/>
        <v>0</v>
      </c>
      <c r="AF1031" s="64">
        <f t="shared" si="201"/>
        <v>0</v>
      </c>
      <c r="AG1031" s="64">
        <f t="shared" si="202"/>
        <v>0</v>
      </c>
      <c r="AH1031" s="64">
        <f t="shared" si="203"/>
        <v>0</v>
      </c>
    </row>
    <row r="1032" spans="1:34">
      <c r="A1032" t="s">
        <v>36</v>
      </c>
      <c r="B1032" t="s">
        <v>42</v>
      </c>
      <c r="C1032">
        <v>7</v>
      </c>
      <c r="D1032">
        <v>2012</v>
      </c>
      <c r="E1032">
        <v>23</v>
      </c>
      <c r="F1032">
        <v>0.43788569999999999</v>
      </c>
      <c r="G1032">
        <v>0.43788569999999999</v>
      </c>
      <c r="H1032" s="85">
        <v>68.465100000000007</v>
      </c>
      <c r="I1032" s="84">
        <f t="shared" si="192"/>
        <v>0</v>
      </c>
      <c r="J1032" s="84">
        <f t="shared" si="193"/>
        <v>0</v>
      </c>
      <c r="K1032" s="84">
        <f t="shared" si="194"/>
        <v>0</v>
      </c>
      <c r="L1032" s="84">
        <f t="shared" si="195"/>
        <v>0</v>
      </c>
      <c r="M1032" s="84">
        <f t="shared" si="196"/>
        <v>0</v>
      </c>
      <c r="N1032">
        <v>0</v>
      </c>
      <c r="O1032" s="85">
        <v>0</v>
      </c>
      <c r="P1032" s="84">
        <v>5.0999999999999997E-2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 s="85">
        <v>0</v>
      </c>
      <c r="X1032" s="85">
        <v>0</v>
      </c>
      <c r="Y1032" s="85">
        <v>0</v>
      </c>
      <c r="Z1032" s="85">
        <v>0</v>
      </c>
      <c r="AA1032" s="85">
        <v>0</v>
      </c>
      <c r="AB1032" s="64">
        <f t="shared" si="197"/>
        <v>0</v>
      </c>
      <c r="AC1032" s="64">
        <f t="shared" si="198"/>
        <v>0</v>
      </c>
      <c r="AD1032" s="64">
        <f t="shared" si="199"/>
        <v>0</v>
      </c>
      <c r="AE1032" s="64">
        <f t="shared" si="200"/>
        <v>0</v>
      </c>
      <c r="AF1032" s="64">
        <f t="shared" si="201"/>
        <v>0</v>
      </c>
      <c r="AG1032" s="64">
        <f t="shared" si="202"/>
        <v>0</v>
      </c>
      <c r="AH1032" s="64">
        <f t="shared" si="203"/>
        <v>0</v>
      </c>
    </row>
    <row r="1033" spans="1:34">
      <c r="A1033" t="s">
        <v>36</v>
      </c>
      <c r="B1033" t="s">
        <v>42</v>
      </c>
      <c r="C1033">
        <v>7</v>
      </c>
      <c r="D1033">
        <v>2012</v>
      </c>
      <c r="E1033">
        <v>24</v>
      </c>
      <c r="F1033">
        <v>0.2811457</v>
      </c>
      <c r="G1033">
        <v>0.2811457</v>
      </c>
      <c r="H1033" s="85">
        <v>68.077500000000001</v>
      </c>
      <c r="I1033" s="84">
        <f t="shared" si="192"/>
        <v>0</v>
      </c>
      <c r="J1033" s="84">
        <f t="shared" si="193"/>
        <v>0</v>
      </c>
      <c r="K1033" s="84">
        <f t="shared" si="194"/>
        <v>0</v>
      </c>
      <c r="L1033" s="84">
        <f t="shared" si="195"/>
        <v>0</v>
      </c>
      <c r="M1033" s="84">
        <f t="shared" si="196"/>
        <v>0</v>
      </c>
      <c r="N1033">
        <v>0</v>
      </c>
      <c r="O1033" s="85">
        <v>0</v>
      </c>
      <c r="P1033" s="84">
        <v>0.05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 s="85">
        <v>0</v>
      </c>
      <c r="X1033" s="85">
        <v>0</v>
      </c>
      <c r="Y1033" s="85">
        <v>0</v>
      </c>
      <c r="Z1033" s="85">
        <v>0</v>
      </c>
      <c r="AA1033" s="85">
        <v>0</v>
      </c>
      <c r="AB1033" s="64">
        <f t="shared" si="197"/>
        <v>0</v>
      </c>
      <c r="AC1033" s="64">
        <f t="shared" si="198"/>
        <v>0</v>
      </c>
      <c r="AD1033" s="64">
        <f t="shared" si="199"/>
        <v>0</v>
      </c>
      <c r="AE1033" s="64">
        <f t="shared" si="200"/>
        <v>0</v>
      </c>
      <c r="AF1033" s="64">
        <f t="shared" si="201"/>
        <v>0</v>
      </c>
      <c r="AG1033" s="64">
        <f t="shared" si="202"/>
        <v>0</v>
      </c>
      <c r="AH1033" s="64">
        <f t="shared" si="203"/>
        <v>0</v>
      </c>
    </row>
    <row r="1034" spans="1:34">
      <c r="A1034" t="s">
        <v>36</v>
      </c>
      <c r="B1034" t="s">
        <v>43</v>
      </c>
      <c r="C1034">
        <v>8</v>
      </c>
      <c r="D1034">
        <v>2012</v>
      </c>
      <c r="E1034">
        <v>1</v>
      </c>
      <c r="F1034">
        <v>0.08</v>
      </c>
      <c r="G1034">
        <v>0.08</v>
      </c>
      <c r="H1034" s="85">
        <v>68.209299999999999</v>
      </c>
      <c r="I1034" s="84">
        <f t="shared" si="192"/>
        <v>0</v>
      </c>
      <c r="J1034" s="84">
        <f t="shared" si="193"/>
        <v>0</v>
      </c>
      <c r="K1034" s="84">
        <f t="shared" si="194"/>
        <v>0</v>
      </c>
      <c r="L1034" s="84">
        <f t="shared" si="195"/>
        <v>0</v>
      </c>
      <c r="M1034" s="84">
        <f t="shared" si="196"/>
        <v>0</v>
      </c>
      <c r="N1034">
        <v>0</v>
      </c>
      <c r="O1034" s="85">
        <v>0</v>
      </c>
      <c r="P1034" s="84">
        <v>0.05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 s="85">
        <v>0</v>
      </c>
      <c r="X1034" s="85">
        <v>0</v>
      </c>
      <c r="Y1034" s="85">
        <v>0</v>
      </c>
      <c r="Z1034" s="85">
        <v>0</v>
      </c>
      <c r="AA1034" s="85">
        <v>0</v>
      </c>
      <c r="AB1034" s="64">
        <f t="shared" si="197"/>
        <v>0</v>
      </c>
      <c r="AC1034" s="64">
        <f t="shared" si="198"/>
        <v>0</v>
      </c>
      <c r="AD1034" s="64">
        <f t="shared" si="199"/>
        <v>0</v>
      </c>
      <c r="AE1034" s="64">
        <f t="shared" si="200"/>
        <v>0</v>
      </c>
      <c r="AF1034" s="64">
        <f t="shared" si="201"/>
        <v>0</v>
      </c>
      <c r="AG1034" s="64">
        <f t="shared" si="202"/>
        <v>0</v>
      </c>
      <c r="AH1034" s="64">
        <f t="shared" si="203"/>
        <v>0</v>
      </c>
    </row>
    <row r="1035" spans="1:34">
      <c r="A1035" t="s">
        <v>36</v>
      </c>
      <c r="B1035" t="s">
        <v>43</v>
      </c>
      <c r="C1035">
        <v>8</v>
      </c>
      <c r="D1035">
        <v>2012</v>
      </c>
      <c r="E1035">
        <v>2</v>
      </c>
      <c r="F1035">
        <v>0.08</v>
      </c>
      <c r="G1035">
        <v>0.08</v>
      </c>
      <c r="H1035" s="85">
        <v>66.953500000000005</v>
      </c>
      <c r="I1035" s="84">
        <f t="shared" si="192"/>
        <v>0</v>
      </c>
      <c r="J1035" s="84">
        <f t="shared" si="193"/>
        <v>0</v>
      </c>
      <c r="K1035" s="84">
        <f t="shared" si="194"/>
        <v>0</v>
      </c>
      <c r="L1035" s="84">
        <f t="shared" si="195"/>
        <v>0</v>
      </c>
      <c r="M1035" s="84">
        <f t="shared" si="196"/>
        <v>0</v>
      </c>
      <c r="N1035">
        <v>0</v>
      </c>
      <c r="O1035" s="85">
        <v>0</v>
      </c>
      <c r="P1035" s="84">
        <v>3.2000000000000001E-2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 s="85">
        <v>0</v>
      </c>
      <c r="X1035" s="85">
        <v>0</v>
      </c>
      <c r="Y1035" s="85">
        <v>0</v>
      </c>
      <c r="Z1035" s="85">
        <v>0</v>
      </c>
      <c r="AA1035" s="85">
        <v>0</v>
      </c>
      <c r="AB1035" s="64">
        <f t="shared" si="197"/>
        <v>0</v>
      </c>
      <c r="AC1035" s="64">
        <f t="shared" si="198"/>
        <v>0</v>
      </c>
      <c r="AD1035" s="64">
        <f t="shared" si="199"/>
        <v>0</v>
      </c>
      <c r="AE1035" s="64">
        <f t="shared" si="200"/>
        <v>0</v>
      </c>
      <c r="AF1035" s="64">
        <f t="shared" si="201"/>
        <v>0</v>
      </c>
      <c r="AG1035" s="64">
        <f t="shared" si="202"/>
        <v>0</v>
      </c>
      <c r="AH1035" s="64">
        <f t="shared" si="203"/>
        <v>0</v>
      </c>
    </row>
    <row r="1036" spans="1:34">
      <c r="A1036" t="s">
        <v>36</v>
      </c>
      <c r="B1036" t="s">
        <v>43</v>
      </c>
      <c r="C1036">
        <v>8</v>
      </c>
      <c r="D1036">
        <v>2012</v>
      </c>
      <c r="E1036">
        <v>3</v>
      </c>
      <c r="F1036">
        <v>0.08</v>
      </c>
      <c r="G1036">
        <v>0.08</v>
      </c>
      <c r="H1036" s="85">
        <v>66.271299999999997</v>
      </c>
      <c r="I1036" s="84">
        <f t="shared" si="192"/>
        <v>0</v>
      </c>
      <c r="J1036" s="84">
        <f t="shared" si="193"/>
        <v>0</v>
      </c>
      <c r="K1036" s="84">
        <f t="shared" si="194"/>
        <v>0</v>
      </c>
      <c r="L1036" s="84">
        <f t="shared" si="195"/>
        <v>0</v>
      </c>
      <c r="M1036" s="84">
        <f t="shared" si="196"/>
        <v>0</v>
      </c>
      <c r="N1036">
        <v>0</v>
      </c>
      <c r="O1036" s="85">
        <v>0</v>
      </c>
      <c r="P1036" s="84">
        <v>4.3999999999999997E-2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 s="85">
        <v>0</v>
      </c>
      <c r="X1036" s="85">
        <v>0</v>
      </c>
      <c r="Y1036" s="85">
        <v>0</v>
      </c>
      <c r="Z1036" s="85">
        <v>0</v>
      </c>
      <c r="AA1036" s="85">
        <v>0</v>
      </c>
      <c r="AB1036" s="64">
        <f t="shared" si="197"/>
        <v>0</v>
      </c>
      <c r="AC1036" s="64">
        <f t="shared" si="198"/>
        <v>0</v>
      </c>
      <c r="AD1036" s="64">
        <f t="shared" si="199"/>
        <v>0</v>
      </c>
      <c r="AE1036" s="64">
        <f t="shared" si="200"/>
        <v>0</v>
      </c>
      <c r="AF1036" s="64">
        <f t="shared" si="201"/>
        <v>0</v>
      </c>
      <c r="AG1036" s="64">
        <f t="shared" si="202"/>
        <v>0</v>
      </c>
      <c r="AH1036" s="64">
        <f t="shared" si="203"/>
        <v>0</v>
      </c>
    </row>
    <row r="1037" spans="1:34">
      <c r="A1037" t="s">
        <v>36</v>
      </c>
      <c r="B1037" t="s">
        <v>43</v>
      </c>
      <c r="C1037">
        <v>8</v>
      </c>
      <c r="D1037">
        <v>2012</v>
      </c>
      <c r="E1037">
        <v>4</v>
      </c>
      <c r="F1037">
        <v>0.08</v>
      </c>
      <c r="G1037">
        <v>0.08</v>
      </c>
      <c r="H1037" s="85">
        <v>67.550399999999996</v>
      </c>
      <c r="I1037" s="84">
        <f t="shared" si="192"/>
        <v>0</v>
      </c>
      <c r="J1037" s="84">
        <f t="shared" si="193"/>
        <v>0</v>
      </c>
      <c r="K1037" s="84">
        <f t="shared" si="194"/>
        <v>0</v>
      </c>
      <c r="L1037" s="84">
        <f t="shared" si="195"/>
        <v>0</v>
      </c>
      <c r="M1037" s="84">
        <f t="shared" si="196"/>
        <v>0</v>
      </c>
      <c r="N1037">
        <v>0</v>
      </c>
      <c r="O1037" s="85">
        <v>0</v>
      </c>
      <c r="P1037" s="84">
        <v>4.3999999999999997E-2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 s="85">
        <v>0</v>
      </c>
      <c r="X1037" s="85">
        <v>0</v>
      </c>
      <c r="Y1037" s="85">
        <v>0</v>
      </c>
      <c r="Z1037" s="85">
        <v>0</v>
      </c>
      <c r="AA1037" s="85">
        <v>0</v>
      </c>
      <c r="AB1037" s="64">
        <f t="shared" si="197"/>
        <v>0</v>
      </c>
      <c r="AC1037" s="64">
        <f t="shared" si="198"/>
        <v>0</v>
      </c>
      <c r="AD1037" s="64">
        <f t="shared" si="199"/>
        <v>0</v>
      </c>
      <c r="AE1037" s="64">
        <f t="shared" si="200"/>
        <v>0</v>
      </c>
      <c r="AF1037" s="64">
        <f t="shared" si="201"/>
        <v>0</v>
      </c>
      <c r="AG1037" s="64">
        <f t="shared" si="202"/>
        <v>0</v>
      </c>
      <c r="AH1037" s="64">
        <f t="shared" si="203"/>
        <v>0</v>
      </c>
    </row>
    <row r="1038" spans="1:34">
      <c r="A1038" t="s">
        <v>36</v>
      </c>
      <c r="B1038" t="s">
        <v>43</v>
      </c>
      <c r="C1038">
        <v>8</v>
      </c>
      <c r="D1038">
        <v>2012</v>
      </c>
      <c r="E1038">
        <v>5</v>
      </c>
      <c r="F1038">
        <v>4.7243500000000001E-2</v>
      </c>
      <c r="G1038">
        <v>4.7243500000000001E-2</v>
      </c>
      <c r="H1038" s="85">
        <v>66.976699999999994</v>
      </c>
      <c r="I1038" s="84">
        <f t="shared" si="192"/>
        <v>0</v>
      </c>
      <c r="J1038" s="84">
        <f t="shared" si="193"/>
        <v>0</v>
      </c>
      <c r="K1038" s="84">
        <f t="shared" si="194"/>
        <v>0</v>
      </c>
      <c r="L1038" s="84">
        <f t="shared" si="195"/>
        <v>0</v>
      </c>
      <c r="M1038" s="84">
        <f t="shared" si="196"/>
        <v>0</v>
      </c>
      <c r="N1038">
        <v>0</v>
      </c>
      <c r="O1038" s="85">
        <v>0</v>
      </c>
      <c r="P1038" s="84">
        <v>5.3999999999999999E-2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 s="85">
        <v>0</v>
      </c>
      <c r="X1038" s="85">
        <v>0</v>
      </c>
      <c r="Y1038" s="85">
        <v>0</v>
      </c>
      <c r="Z1038" s="85">
        <v>0</v>
      </c>
      <c r="AA1038" s="85">
        <v>0</v>
      </c>
      <c r="AB1038" s="64">
        <f t="shared" si="197"/>
        <v>0</v>
      </c>
      <c r="AC1038" s="64">
        <f t="shared" si="198"/>
        <v>0</v>
      </c>
      <c r="AD1038" s="64">
        <f t="shared" si="199"/>
        <v>0</v>
      </c>
      <c r="AE1038" s="64">
        <f t="shared" si="200"/>
        <v>0</v>
      </c>
      <c r="AF1038" s="64">
        <f t="shared" si="201"/>
        <v>0</v>
      </c>
      <c r="AG1038" s="64">
        <f t="shared" si="202"/>
        <v>0</v>
      </c>
      <c r="AH1038" s="64">
        <f t="shared" si="203"/>
        <v>0</v>
      </c>
    </row>
    <row r="1039" spans="1:34">
      <c r="A1039" t="s">
        <v>36</v>
      </c>
      <c r="B1039" t="s">
        <v>43</v>
      </c>
      <c r="C1039">
        <v>8</v>
      </c>
      <c r="D1039">
        <v>2012</v>
      </c>
      <c r="E1039">
        <v>6</v>
      </c>
      <c r="F1039">
        <v>4.0434600000000001E-2</v>
      </c>
      <c r="G1039">
        <v>4.0434600000000001E-2</v>
      </c>
      <c r="H1039" s="85">
        <v>66.093000000000004</v>
      </c>
      <c r="I1039" s="84">
        <f t="shared" si="192"/>
        <v>0</v>
      </c>
      <c r="J1039" s="84">
        <f t="shared" si="193"/>
        <v>0</v>
      </c>
      <c r="K1039" s="84">
        <f t="shared" si="194"/>
        <v>0</v>
      </c>
      <c r="L1039" s="84">
        <f t="shared" si="195"/>
        <v>0</v>
      </c>
      <c r="M1039" s="84">
        <f t="shared" si="196"/>
        <v>0</v>
      </c>
      <c r="N1039">
        <v>0</v>
      </c>
      <c r="O1039" s="85">
        <v>0</v>
      </c>
      <c r="P1039" s="84">
        <v>0.10100000000000001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 s="85">
        <v>0</v>
      </c>
      <c r="X1039" s="85">
        <v>0</v>
      </c>
      <c r="Y1039" s="85">
        <v>0</v>
      </c>
      <c r="Z1039" s="85">
        <v>0</v>
      </c>
      <c r="AA1039" s="85">
        <v>0</v>
      </c>
      <c r="AB1039" s="64">
        <f t="shared" si="197"/>
        <v>0</v>
      </c>
      <c r="AC1039" s="64">
        <f t="shared" si="198"/>
        <v>0</v>
      </c>
      <c r="AD1039" s="64">
        <f t="shared" si="199"/>
        <v>0</v>
      </c>
      <c r="AE1039" s="64">
        <f t="shared" si="200"/>
        <v>0</v>
      </c>
      <c r="AF1039" s="64">
        <f t="shared" si="201"/>
        <v>0</v>
      </c>
      <c r="AG1039" s="64">
        <f t="shared" si="202"/>
        <v>0</v>
      </c>
      <c r="AH1039" s="64">
        <f t="shared" si="203"/>
        <v>0</v>
      </c>
    </row>
    <row r="1040" spans="1:34">
      <c r="A1040" t="s">
        <v>36</v>
      </c>
      <c r="B1040" t="s">
        <v>43</v>
      </c>
      <c r="C1040">
        <v>8</v>
      </c>
      <c r="D1040">
        <v>2012</v>
      </c>
      <c r="E1040">
        <v>7</v>
      </c>
      <c r="F1040">
        <v>2.5726800000000001E-2</v>
      </c>
      <c r="G1040">
        <v>2.5726800000000001E-2</v>
      </c>
      <c r="H1040" s="85">
        <v>66.263599999999997</v>
      </c>
      <c r="I1040" s="84">
        <f t="shared" si="192"/>
        <v>0</v>
      </c>
      <c r="J1040" s="84">
        <f t="shared" si="193"/>
        <v>0</v>
      </c>
      <c r="K1040" s="84">
        <f t="shared" si="194"/>
        <v>0</v>
      </c>
      <c r="L1040" s="84">
        <f t="shared" si="195"/>
        <v>0</v>
      </c>
      <c r="M1040" s="84">
        <f t="shared" si="196"/>
        <v>0</v>
      </c>
      <c r="N1040">
        <v>0</v>
      </c>
      <c r="O1040" s="85">
        <v>0</v>
      </c>
      <c r="P1040" s="84">
        <v>0.161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 s="85">
        <v>0</v>
      </c>
      <c r="X1040" s="85">
        <v>0</v>
      </c>
      <c r="Y1040" s="85">
        <v>0</v>
      </c>
      <c r="Z1040" s="85">
        <v>0</v>
      </c>
      <c r="AA1040" s="85">
        <v>0</v>
      </c>
      <c r="AB1040" s="64">
        <f t="shared" si="197"/>
        <v>0</v>
      </c>
      <c r="AC1040" s="64">
        <f t="shared" si="198"/>
        <v>0</v>
      </c>
      <c r="AD1040" s="64">
        <f t="shared" si="199"/>
        <v>0</v>
      </c>
      <c r="AE1040" s="64">
        <f t="shared" si="200"/>
        <v>0</v>
      </c>
      <c r="AF1040" s="64">
        <f t="shared" si="201"/>
        <v>0</v>
      </c>
      <c r="AG1040" s="64">
        <f t="shared" si="202"/>
        <v>0</v>
      </c>
      <c r="AH1040" s="64">
        <f t="shared" si="203"/>
        <v>0</v>
      </c>
    </row>
    <row r="1041" spans="1:34">
      <c r="A1041" t="s">
        <v>36</v>
      </c>
      <c r="B1041" t="s">
        <v>43</v>
      </c>
      <c r="C1041">
        <v>8</v>
      </c>
      <c r="D1041">
        <v>2012</v>
      </c>
      <c r="E1041">
        <v>8</v>
      </c>
      <c r="F1041">
        <v>3.37989E-2</v>
      </c>
      <c r="G1041">
        <v>3.37989E-2</v>
      </c>
      <c r="H1041" s="85">
        <v>70.651200000000003</v>
      </c>
      <c r="I1041" s="84">
        <f t="shared" si="192"/>
        <v>0</v>
      </c>
      <c r="J1041" s="84">
        <f t="shared" si="193"/>
        <v>0</v>
      </c>
      <c r="K1041" s="84">
        <f t="shared" si="194"/>
        <v>0</v>
      </c>
      <c r="L1041" s="84">
        <f t="shared" si="195"/>
        <v>0</v>
      </c>
      <c r="M1041" s="84">
        <f t="shared" si="196"/>
        <v>0</v>
      </c>
      <c r="N1041">
        <v>0</v>
      </c>
      <c r="O1041" s="85">
        <v>0</v>
      </c>
      <c r="P1041" s="84">
        <v>0.224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 s="85">
        <v>0</v>
      </c>
      <c r="X1041" s="85">
        <v>0</v>
      </c>
      <c r="Y1041" s="85">
        <v>0</v>
      </c>
      <c r="Z1041" s="85">
        <v>0</v>
      </c>
      <c r="AA1041" s="85">
        <v>0</v>
      </c>
      <c r="AB1041" s="64">
        <f t="shared" si="197"/>
        <v>0</v>
      </c>
      <c r="AC1041" s="64">
        <f t="shared" si="198"/>
        <v>0</v>
      </c>
      <c r="AD1041" s="64">
        <f t="shared" si="199"/>
        <v>0</v>
      </c>
      <c r="AE1041" s="64">
        <f t="shared" si="200"/>
        <v>0</v>
      </c>
      <c r="AF1041" s="64">
        <f t="shared" si="201"/>
        <v>0</v>
      </c>
      <c r="AG1041" s="64">
        <f t="shared" si="202"/>
        <v>0</v>
      </c>
      <c r="AH1041" s="64">
        <f t="shared" si="203"/>
        <v>0</v>
      </c>
    </row>
    <row r="1042" spans="1:34">
      <c r="A1042" t="s">
        <v>36</v>
      </c>
      <c r="B1042" t="s">
        <v>43</v>
      </c>
      <c r="C1042">
        <v>8</v>
      </c>
      <c r="D1042">
        <v>2012</v>
      </c>
      <c r="E1042">
        <v>9</v>
      </c>
      <c r="F1042">
        <v>0.13464680000000001</v>
      </c>
      <c r="G1042">
        <v>0.13464680000000001</v>
      </c>
      <c r="H1042" s="85">
        <v>76.728700000000003</v>
      </c>
      <c r="I1042" s="84">
        <f t="shared" si="192"/>
        <v>0</v>
      </c>
      <c r="J1042" s="84">
        <f t="shared" si="193"/>
        <v>0</v>
      </c>
      <c r="K1042" s="84">
        <f t="shared" si="194"/>
        <v>0</v>
      </c>
      <c r="L1042" s="84">
        <f t="shared" si="195"/>
        <v>0</v>
      </c>
      <c r="M1042" s="84">
        <f t="shared" si="196"/>
        <v>0</v>
      </c>
      <c r="N1042">
        <v>0</v>
      </c>
      <c r="O1042" s="85">
        <v>0</v>
      </c>
      <c r="P1042" s="84">
        <v>0.33800000000000002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 s="85">
        <v>0</v>
      </c>
      <c r="X1042" s="85">
        <v>0</v>
      </c>
      <c r="Y1042" s="85">
        <v>0</v>
      </c>
      <c r="Z1042" s="85">
        <v>0</v>
      </c>
      <c r="AA1042" s="85">
        <v>0</v>
      </c>
      <c r="AB1042" s="64">
        <f t="shared" si="197"/>
        <v>0</v>
      </c>
      <c r="AC1042" s="64">
        <f t="shared" si="198"/>
        <v>0</v>
      </c>
      <c r="AD1042" s="64">
        <f t="shared" si="199"/>
        <v>0</v>
      </c>
      <c r="AE1042" s="64">
        <f t="shared" si="200"/>
        <v>0</v>
      </c>
      <c r="AF1042" s="64">
        <f t="shared" si="201"/>
        <v>0</v>
      </c>
      <c r="AG1042" s="64">
        <f t="shared" si="202"/>
        <v>0</v>
      </c>
      <c r="AH1042" s="64">
        <f t="shared" si="203"/>
        <v>0</v>
      </c>
    </row>
    <row r="1043" spans="1:34">
      <c r="A1043" t="s">
        <v>36</v>
      </c>
      <c r="B1043" t="s">
        <v>43</v>
      </c>
      <c r="C1043">
        <v>8</v>
      </c>
      <c r="D1043">
        <v>2012</v>
      </c>
      <c r="E1043">
        <v>10</v>
      </c>
      <c r="F1043">
        <v>0.25014920000000002</v>
      </c>
      <c r="G1043">
        <v>0.25014920000000002</v>
      </c>
      <c r="H1043" s="85">
        <v>80.511600000000001</v>
      </c>
      <c r="I1043" s="84">
        <f t="shared" si="192"/>
        <v>0</v>
      </c>
      <c r="J1043" s="84">
        <f t="shared" si="193"/>
        <v>0</v>
      </c>
      <c r="K1043" s="84">
        <f t="shared" si="194"/>
        <v>0</v>
      </c>
      <c r="L1043" s="84">
        <f t="shared" si="195"/>
        <v>0</v>
      </c>
      <c r="M1043" s="84">
        <f t="shared" si="196"/>
        <v>0</v>
      </c>
      <c r="N1043">
        <v>0</v>
      </c>
      <c r="O1043" s="85">
        <v>0</v>
      </c>
      <c r="P1043" s="84">
        <v>0.55700000000000005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 s="85">
        <v>0</v>
      </c>
      <c r="X1043" s="85">
        <v>0</v>
      </c>
      <c r="Y1043" s="85">
        <v>0</v>
      </c>
      <c r="Z1043" s="85">
        <v>0</v>
      </c>
      <c r="AA1043" s="85">
        <v>0</v>
      </c>
      <c r="AB1043" s="64">
        <f t="shared" si="197"/>
        <v>0</v>
      </c>
      <c r="AC1043" s="64">
        <f t="shared" si="198"/>
        <v>0</v>
      </c>
      <c r="AD1043" s="64">
        <f t="shared" si="199"/>
        <v>0</v>
      </c>
      <c r="AE1043" s="64">
        <f t="shared" si="200"/>
        <v>0</v>
      </c>
      <c r="AF1043" s="64">
        <f t="shared" si="201"/>
        <v>0</v>
      </c>
      <c r="AG1043" s="64">
        <f t="shared" si="202"/>
        <v>0</v>
      </c>
      <c r="AH1043" s="64">
        <f t="shared" si="203"/>
        <v>0</v>
      </c>
    </row>
    <row r="1044" spans="1:34">
      <c r="A1044" t="s">
        <v>36</v>
      </c>
      <c r="B1044" t="s">
        <v>43</v>
      </c>
      <c r="C1044">
        <v>8</v>
      </c>
      <c r="D1044">
        <v>2012</v>
      </c>
      <c r="E1044">
        <v>11</v>
      </c>
      <c r="F1044">
        <v>0.50191129999999995</v>
      </c>
      <c r="G1044">
        <v>0.50191129999999995</v>
      </c>
      <c r="H1044" s="85">
        <v>85.015500000000003</v>
      </c>
      <c r="I1044" s="84">
        <f t="shared" si="192"/>
        <v>0</v>
      </c>
      <c r="J1044" s="84">
        <f t="shared" si="193"/>
        <v>0</v>
      </c>
      <c r="K1044" s="84">
        <f t="shared" si="194"/>
        <v>0</v>
      </c>
      <c r="L1044" s="84">
        <f t="shared" si="195"/>
        <v>0</v>
      </c>
      <c r="M1044" s="84">
        <f t="shared" si="196"/>
        <v>0</v>
      </c>
      <c r="N1044">
        <v>0</v>
      </c>
      <c r="O1044" s="85">
        <v>0</v>
      </c>
      <c r="P1044" s="84">
        <v>0.72599999999999998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 s="85">
        <v>0</v>
      </c>
      <c r="X1044" s="85">
        <v>0</v>
      </c>
      <c r="Y1044" s="85">
        <v>0</v>
      </c>
      <c r="Z1044" s="85">
        <v>0</v>
      </c>
      <c r="AA1044" s="85">
        <v>0</v>
      </c>
      <c r="AB1044" s="64">
        <f t="shared" si="197"/>
        <v>0</v>
      </c>
      <c r="AC1044" s="64">
        <f t="shared" si="198"/>
        <v>0</v>
      </c>
      <c r="AD1044" s="64">
        <f t="shared" si="199"/>
        <v>0</v>
      </c>
      <c r="AE1044" s="64">
        <f t="shared" si="200"/>
        <v>0</v>
      </c>
      <c r="AF1044" s="64">
        <f t="shared" si="201"/>
        <v>0</v>
      </c>
      <c r="AG1044" s="64">
        <f t="shared" si="202"/>
        <v>0</v>
      </c>
      <c r="AH1044" s="64">
        <f t="shared" si="203"/>
        <v>0</v>
      </c>
    </row>
    <row r="1045" spans="1:34">
      <c r="A1045" t="s">
        <v>36</v>
      </c>
      <c r="B1045" t="s">
        <v>43</v>
      </c>
      <c r="C1045">
        <v>8</v>
      </c>
      <c r="D1045">
        <v>2012</v>
      </c>
      <c r="E1045">
        <v>12</v>
      </c>
      <c r="F1045">
        <v>0.77978650000000005</v>
      </c>
      <c r="G1045">
        <v>0.77978650000000005</v>
      </c>
      <c r="H1045" s="85">
        <v>85.527100000000004</v>
      </c>
      <c r="I1045" s="84">
        <f t="shared" si="192"/>
        <v>0</v>
      </c>
      <c r="J1045" s="84">
        <f t="shared" si="193"/>
        <v>0</v>
      </c>
      <c r="K1045" s="84">
        <f t="shared" si="194"/>
        <v>0</v>
      </c>
      <c r="L1045" s="84">
        <f t="shared" si="195"/>
        <v>0</v>
      </c>
      <c r="M1045" s="84">
        <f t="shared" si="196"/>
        <v>0</v>
      </c>
      <c r="N1045">
        <v>0</v>
      </c>
      <c r="O1045" s="85">
        <v>0</v>
      </c>
      <c r="P1045" s="84">
        <v>0.85699999999999998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 s="85">
        <v>0</v>
      </c>
      <c r="X1045" s="85">
        <v>0</v>
      </c>
      <c r="Y1045" s="85">
        <v>0</v>
      </c>
      <c r="Z1045" s="85">
        <v>0</v>
      </c>
      <c r="AA1045" s="85">
        <v>0</v>
      </c>
      <c r="AB1045" s="64">
        <f t="shared" si="197"/>
        <v>0</v>
      </c>
      <c r="AC1045" s="64">
        <f t="shared" si="198"/>
        <v>0</v>
      </c>
      <c r="AD1045" s="64">
        <f t="shared" si="199"/>
        <v>0</v>
      </c>
      <c r="AE1045" s="64">
        <f t="shared" si="200"/>
        <v>0</v>
      </c>
      <c r="AF1045" s="64">
        <f t="shared" si="201"/>
        <v>0</v>
      </c>
      <c r="AG1045" s="64">
        <f t="shared" si="202"/>
        <v>0</v>
      </c>
      <c r="AH1045" s="64">
        <f t="shared" si="203"/>
        <v>0</v>
      </c>
    </row>
    <row r="1046" spans="1:34">
      <c r="A1046" t="s">
        <v>36</v>
      </c>
      <c r="B1046" t="s">
        <v>43</v>
      </c>
      <c r="C1046">
        <v>8</v>
      </c>
      <c r="D1046">
        <v>2012</v>
      </c>
      <c r="E1046">
        <v>13</v>
      </c>
      <c r="F1046">
        <v>1.085154</v>
      </c>
      <c r="G1046">
        <v>1.085154</v>
      </c>
      <c r="H1046" s="85">
        <v>85.093000000000004</v>
      </c>
      <c r="I1046" s="84">
        <f t="shared" si="192"/>
        <v>0</v>
      </c>
      <c r="J1046" s="84">
        <f t="shared" si="193"/>
        <v>0</v>
      </c>
      <c r="K1046" s="84">
        <f t="shared" si="194"/>
        <v>0</v>
      </c>
      <c r="L1046" s="84">
        <f t="shared" si="195"/>
        <v>0</v>
      </c>
      <c r="M1046" s="84">
        <f t="shared" si="196"/>
        <v>0</v>
      </c>
      <c r="N1046">
        <v>0</v>
      </c>
      <c r="O1046" s="85">
        <v>0</v>
      </c>
      <c r="P1046" s="84">
        <v>0.90100000000000002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 s="85">
        <v>0</v>
      </c>
      <c r="X1046" s="85">
        <v>0</v>
      </c>
      <c r="Y1046" s="85">
        <v>0</v>
      </c>
      <c r="Z1046" s="85">
        <v>0</v>
      </c>
      <c r="AA1046" s="85">
        <v>0</v>
      </c>
      <c r="AB1046" s="64">
        <f t="shared" si="197"/>
        <v>0</v>
      </c>
      <c r="AC1046" s="64">
        <f t="shared" si="198"/>
        <v>0</v>
      </c>
      <c r="AD1046" s="64">
        <f t="shared" si="199"/>
        <v>0</v>
      </c>
      <c r="AE1046" s="64">
        <f t="shared" si="200"/>
        <v>0</v>
      </c>
      <c r="AF1046" s="64">
        <f t="shared" si="201"/>
        <v>0</v>
      </c>
      <c r="AG1046" s="64">
        <f t="shared" si="202"/>
        <v>0</v>
      </c>
      <c r="AH1046" s="64">
        <f t="shared" si="203"/>
        <v>0</v>
      </c>
    </row>
    <row r="1047" spans="1:34">
      <c r="A1047" t="s">
        <v>36</v>
      </c>
      <c r="B1047" t="s">
        <v>43</v>
      </c>
      <c r="C1047">
        <v>8</v>
      </c>
      <c r="D1047">
        <v>2012</v>
      </c>
      <c r="E1047">
        <v>14</v>
      </c>
      <c r="F1047">
        <v>1.3375170000000001</v>
      </c>
      <c r="G1047">
        <v>0.97638749999999996</v>
      </c>
      <c r="H1047" s="85">
        <v>84.255799999999994</v>
      </c>
      <c r="I1047" s="84">
        <f t="shared" si="192"/>
        <v>-3.1607099999999999E-2</v>
      </c>
      <c r="J1047" s="84">
        <f t="shared" si="193"/>
        <v>-1.2933399999999999E-2</v>
      </c>
      <c r="K1047" s="84">
        <f t="shared" si="194"/>
        <v>0</v>
      </c>
      <c r="L1047" s="84">
        <f t="shared" si="195"/>
        <v>1.2933399999999999E-2</v>
      </c>
      <c r="M1047" s="84">
        <f t="shared" si="196"/>
        <v>3.1607099999999999E-2</v>
      </c>
      <c r="N1047">
        <v>0</v>
      </c>
      <c r="O1047" s="85">
        <v>0</v>
      </c>
      <c r="P1047" s="84">
        <v>0.88900000000000001</v>
      </c>
      <c r="Q1047">
        <v>0</v>
      </c>
      <c r="R1047">
        <v>-3.1607099999999999E-2</v>
      </c>
      <c r="S1047">
        <v>-1.2933399999999999E-2</v>
      </c>
      <c r="T1047">
        <v>0</v>
      </c>
      <c r="U1047">
        <v>1.2933399999999999E-2</v>
      </c>
      <c r="V1047">
        <v>3.1607099999999999E-2</v>
      </c>
      <c r="W1047" s="85">
        <v>0</v>
      </c>
      <c r="X1047" s="85">
        <v>0</v>
      </c>
      <c r="Y1047" s="85">
        <v>0</v>
      </c>
      <c r="Z1047" s="85">
        <v>0</v>
      </c>
      <c r="AA1047" s="85">
        <v>0</v>
      </c>
      <c r="AB1047" s="64">
        <f t="shared" si="197"/>
        <v>0</v>
      </c>
      <c r="AC1047" s="64">
        <f t="shared" si="198"/>
        <v>0</v>
      </c>
      <c r="AD1047" s="64">
        <f t="shared" si="199"/>
        <v>0</v>
      </c>
      <c r="AE1047" s="64">
        <f t="shared" si="200"/>
        <v>0</v>
      </c>
      <c r="AF1047" s="64">
        <f t="shared" si="201"/>
        <v>0</v>
      </c>
      <c r="AG1047" s="64">
        <f t="shared" si="202"/>
        <v>0</v>
      </c>
      <c r="AH1047" s="64">
        <f t="shared" si="203"/>
        <v>0</v>
      </c>
    </row>
    <row r="1048" spans="1:34">
      <c r="A1048" t="s">
        <v>36</v>
      </c>
      <c r="B1048" t="s">
        <v>43</v>
      </c>
      <c r="C1048">
        <v>8</v>
      </c>
      <c r="D1048">
        <v>2012</v>
      </c>
      <c r="E1048">
        <v>15</v>
      </c>
      <c r="F1048">
        <v>1.531687</v>
      </c>
      <c r="G1048">
        <v>1.1181319999999999</v>
      </c>
      <c r="H1048" s="85">
        <v>83.3566</v>
      </c>
      <c r="I1048" s="84">
        <f t="shared" si="192"/>
        <v>-3.2826099999999997E-2</v>
      </c>
      <c r="J1048" s="84">
        <f t="shared" si="193"/>
        <v>-1.34322E-2</v>
      </c>
      <c r="K1048" s="84">
        <f t="shared" si="194"/>
        <v>0</v>
      </c>
      <c r="L1048" s="84">
        <f t="shared" si="195"/>
        <v>1.34322E-2</v>
      </c>
      <c r="M1048" s="84">
        <f t="shared" si="196"/>
        <v>3.2826099999999997E-2</v>
      </c>
      <c r="N1048">
        <v>0</v>
      </c>
      <c r="O1048" s="85">
        <v>0</v>
      </c>
      <c r="P1048" s="84">
        <v>0.8</v>
      </c>
      <c r="Q1048">
        <v>0</v>
      </c>
      <c r="R1048">
        <v>-3.2826099999999997E-2</v>
      </c>
      <c r="S1048">
        <v>-1.34322E-2</v>
      </c>
      <c r="T1048">
        <v>0</v>
      </c>
      <c r="U1048">
        <v>1.34322E-2</v>
      </c>
      <c r="V1048">
        <v>3.2826099999999997E-2</v>
      </c>
      <c r="W1048" s="85">
        <v>0</v>
      </c>
      <c r="X1048" s="85">
        <v>0</v>
      </c>
      <c r="Y1048" s="85">
        <v>0</v>
      </c>
      <c r="Z1048" s="85">
        <v>0</v>
      </c>
      <c r="AA1048" s="85">
        <v>0</v>
      </c>
      <c r="AB1048" s="64">
        <f t="shared" si="197"/>
        <v>0</v>
      </c>
      <c r="AC1048" s="64">
        <f t="shared" si="198"/>
        <v>0</v>
      </c>
      <c r="AD1048" s="64">
        <f t="shared" si="199"/>
        <v>0</v>
      </c>
      <c r="AE1048" s="64">
        <f t="shared" si="200"/>
        <v>0</v>
      </c>
      <c r="AF1048" s="64">
        <f t="shared" si="201"/>
        <v>0</v>
      </c>
      <c r="AG1048" s="64">
        <f t="shared" si="202"/>
        <v>0</v>
      </c>
      <c r="AH1048" s="64">
        <f t="shared" si="203"/>
        <v>0</v>
      </c>
    </row>
    <row r="1049" spans="1:34">
      <c r="A1049" t="s">
        <v>36</v>
      </c>
      <c r="B1049" t="s">
        <v>43</v>
      </c>
      <c r="C1049">
        <v>8</v>
      </c>
      <c r="D1049">
        <v>2012</v>
      </c>
      <c r="E1049">
        <v>16</v>
      </c>
      <c r="F1049">
        <v>1.691997</v>
      </c>
      <c r="G1049">
        <v>1.235158</v>
      </c>
      <c r="H1049" s="85">
        <v>82.589100000000002</v>
      </c>
      <c r="I1049" s="84">
        <f t="shared" si="192"/>
        <v>-3.3380800000000002E-2</v>
      </c>
      <c r="J1049" s="84">
        <f t="shared" si="193"/>
        <v>-1.36592E-2</v>
      </c>
      <c r="K1049" s="84">
        <f t="shared" si="194"/>
        <v>0</v>
      </c>
      <c r="L1049" s="84">
        <f t="shared" si="195"/>
        <v>1.36592E-2</v>
      </c>
      <c r="M1049" s="84">
        <f t="shared" si="196"/>
        <v>3.3380800000000002E-2</v>
      </c>
      <c r="N1049">
        <v>0</v>
      </c>
      <c r="O1049" s="85">
        <v>0</v>
      </c>
      <c r="P1049" s="84">
        <v>0.67400000000000004</v>
      </c>
      <c r="Q1049">
        <v>0</v>
      </c>
      <c r="R1049">
        <v>-3.3380800000000002E-2</v>
      </c>
      <c r="S1049">
        <v>-1.36592E-2</v>
      </c>
      <c r="T1049">
        <v>0</v>
      </c>
      <c r="U1049">
        <v>1.36592E-2</v>
      </c>
      <c r="V1049">
        <v>3.3380800000000002E-2</v>
      </c>
      <c r="W1049" s="85">
        <v>0</v>
      </c>
      <c r="X1049" s="85">
        <v>0</v>
      </c>
      <c r="Y1049" s="85">
        <v>0</v>
      </c>
      <c r="Z1049" s="85">
        <v>0</v>
      </c>
      <c r="AA1049" s="85">
        <v>0</v>
      </c>
      <c r="AB1049" s="64">
        <f t="shared" si="197"/>
        <v>0</v>
      </c>
      <c r="AC1049" s="64">
        <f t="shared" si="198"/>
        <v>0</v>
      </c>
      <c r="AD1049" s="64">
        <f t="shared" si="199"/>
        <v>0</v>
      </c>
      <c r="AE1049" s="64">
        <f t="shared" si="200"/>
        <v>0</v>
      </c>
      <c r="AF1049" s="64">
        <f t="shared" si="201"/>
        <v>0</v>
      </c>
      <c r="AG1049" s="64">
        <f t="shared" si="202"/>
        <v>0</v>
      </c>
      <c r="AH1049" s="64">
        <f t="shared" si="203"/>
        <v>0</v>
      </c>
    </row>
    <row r="1050" spans="1:34">
      <c r="A1050" t="s">
        <v>36</v>
      </c>
      <c r="B1050" t="s">
        <v>43</v>
      </c>
      <c r="C1050">
        <v>8</v>
      </c>
      <c r="D1050">
        <v>2012</v>
      </c>
      <c r="E1050">
        <v>17</v>
      </c>
      <c r="F1050">
        <v>1.7479389999999999</v>
      </c>
      <c r="G1050">
        <v>1.275995</v>
      </c>
      <c r="H1050" s="85">
        <v>80.511600000000001</v>
      </c>
      <c r="I1050" s="84">
        <f t="shared" si="192"/>
        <v>-3.3197299999999999E-2</v>
      </c>
      <c r="J1050" s="84">
        <f t="shared" si="193"/>
        <v>-1.35841E-2</v>
      </c>
      <c r="K1050" s="84">
        <f t="shared" si="194"/>
        <v>0</v>
      </c>
      <c r="L1050" s="84">
        <f t="shared" si="195"/>
        <v>1.35841E-2</v>
      </c>
      <c r="M1050" s="84">
        <f t="shared" si="196"/>
        <v>3.3197299999999999E-2</v>
      </c>
      <c r="N1050">
        <v>0</v>
      </c>
      <c r="O1050" s="85">
        <v>0</v>
      </c>
      <c r="P1050" s="84">
        <v>0.56599999999999995</v>
      </c>
      <c r="Q1050">
        <v>0</v>
      </c>
      <c r="R1050">
        <v>-3.3197299999999999E-2</v>
      </c>
      <c r="S1050">
        <v>-1.35841E-2</v>
      </c>
      <c r="T1050">
        <v>0</v>
      </c>
      <c r="U1050">
        <v>1.35841E-2</v>
      </c>
      <c r="V1050">
        <v>3.3197299999999999E-2</v>
      </c>
      <c r="W1050" s="85">
        <v>0</v>
      </c>
      <c r="X1050" s="85">
        <v>0</v>
      </c>
      <c r="Y1050" s="85">
        <v>0</v>
      </c>
      <c r="Z1050" s="85">
        <v>0</v>
      </c>
      <c r="AA1050" s="85">
        <v>0</v>
      </c>
      <c r="AB1050" s="64">
        <f t="shared" si="197"/>
        <v>0</v>
      </c>
      <c r="AC1050" s="64">
        <f t="shared" si="198"/>
        <v>0</v>
      </c>
      <c r="AD1050" s="64">
        <f t="shared" si="199"/>
        <v>0</v>
      </c>
      <c r="AE1050" s="64">
        <f t="shared" si="200"/>
        <v>0</v>
      </c>
      <c r="AF1050" s="64">
        <f t="shared" si="201"/>
        <v>0</v>
      </c>
      <c r="AG1050" s="64">
        <f t="shared" si="202"/>
        <v>0</v>
      </c>
      <c r="AH1050" s="64">
        <f t="shared" si="203"/>
        <v>0</v>
      </c>
    </row>
    <row r="1051" spans="1:34">
      <c r="A1051" t="s">
        <v>36</v>
      </c>
      <c r="B1051" t="s">
        <v>43</v>
      </c>
      <c r="C1051">
        <v>8</v>
      </c>
      <c r="D1051">
        <v>2012</v>
      </c>
      <c r="E1051">
        <v>18</v>
      </c>
      <c r="F1051">
        <v>1.6791240000000001</v>
      </c>
      <c r="G1051">
        <v>1.22576</v>
      </c>
      <c r="H1051" s="85">
        <v>78.6357</v>
      </c>
      <c r="I1051" s="84">
        <f t="shared" si="192"/>
        <v>-3.24044E-2</v>
      </c>
      <c r="J1051" s="84">
        <f t="shared" si="193"/>
        <v>-1.32596E-2</v>
      </c>
      <c r="K1051" s="84">
        <f t="shared" si="194"/>
        <v>0</v>
      </c>
      <c r="L1051" s="84">
        <f t="shared" si="195"/>
        <v>1.32596E-2</v>
      </c>
      <c r="M1051" s="84">
        <f t="shared" si="196"/>
        <v>3.24044E-2</v>
      </c>
      <c r="N1051">
        <v>0</v>
      </c>
      <c r="O1051" s="85">
        <v>0</v>
      </c>
      <c r="P1051" s="84">
        <v>0.374</v>
      </c>
      <c r="Q1051">
        <v>0</v>
      </c>
      <c r="R1051">
        <v>-3.24044E-2</v>
      </c>
      <c r="S1051">
        <v>-1.32596E-2</v>
      </c>
      <c r="T1051">
        <v>0</v>
      </c>
      <c r="U1051">
        <v>1.32596E-2</v>
      </c>
      <c r="V1051">
        <v>3.24044E-2</v>
      </c>
      <c r="W1051" s="85">
        <v>0</v>
      </c>
      <c r="X1051" s="85">
        <v>0</v>
      </c>
      <c r="Y1051" s="85">
        <v>0</v>
      </c>
      <c r="Z1051" s="85">
        <v>0</v>
      </c>
      <c r="AA1051" s="85">
        <v>0</v>
      </c>
      <c r="AB1051" s="64">
        <f t="shared" si="197"/>
        <v>0</v>
      </c>
      <c r="AC1051" s="64">
        <f t="shared" si="198"/>
        <v>0</v>
      </c>
      <c r="AD1051" s="64">
        <f t="shared" si="199"/>
        <v>0</v>
      </c>
      <c r="AE1051" s="64">
        <f t="shared" si="200"/>
        <v>0</v>
      </c>
      <c r="AF1051" s="64">
        <f t="shared" si="201"/>
        <v>0</v>
      </c>
      <c r="AG1051" s="64">
        <f t="shared" si="202"/>
        <v>0</v>
      </c>
      <c r="AH1051" s="64">
        <f t="shared" si="203"/>
        <v>0</v>
      </c>
    </row>
    <row r="1052" spans="1:34">
      <c r="A1052" t="s">
        <v>36</v>
      </c>
      <c r="B1052" t="s">
        <v>43</v>
      </c>
      <c r="C1052">
        <v>8</v>
      </c>
      <c r="D1052">
        <v>2012</v>
      </c>
      <c r="E1052">
        <v>19</v>
      </c>
      <c r="F1052">
        <v>1.4139660000000001</v>
      </c>
      <c r="G1052">
        <v>1.569502</v>
      </c>
      <c r="H1052" s="85">
        <v>76.061999999999998</v>
      </c>
      <c r="I1052" s="84">
        <f t="shared" si="192"/>
        <v>0</v>
      </c>
      <c r="J1052" s="84">
        <f t="shared" si="193"/>
        <v>0</v>
      </c>
      <c r="K1052" s="84">
        <f t="shared" si="194"/>
        <v>0</v>
      </c>
      <c r="L1052" s="84">
        <f t="shared" si="195"/>
        <v>0</v>
      </c>
      <c r="M1052" s="84">
        <f t="shared" si="196"/>
        <v>0</v>
      </c>
      <c r="N1052">
        <v>0</v>
      </c>
      <c r="O1052" s="85">
        <v>0</v>
      </c>
      <c r="P1052" s="84">
        <v>0.23300000000000001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 s="85">
        <v>0</v>
      </c>
      <c r="X1052" s="85">
        <v>0</v>
      </c>
      <c r="Y1052" s="85">
        <v>0</v>
      </c>
      <c r="Z1052" s="85">
        <v>0</v>
      </c>
      <c r="AA1052" s="85">
        <v>0</v>
      </c>
      <c r="AB1052" s="64">
        <f t="shared" si="197"/>
        <v>0</v>
      </c>
      <c r="AC1052" s="64">
        <f t="shared" si="198"/>
        <v>0</v>
      </c>
      <c r="AD1052" s="64">
        <f t="shared" si="199"/>
        <v>0</v>
      </c>
      <c r="AE1052" s="64">
        <f t="shared" si="200"/>
        <v>0</v>
      </c>
      <c r="AF1052" s="64">
        <f t="shared" si="201"/>
        <v>0</v>
      </c>
      <c r="AG1052" s="64">
        <f t="shared" si="202"/>
        <v>0</v>
      </c>
      <c r="AH1052" s="64">
        <f t="shared" si="203"/>
        <v>0</v>
      </c>
    </row>
    <row r="1053" spans="1:34">
      <c r="A1053" t="s">
        <v>36</v>
      </c>
      <c r="B1053" t="s">
        <v>43</v>
      </c>
      <c r="C1053">
        <v>8</v>
      </c>
      <c r="D1053">
        <v>2012</v>
      </c>
      <c r="E1053">
        <v>20</v>
      </c>
      <c r="F1053">
        <v>1.0233449999999999</v>
      </c>
      <c r="G1053">
        <v>1.1154459999999999</v>
      </c>
      <c r="H1053" s="85">
        <v>72.596900000000005</v>
      </c>
      <c r="I1053" s="84">
        <f t="shared" si="192"/>
        <v>0</v>
      </c>
      <c r="J1053" s="84">
        <f t="shared" si="193"/>
        <v>0</v>
      </c>
      <c r="K1053" s="84">
        <f t="shared" si="194"/>
        <v>0</v>
      </c>
      <c r="L1053" s="84">
        <f t="shared" si="195"/>
        <v>0</v>
      </c>
      <c r="M1053" s="84">
        <f t="shared" si="196"/>
        <v>0</v>
      </c>
      <c r="N1053">
        <v>0</v>
      </c>
      <c r="O1053" s="85">
        <v>0</v>
      </c>
      <c r="P1053" s="84">
        <v>0.16500000000000001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 s="85">
        <v>0</v>
      </c>
      <c r="X1053" s="85">
        <v>0</v>
      </c>
      <c r="Y1053" s="85">
        <v>0</v>
      </c>
      <c r="Z1053" s="85">
        <v>0</v>
      </c>
      <c r="AA1053" s="85">
        <v>0</v>
      </c>
      <c r="AB1053" s="64">
        <f t="shared" si="197"/>
        <v>0</v>
      </c>
      <c r="AC1053" s="64">
        <f t="shared" si="198"/>
        <v>0</v>
      </c>
      <c r="AD1053" s="64">
        <f t="shared" si="199"/>
        <v>0</v>
      </c>
      <c r="AE1053" s="64">
        <f t="shared" si="200"/>
        <v>0</v>
      </c>
      <c r="AF1053" s="64">
        <f t="shared" si="201"/>
        <v>0</v>
      </c>
      <c r="AG1053" s="64">
        <f t="shared" si="202"/>
        <v>0</v>
      </c>
      <c r="AH1053" s="64">
        <f t="shared" si="203"/>
        <v>0</v>
      </c>
    </row>
    <row r="1054" spans="1:34">
      <c r="A1054" t="s">
        <v>36</v>
      </c>
      <c r="B1054" t="s">
        <v>43</v>
      </c>
      <c r="C1054">
        <v>8</v>
      </c>
      <c r="D1054">
        <v>2012</v>
      </c>
      <c r="E1054">
        <v>21</v>
      </c>
      <c r="F1054">
        <v>0.7632565</v>
      </c>
      <c r="G1054">
        <v>0.81668450000000004</v>
      </c>
      <c r="H1054" s="85">
        <v>71.015500000000003</v>
      </c>
      <c r="I1054" s="84">
        <f t="shared" si="192"/>
        <v>0</v>
      </c>
      <c r="J1054" s="84">
        <f t="shared" si="193"/>
        <v>0</v>
      </c>
      <c r="K1054" s="84">
        <f t="shared" si="194"/>
        <v>0</v>
      </c>
      <c r="L1054" s="84">
        <f t="shared" si="195"/>
        <v>0</v>
      </c>
      <c r="M1054" s="84">
        <f t="shared" si="196"/>
        <v>0</v>
      </c>
      <c r="N1054">
        <v>0</v>
      </c>
      <c r="O1054" s="85">
        <v>0</v>
      </c>
      <c r="P1054" s="84">
        <v>0.1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 s="85">
        <v>0</v>
      </c>
      <c r="X1054" s="85">
        <v>0</v>
      </c>
      <c r="Y1054" s="85">
        <v>0</v>
      </c>
      <c r="Z1054" s="85">
        <v>0</v>
      </c>
      <c r="AA1054" s="85">
        <v>0</v>
      </c>
      <c r="AB1054" s="64">
        <f t="shared" si="197"/>
        <v>0</v>
      </c>
      <c r="AC1054" s="64">
        <f t="shared" si="198"/>
        <v>0</v>
      </c>
      <c r="AD1054" s="64">
        <f t="shared" si="199"/>
        <v>0</v>
      </c>
      <c r="AE1054" s="64">
        <f t="shared" si="200"/>
        <v>0</v>
      </c>
      <c r="AF1054" s="64">
        <f t="shared" si="201"/>
        <v>0</v>
      </c>
      <c r="AG1054" s="64">
        <f t="shared" si="202"/>
        <v>0</v>
      </c>
      <c r="AH1054" s="64">
        <f t="shared" si="203"/>
        <v>0</v>
      </c>
    </row>
    <row r="1055" spans="1:34">
      <c r="A1055" t="s">
        <v>36</v>
      </c>
      <c r="B1055" t="s">
        <v>43</v>
      </c>
      <c r="C1055">
        <v>8</v>
      </c>
      <c r="D1055">
        <v>2012</v>
      </c>
      <c r="E1055">
        <v>22</v>
      </c>
      <c r="F1055">
        <v>0.61765970000000003</v>
      </c>
      <c r="G1055">
        <v>0.61765970000000003</v>
      </c>
      <c r="H1055" s="85">
        <v>69.395300000000006</v>
      </c>
      <c r="I1055" s="84">
        <f t="shared" si="192"/>
        <v>0</v>
      </c>
      <c r="J1055" s="84">
        <f t="shared" si="193"/>
        <v>0</v>
      </c>
      <c r="K1055" s="84">
        <f t="shared" si="194"/>
        <v>0</v>
      </c>
      <c r="L1055" s="84">
        <f t="shared" si="195"/>
        <v>0</v>
      </c>
      <c r="M1055" s="84">
        <f t="shared" si="196"/>
        <v>0</v>
      </c>
      <c r="N1055">
        <v>0</v>
      </c>
      <c r="O1055" s="85">
        <v>0</v>
      </c>
      <c r="P1055" s="84">
        <v>6.8000000000000005E-2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 s="85">
        <v>0</v>
      </c>
      <c r="X1055" s="85">
        <v>0</v>
      </c>
      <c r="Y1055" s="85">
        <v>0</v>
      </c>
      <c r="Z1055" s="85">
        <v>0</v>
      </c>
      <c r="AA1055" s="85">
        <v>0</v>
      </c>
      <c r="AB1055" s="64">
        <f t="shared" si="197"/>
        <v>0</v>
      </c>
      <c r="AC1055" s="64">
        <f t="shared" si="198"/>
        <v>0</v>
      </c>
      <c r="AD1055" s="64">
        <f t="shared" si="199"/>
        <v>0</v>
      </c>
      <c r="AE1055" s="64">
        <f t="shared" si="200"/>
        <v>0</v>
      </c>
      <c r="AF1055" s="64">
        <f t="shared" si="201"/>
        <v>0</v>
      </c>
      <c r="AG1055" s="64">
        <f t="shared" si="202"/>
        <v>0</v>
      </c>
      <c r="AH1055" s="64">
        <f t="shared" si="203"/>
        <v>0</v>
      </c>
    </row>
    <row r="1056" spans="1:34">
      <c r="A1056" t="s">
        <v>36</v>
      </c>
      <c r="B1056" t="s">
        <v>43</v>
      </c>
      <c r="C1056">
        <v>8</v>
      </c>
      <c r="D1056">
        <v>2012</v>
      </c>
      <c r="E1056">
        <v>23</v>
      </c>
      <c r="F1056">
        <v>0.45202039999999999</v>
      </c>
      <c r="G1056">
        <v>0.45202039999999999</v>
      </c>
      <c r="H1056" s="85">
        <v>68.054299999999998</v>
      </c>
      <c r="I1056" s="84">
        <f t="shared" si="192"/>
        <v>0</v>
      </c>
      <c r="J1056" s="84">
        <f t="shared" si="193"/>
        <v>0</v>
      </c>
      <c r="K1056" s="84">
        <f t="shared" si="194"/>
        <v>0</v>
      </c>
      <c r="L1056" s="84">
        <f t="shared" si="195"/>
        <v>0</v>
      </c>
      <c r="M1056" s="84">
        <f t="shared" si="196"/>
        <v>0</v>
      </c>
      <c r="N1056">
        <v>0</v>
      </c>
      <c r="O1056" s="85">
        <v>0</v>
      </c>
      <c r="P1056" s="84">
        <v>5.0999999999999997E-2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 s="85">
        <v>0</v>
      </c>
      <c r="X1056" s="85">
        <v>0</v>
      </c>
      <c r="Y1056" s="85">
        <v>0</v>
      </c>
      <c r="Z1056" s="85">
        <v>0</v>
      </c>
      <c r="AA1056" s="85">
        <v>0</v>
      </c>
      <c r="AB1056" s="64">
        <f t="shared" si="197"/>
        <v>0</v>
      </c>
      <c r="AC1056" s="64">
        <f t="shared" si="198"/>
        <v>0</v>
      </c>
      <c r="AD1056" s="64">
        <f t="shared" si="199"/>
        <v>0</v>
      </c>
      <c r="AE1056" s="64">
        <f t="shared" si="200"/>
        <v>0</v>
      </c>
      <c r="AF1056" s="64">
        <f t="shared" si="201"/>
        <v>0</v>
      </c>
      <c r="AG1056" s="64">
        <f t="shared" si="202"/>
        <v>0</v>
      </c>
      <c r="AH1056" s="64">
        <f t="shared" si="203"/>
        <v>0</v>
      </c>
    </row>
    <row r="1057" spans="1:34">
      <c r="A1057" t="s">
        <v>36</v>
      </c>
      <c r="B1057" t="s">
        <v>43</v>
      </c>
      <c r="C1057">
        <v>8</v>
      </c>
      <c r="D1057">
        <v>2012</v>
      </c>
      <c r="E1057">
        <v>24</v>
      </c>
      <c r="F1057">
        <v>0.2935353</v>
      </c>
      <c r="G1057">
        <v>0.2935353</v>
      </c>
      <c r="H1057" s="85">
        <v>67.325599999999994</v>
      </c>
      <c r="I1057" s="84">
        <f t="shared" si="192"/>
        <v>0</v>
      </c>
      <c r="J1057" s="84">
        <f t="shared" si="193"/>
        <v>0</v>
      </c>
      <c r="K1057" s="84">
        <f t="shared" si="194"/>
        <v>0</v>
      </c>
      <c r="L1057" s="84">
        <f t="shared" si="195"/>
        <v>0</v>
      </c>
      <c r="M1057" s="84">
        <f t="shared" si="196"/>
        <v>0</v>
      </c>
      <c r="N1057">
        <v>0</v>
      </c>
      <c r="O1057" s="85">
        <v>0</v>
      </c>
      <c r="P1057" s="84">
        <v>0.05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 s="85">
        <v>0</v>
      </c>
      <c r="X1057" s="85">
        <v>0</v>
      </c>
      <c r="Y1057" s="85">
        <v>0</v>
      </c>
      <c r="Z1057" s="85">
        <v>0</v>
      </c>
      <c r="AA1057" s="85">
        <v>0</v>
      </c>
      <c r="AB1057" s="64">
        <f t="shared" si="197"/>
        <v>0</v>
      </c>
      <c r="AC1057" s="64">
        <f t="shared" si="198"/>
        <v>0</v>
      </c>
      <c r="AD1057" s="64">
        <f t="shared" si="199"/>
        <v>0</v>
      </c>
      <c r="AE1057" s="64">
        <f t="shared" si="200"/>
        <v>0</v>
      </c>
      <c r="AF1057" s="64">
        <f t="shared" si="201"/>
        <v>0</v>
      </c>
      <c r="AG1057" s="64">
        <f t="shared" si="202"/>
        <v>0</v>
      </c>
      <c r="AH1057" s="64">
        <f t="shared" si="203"/>
        <v>0</v>
      </c>
    </row>
    <row r="1058" spans="1:34">
      <c r="A1058" t="s">
        <v>36</v>
      </c>
      <c r="B1058" t="s">
        <v>44</v>
      </c>
      <c r="C1058">
        <v>9</v>
      </c>
      <c r="D1058">
        <v>2012</v>
      </c>
      <c r="E1058">
        <v>1</v>
      </c>
      <c r="F1058">
        <v>0.08</v>
      </c>
      <c r="G1058">
        <v>0.08</v>
      </c>
      <c r="H1058" s="85">
        <v>69.085300000000004</v>
      </c>
      <c r="I1058" s="84">
        <f t="shared" si="192"/>
        <v>0</v>
      </c>
      <c r="J1058" s="84">
        <f t="shared" si="193"/>
        <v>0</v>
      </c>
      <c r="K1058" s="84">
        <f t="shared" si="194"/>
        <v>0</v>
      </c>
      <c r="L1058" s="84">
        <f t="shared" si="195"/>
        <v>0</v>
      </c>
      <c r="M1058" s="84">
        <f t="shared" si="196"/>
        <v>0</v>
      </c>
      <c r="N1058">
        <v>0</v>
      </c>
      <c r="O1058" s="85">
        <v>0</v>
      </c>
      <c r="P1058" s="84">
        <v>0.05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 s="85">
        <v>0</v>
      </c>
      <c r="X1058" s="85">
        <v>0</v>
      </c>
      <c r="Y1058" s="85">
        <v>0</v>
      </c>
      <c r="Z1058" s="85">
        <v>0</v>
      </c>
      <c r="AA1058" s="85">
        <v>0</v>
      </c>
      <c r="AB1058" s="64">
        <f t="shared" si="197"/>
        <v>0</v>
      </c>
      <c r="AC1058" s="64">
        <f t="shared" si="198"/>
        <v>0</v>
      </c>
      <c r="AD1058" s="64">
        <f t="shared" si="199"/>
        <v>0</v>
      </c>
      <c r="AE1058" s="64">
        <f t="shared" si="200"/>
        <v>0</v>
      </c>
      <c r="AF1058" s="64">
        <f t="shared" si="201"/>
        <v>0</v>
      </c>
      <c r="AG1058" s="64">
        <f t="shared" si="202"/>
        <v>0</v>
      </c>
      <c r="AH1058" s="64">
        <f t="shared" si="203"/>
        <v>0</v>
      </c>
    </row>
    <row r="1059" spans="1:34">
      <c r="A1059" t="s">
        <v>36</v>
      </c>
      <c r="B1059" t="s">
        <v>44</v>
      </c>
      <c r="C1059">
        <v>9</v>
      </c>
      <c r="D1059">
        <v>2012</v>
      </c>
      <c r="E1059">
        <v>2</v>
      </c>
      <c r="F1059">
        <v>0.08</v>
      </c>
      <c r="G1059">
        <v>0.08</v>
      </c>
      <c r="H1059" s="85">
        <v>68.348799999999997</v>
      </c>
      <c r="I1059" s="84">
        <f t="shared" si="192"/>
        <v>0</v>
      </c>
      <c r="J1059" s="84">
        <f t="shared" si="193"/>
        <v>0</v>
      </c>
      <c r="K1059" s="84">
        <f t="shared" si="194"/>
        <v>0</v>
      </c>
      <c r="L1059" s="84">
        <f t="shared" si="195"/>
        <v>0</v>
      </c>
      <c r="M1059" s="84">
        <f t="shared" si="196"/>
        <v>0</v>
      </c>
      <c r="N1059">
        <v>0</v>
      </c>
      <c r="O1059" s="85">
        <v>0</v>
      </c>
      <c r="P1059" s="84">
        <v>3.2000000000000001E-2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 s="85">
        <v>0</v>
      </c>
      <c r="X1059" s="85">
        <v>0</v>
      </c>
      <c r="Y1059" s="85">
        <v>0</v>
      </c>
      <c r="Z1059" s="85">
        <v>0</v>
      </c>
      <c r="AA1059" s="85">
        <v>0</v>
      </c>
      <c r="AB1059" s="64">
        <f t="shared" si="197"/>
        <v>0</v>
      </c>
      <c r="AC1059" s="64">
        <f t="shared" si="198"/>
        <v>0</v>
      </c>
      <c r="AD1059" s="64">
        <f t="shared" si="199"/>
        <v>0</v>
      </c>
      <c r="AE1059" s="64">
        <f t="shared" si="200"/>
        <v>0</v>
      </c>
      <c r="AF1059" s="64">
        <f t="shared" si="201"/>
        <v>0</v>
      </c>
      <c r="AG1059" s="64">
        <f t="shared" si="202"/>
        <v>0</v>
      </c>
      <c r="AH1059" s="64">
        <f t="shared" si="203"/>
        <v>0</v>
      </c>
    </row>
    <row r="1060" spans="1:34">
      <c r="A1060" t="s">
        <v>36</v>
      </c>
      <c r="B1060" t="s">
        <v>44</v>
      </c>
      <c r="C1060">
        <v>9</v>
      </c>
      <c r="D1060">
        <v>2012</v>
      </c>
      <c r="E1060">
        <v>3</v>
      </c>
      <c r="F1060">
        <v>0.08</v>
      </c>
      <c r="G1060">
        <v>0.08</v>
      </c>
      <c r="H1060" s="85">
        <v>67.767399999999995</v>
      </c>
      <c r="I1060" s="84">
        <f t="shared" si="192"/>
        <v>0</v>
      </c>
      <c r="J1060" s="84">
        <f t="shared" si="193"/>
        <v>0</v>
      </c>
      <c r="K1060" s="84">
        <f t="shared" si="194"/>
        <v>0</v>
      </c>
      <c r="L1060" s="84">
        <f t="shared" si="195"/>
        <v>0</v>
      </c>
      <c r="M1060" s="84">
        <f t="shared" si="196"/>
        <v>0</v>
      </c>
      <c r="N1060">
        <v>0</v>
      </c>
      <c r="O1060" s="85">
        <v>0</v>
      </c>
      <c r="P1060" s="84">
        <v>4.3999999999999997E-2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 s="85">
        <v>0</v>
      </c>
      <c r="X1060" s="85">
        <v>0</v>
      </c>
      <c r="Y1060" s="85">
        <v>0</v>
      </c>
      <c r="Z1060" s="85">
        <v>0</v>
      </c>
      <c r="AA1060" s="85">
        <v>0</v>
      </c>
      <c r="AB1060" s="64">
        <f t="shared" si="197"/>
        <v>0</v>
      </c>
      <c r="AC1060" s="64">
        <f t="shared" si="198"/>
        <v>0</v>
      </c>
      <c r="AD1060" s="64">
        <f t="shared" si="199"/>
        <v>0</v>
      </c>
      <c r="AE1060" s="64">
        <f t="shared" si="200"/>
        <v>0</v>
      </c>
      <c r="AF1060" s="64">
        <f t="shared" si="201"/>
        <v>0</v>
      </c>
      <c r="AG1060" s="64">
        <f t="shared" si="202"/>
        <v>0</v>
      </c>
      <c r="AH1060" s="64">
        <f t="shared" si="203"/>
        <v>0</v>
      </c>
    </row>
    <row r="1061" spans="1:34">
      <c r="A1061" t="s">
        <v>36</v>
      </c>
      <c r="B1061" t="s">
        <v>44</v>
      </c>
      <c r="C1061">
        <v>9</v>
      </c>
      <c r="D1061">
        <v>2012</v>
      </c>
      <c r="E1061">
        <v>4</v>
      </c>
      <c r="F1061">
        <v>0.08</v>
      </c>
      <c r="G1061">
        <v>0.08</v>
      </c>
      <c r="H1061" s="85">
        <v>67.829499999999996</v>
      </c>
      <c r="I1061" s="84">
        <f t="shared" si="192"/>
        <v>0</v>
      </c>
      <c r="J1061" s="84">
        <f t="shared" si="193"/>
        <v>0</v>
      </c>
      <c r="K1061" s="84">
        <f t="shared" si="194"/>
        <v>0</v>
      </c>
      <c r="L1061" s="84">
        <f t="shared" si="195"/>
        <v>0</v>
      </c>
      <c r="M1061" s="84">
        <f t="shared" si="196"/>
        <v>0</v>
      </c>
      <c r="N1061">
        <v>0</v>
      </c>
      <c r="O1061" s="85">
        <v>0</v>
      </c>
      <c r="P1061" s="84">
        <v>4.3999999999999997E-2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 s="85">
        <v>0</v>
      </c>
      <c r="X1061" s="85">
        <v>0</v>
      </c>
      <c r="Y1061" s="85">
        <v>0</v>
      </c>
      <c r="Z1061" s="85">
        <v>0</v>
      </c>
      <c r="AA1061" s="85">
        <v>0</v>
      </c>
      <c r="AB1061" s="64">
        <f t="shared" si="197"/>
        <v>0</v>
      </c>
      <c r="AC1061" s="64">
        <f t="shared" si="198"/>
        <v>0</v>
      </c>
      <c r="AD1061" s="64">
        <f t="shared" si="199"/>
        <v>0</v>
      </c>
      <c r="AE1061" s="64">
        <f t="shared" si="200"/>
        <v>0</v>
      </c>
      <c r="AF1061" s="64">
        <f t="shared" si="201"/>
        <v>0</v>
      </c>
      <c r="AG1061" s="64">
        <f t="shared" si="202"/>
        <v>0</v>
      </c>
      <c r="AH1061" s="64">
        <f t="shared" si="203"/>
        <v>0</v>
      </c>
    </row>
    <row r="1062" spans="1:34">
      <c r="A1062" t="s">
        <v>36</v>
      </c>
      <c r="B1062" t="s">
        <v>44</v>
      </c>
      <c r="C1062">
        <v>9</v>
      </c>
      <c r="D1062">
        <v>2012</v>
      </c>
      <c r="E1062">
        <v>5</v>
      </c>
      <c r="F1062">
        <v>4.8217099999999999E-2</v>
      </c>
      <c r="G1062">
        <v>4.8217099999999999E-2</v>
      </c>
      <c r="H1062" s="85">
        <v>67.728700000000003</v>
      </c>
      <c r="I1062" s="84">
        <f t="shared" si="192"/>
        <v>0</v>
      </c>
      <c r="J1062" s="84">
        <f t="shared" si="193"/>
        <v>0</v>
      </c>
      <c r="K1062" s="84">
        <f t="shared" si="194"/>
        <v>0</v>
      </c>
      <c r="L1062" s="84">
        <f t="shared" si="195"/>
        <v>0</v>
      </c>
      <c r="M1062" s="84">
        <f t="shared" si="196"/>
        <v>0</v>
      </c>
      <c r="N1062">
        <v>0</v>
      </c>
      <c r="O1062" s="85">
        <v>0</v>
      </c>
      <c r="P1062" s="84">
        <v>5.3999999999999999E-2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 s="85">
        <v>0</v>
      </c>
      <c r="X1062" s="85">
        <v>0</v>
      </c>
      <c r="Y1062" s="85">
        <v>0</v>
      </c>
      <c r="Z1062" s="85">
        <v>0</v>
      </c>
      <c r="AA1062" s="85">
        <v>0</v>
      </c>
      <c r="AB1062" s="64">
        <f t="shared" si="197"/>
        <v>0</v>
      </c>
      <c r="AC1062" s="64">
        <f t="shared" si="198"/>
        <v>0</v>
      </c>
      <c r="AD1062" s="64">
        <f t="shared" si="199"/>
        <v>0</v>
      </c>
      <c r="AE1062" s="64">
        <f t="shared" si="200"/>
        <v>0</v>
      </c>
      <c r="AF1062" s="64">
        <f t="shared" si="201"/>
        <v>0</v>
      </c>
      <c r="AG1062" s="64">
        <f t="shared" si="202"/>
        <v>0</v>
      </c>
      <c r="AH1062" s="64">
        <f t="shared" si="203"/>
        <v>0</v>
      </c>
    </row>
    <row r="1063" spans="1:34">
      <c r="A1063" t="s">
        <v>36</v>
      </c>
      <c r="B1063" t="s">
        <v>44</v>
      </c>
      <c r="C1063">
        <v>9</v>
      </c>
      <c r="D1063">
        <v>2012</v>
      </c>
      <c r="E1063">
        <v>6</v>
      </c>
      <c r="F1063">
        <v>4.85125E-2</v>
      </c>
      <c r="G1063">
        <v>4.85125E-2</v>
      </c>
      <c r="H1063" s="85">
        <v>67.767399999999995</v>
      </c>
      <c r="I1063" s="84">
        <f t="shared" si="192"/>
        <v>0</v>
      </c>
      <c r="J1063" s="84">
        <f t="shared" si="193"/>
        <v>0</v>
      </c>
      <c r="K1063" s="84">
        <f t="shared" si="194"/>
        <v>0</v>
      </c>
      <c r="L1063" s="84">
        <f t="shared" si="195"/>
        <v>0</v>
      </c>
      <c r="M1063" s="84">
        <f t="shared" si="196"/>
        <v>0</v>
      </c>
      <c r="N1063">
        <v>0</v>
      </c>
      <c r="O1063" s="85">
        <v>0</v>
      </c>
      <c r="P1063" s="84">
        <v>0.10100000000000001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 s="85">
        <v>0</v>
      </c>
      <c r="X1063" s="85">
        <v>0</v>
      </c>
      <c r="Y1063" s="85">
        <v>0</v>
      </c>
      <c r="Z1063" s="85">
        <v>0</v>
      </c>
      <c r="AA1063" s="85">
        <v>0</v>
      </c>
      <c r="AB1063" s="64">
        <f t="shared" si="197"/>
        <v>0</v>
      </c>
      <c r="AC1063" s="64">
        <f t="shared" si="198"/>
        <v>0</v>
      </c>
      <c r="AD1063" s="64">
        <f t="shared" si="199"/>
        <v>0</v>
      </c>
      <c r="AE1063" s="64">
        <f t="shared" si="200"/>
        <v>0</v>
      </c>
      <c r="AF1063" s="64">
        <f t="shared" si="201"/>
        <v>0</v>
      </c>
      <c r="AG1063" s="64">
        <f t="shared" si="202"/>
        <v>0</v>
      </c>
      <c r="AH1063" s="64">
        <f t="shared" si="203"/>
        <v>0</v>
      </c>
    </row>
    <row r="1064" spans="1:34">
      <c r="A1064" t="s">
        <v>36</v>
      </c>
      <c r="B1064" t="s">
        <v>44</v>
      </c>
      <c r="C1064">
        <v>9</v>
      </c>
      <c r="D1064">
        <v>2012</v>
      </c>
      <c r="E1064">
        <v>7</v>
      </c>
      <c r="F1064">
        <v>3.3501299999999998E-2</v>
      </c>
      <c r="G1064">
        <v>3.3501299999999998E-2</v>
      </c>
      <c r="H1064" s="85">
        <v>68.527100000000004</v>
      </c>
      <c r="I1064" s="84">
        <f t="shared" si="192"/>
        <v>0</v>
      </c>
      <c r="J1064" s="84">
        <f t="shared" si="193"/>
        <v>0</v>
      </c>
      <c r="K1064" s="84">
        <f t="shared" si="194"/>
        <v>0</v>
      </c>
      <c r="L1064" s="84">
        <f t="shared" si="195"/>
        <v>0</v>
      </c>
      <c r="M1064" s="84">
        <f t="shared" si="196"/>
        <v>0</v>
      </c>
      <c r="N1064">
        <v>0</v>
      </c>
      <c r="O1064" s="85">
        <v>0</v>
      </c>
      <c r="P1064" s="84">
        <v>0.161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 s="85">
        <v>0</v>
      </c>
      <c r="X1064" s="85">
        <v>0</v>
      </c>
      <c r="Y1064" s="85">
        <v>0</v>
      </c>
      <c r="Z1064" s="85">
        <v>0</v>
      </c>
      <c r="AA1064" s="85">
        <v>0</v>
      </c>
      <c r="AB1064" s="64">
        <f t="shared" si="197"/>
        <v>0</v>
      </c>
      <c r="AC1064" s="64">
        <f t="shared" si="198"/>
        <v>0</v>
      </c>
      <c r="AD1064" s="64">
        <f t="shared" si="199"/>
        <v>0</v>
      </c>
      <c r="AE1064" s="64">
        <f t="shared" si="200"/>
        <v>0</v>
      </c>
      <c r="AF1064" s="64">
        <f t="shared" si="201"/>
        <v>0</v>
      </c>
      <c r="AG1064" s="64">
        <f t="shared" si="202"/>
        <v>0</v>
      </c>
      <c r="AH1064" s="64">
        <f t="shared" si="203"/>
        <v>0</v>
      </c>
    </row>
    <row r="1065" spans="1:34">
      <c r="A1065" t="s">
        <v>36</v>
      </c>
      <c r="B1065" t="s">
        <v>44</v>
      </c>
      <c r="C1065">
        <v>9</v>
      </c>
      <c r="D1065">
        <v>2012</v>
      </c>
      <c r="E1065">
        <v>8</v>
      </c>
      <c r="F1065">
        <v>0.1205888</v>
      </c>
      <c r="G1065">
        <v>0.1205888</v>
      </c>
      <c r="H1065" s="85">
        <v>74.674400000000006</v>
      </c>
      <c r="I1065" s="84">
        <f t="shared" si="192"/>
        <v>0</v>
      </c>
      <c r="J1065" s="84">
        <f t="shared" si="193"/>
        <v>0</v>
      </c>
      <c r="K1065" s="84">
        <f t="shared" si="194"/>
        <v>0</v>
      </c>
      <c r="L1065" s="84">
        <f t="shared" si="195"/>
        <v>0</v>
      </c>
      <c r="M1065" s="84">
        <f t="shared" si="196"/>
        <v>0</v>
      </c>
      <c r="N1065">
        <v>0</v>
      </c>
      <c r="O1065" s="85">
        <v>0</v>
      </c>
      <c r="P1065" s="84">
        <v>0.224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 s="85">
        <v>0</v>
      </c>
      <c r="X1065" s="85">
        <v>0</v>
      </c>
      <c r="Y1065" s="85">
        <v>0</v>
      </c>
      <c r="Z1065" s="85">
        <v>0</v>
      </c>
      <c r="AA1065" s="85">
        <v>0</v>
      </c>
      <c r="AB1065" s="64">
        <f t="shared" si="197"/>
        <v>0</v>
      </c>
      <c r="AC1065" s="64">
        <f t="shared" si="198"/>
        <v>0</v>
      </c>
      <c r="AD1065" s="64">
        <f t="shared" si="199"/>
        <v>0</v>
      </c>
      <c r="AE1065" s="64">
        <f t="shared" si="200"/>
        <v>0</v>
      </c>
      <c r="AF1065" s="64">
        <f t="shared" si="201"/>
        <v>0</v>
      </c>
      <c r="AG1065" s="64">
        <f t="shared" si="202"/>
        <v>0</v>
      </c>
      <c r="AH1065" s="64">
        <f t="shared" si="203"/>
        <v>0</v>
      </c>
    </row>
    <row r="1066" spans="1:34">
      <c r="A1066" t="s">
        <v>36</v>
      </c>
      <c r="B1066" t="s">
        <v>44</v>
      </c>
      <c r="C1066">
        <v>9</v>
      </c>
      <c r="D1066">
        <v>2012</v>
      </c>
      <c r="E1066">
        <v>9</v>
      </c>
      <c r="F1066">
        <v>0.1947797</v>
      </c>
      <c r="G1066">
        <v>0.1947797</v>
      </c>
      <c r="H1066" s="85">
        <v>80.697699999999998</v>
      </c>
      <c r="I1066" s="84">
        <f t="shared" si="192"/>
        <v>0</v>
      </c>
      <c r="J1066" s="84">
        <f t="shared" si="193"/>
        <v>0</v>
      </c>
      <c r="K1066" s="84">
        <f t="shared" si="194"/>
        <v>0</v>
      </c>
      <c r="L1066" s="84">
        <f t="shared" si="195"/>
        <v>0</v>
      </c>
      <c r="M1066" s="84">
        <f t="shared" si="196"/>
        <v>0</v>
      </c>
      <c r="N1066">
        <v>0</v>
      </c>
      <c r="O1066" s="85">
        <v>0</v>
      </c>
      <c r="P1066" s="84">
        <v>0.33800000000000002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 s="85">
        <v>0</v>
      </c>
      <c r="X1066" s="85">
        <v>0</v>
      </c>
      <c r="Y1066" s="85">
        <v>0</v>
      </c>
      <c r="Z1066" s="85">
        <v>0</v>
      </c>
      <c r="AA1066" s="85">
        <v>0</v>
      </c>
      <c r="AB1066" s="64">
        <f t="shared" si="197"/>
        <v>0</v>
      </c>
      <c r="AC1066" s="64">
        <f t="shared" si="198"/>
        <v>0</v>
      </c>
      <c r="AD1066" s="64">
        <f t="shared" si="199"/>
        <v>0</v>
      </c>
      <c r="AE1066" s="64">
        <f t="shared" si="200"/>
        <v>0</v>
      </c>
      <c r="AF1066" s="64">
        <f t="shared" si="201"/>
        <v>0</v>
      </c>
      <c r="AG1066" s="64">
        <f t="shared" si="202"/>
        <v>0</v>
      </c>
      <c r="AH1066" s="64">
        <f t="shared" si="203"/>
        <v>0</v>
      </c>
    </row>
    <row r="1067" spans="1:34">
      <c r="A1067" t="s">
        <v>36</v>
      </c>
      <c r="B1067" t="s">
        <v>44</v>
      </c>
      <c r="C1067">
        <v>9</v>
      </c>
      <c r="D1067">
        <v>2012</v>
      </c>
      <c r="E1067">
        <v>10</v>
      </c>
      <c r="F1067">
        <v>0.3477982</v>
      </c>
      <c r="G1067">
        <v>0.3477982</v>
      </c>
      <c r="H1067" s="85">
        <v>84.302300000000002</v>
      </c>
      <c r="I1067" s="84">
        <f t="shared" si="192"/>
        <v>0</v>
      </c>
      <c r="J1067" s="84">
        <f t="shared" si="193"/>
        <v>0</v>
      </c>
      <c r="K1067" s="84">
        <f t="shared" si="194"/>
        <v>0</v>
      </c>
      <c r="L1067" s="84">
        <f t="shared" si="195"/>
        <v>0</v>
      </c>
      <c r="M1067" s="84">
        <f t="shared" si="196"/>
        <v>0</v>
      </c>
      <c r="N1067">
        <v>0</v>
      </c>
      <c r="O1067" s="85">
        <v>0</v>
      </c>
      <c r="P1067" s="84">
        <v>0.55700000000000005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 s="85">
        <v>0</v>
      </c>
      <c r="X1067" s="85">
        <v>0</v>
      </c>
      <c r="Y1067" s="85">
        <v>0</v>
      </c>
      <c r="Z1067" s="85">
        <v>0</v>
      </c>
      <c r="AA1067" s="85">
        <v>0</v>
      </c>
      <c r="AB1067" s="64">
        <f t="shared" si="197"/>
        <v>0</v>
      </c>
      <c r="AC1067" s="64">
        <f t="shared" si="198"/>
        <v>0</v>
      </c>
      <c r="AD1067" s="64">
        <f t="shared" si="199"/>
        <v>0</v>
      </c>
      <c r="AE1067" s="64">
        <f t="shared" si="200"/>
        <v>0</v>
      </c>
      <c r="AF1067" s="64">
        <f t="shared" si="201"/>
        <v>0</v>
      </c>
      <c r="AG1067" s="64">
        <f t="shared" si="202"/>
        <v>0</v>
      </c>
      <c r="AH1067" s="64">
        <f t="shared" si="203"/>
        <v>0</v>
      </c>
    </row>
    <row r="1068" spans="1:34">
      <c r="A1068" t="s">
        <v>36</v>
      </c>
      <c r="B1068" t="s">
        <v>44</v>
      </c>
      <c r="C1068">
        <v>9</v>
      </c>
      <c r="D1068">
        <v>2012</v>
      </c>
      <c r="E1068">
        <v>11</v>
      </c>
      <c r="F1068">
        <v>0.63815120000000003</v>
      </c>
      <c r="G1068">
        <v>0.63815120000000003</v>
      </c>
      <c r="H1068" s="85">
        <v>86.100800000000007</v>
      </c>
      <c r="I1068" s="84">
        <f t="shared" si="192"/>
        <v>0</v>
      </c>
      <c r="J1068" s="84">
        <f t="shared" si="193"/>
        <v>0</v>
      </c>
      <c r="K1068" s="84">
        <f t="shared" si="194"/>
        <v>0</v>
      </c>
      <c r="L1068" s="84">
        <f t="shared" si="195"/>
        <v>0</v>
      </c>
      <c r="M1068" s="84">
        <f t="shared" si="196"/>
        <v>0</v>
      </c>
      <c r="N1068">
        <v>0</v>
      </c>
      <c r="O1068" s="85">
        <v>0</v>
      </c>
      <c r="P1068" s="84">
        <v>0.72599999999999998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 s="85">
        <v>0</v>
      </c>
      <c r="X1068" s="85">
        <v>0</v>
      </c>
      <c r="Y1068" s="85">
        <v>0</v>
      </c>
      <c r="Z1068" s="85">
        <v>0</v>
      </c>
      <c r="AA1068" s="85">
        <v>0</v>
      </c>
      <c r="AB1068" s="64">
        <f t="shared" si="197"/>
        <v>0</v>
      </c>
      <c r="AC1068" s="64">
        <f t="shared" si="198"/>
        <v>0</v>
      </c>
      <c r="AD1068" s="64">
        <f t="shared" si="199"/>
        <v>0</v>
      </c>
      <c r="AE1068" s="64">
        <f t="shared" si="200"/>
        <v>0</v>
      </c>
      <c r="AF1068" s="64">
        <f t="shared" si="201"/>
        <v>0</v>
      </c>
      <c r="AG1068" s="64">
        <f t="shared" si="202"/>
        <v>0</v>
      </c>
      <c r="AH1068" s="64">
        <f t="shared" si="203"/>
        <v>0</v>
      </c>
    </row>
    <row r="1069" spans="1:34">
      <c r="A1069" t="s">
        <v>36</v>
      </c>
      <c r="B1069" t="s">
        <v>44</v>
      </c>
      <c r="C1069">
        <v>9</v>
      </c>
      <c r="D1069">
        <v>2012</v>
      </c>
      <c r="E1069">
        <v>12</v>
      </c>
      <c r="F1069">
        <v>0.95360979999999995</v>
      </c>
      <c r="G1069">
        <v>0.95360979999999995</v>
      </c>
      <c r="H1069" s="85">
        <v>87.372100000000003</v>
      </c>
      <c r="I1069" s="84">
        <f t="shared" si="192"/>
        <v>0</v>
      </c>
      <c r="J1069" s="84">
        <f t="shared" si="193"/>
        <v>0</v>
      </c>
      <c r="K1069" s="84">
        <f t="shared" si="194"/>
        <v>0</v>
      </c>
      <c r="L1069" s="84">
        <f t="shared" si="195"/>
        <v>0</v>
      </c>
      <c r="M1069" s="84">
        <f t="shared" si="196"/>
        <v>0</v>
      </c>
      <c r="N1069">
        <v>0</v>
      </c>
      <c r="O1069" s="85">
        <v>0</v>
      </c>
      <c r="P1069" s="84">
        <v>0.85699999999999998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 s="85">
        <v>0</v>
      </c>
      <c r="X1069" s="85">
        <v>0</v>
      </c>
      <c r="Y1069" s="85">
        <v>0</v>
      </c>
      <c r="Z1069" s="85">
        <v>0</v>
      </c>
      <c r="AA1069" s="85">
        <v>0</v>
      </c>
      <c r="AB1069" s="64">
        <f t="shared" si="197"/>
        <v>0</v>
      </c>
      <c r="AC1069" s="64">
        <f t="shared" si="198"/>
        <v>0</v>
      </c>
      <c r="AD1069" s="64">
        <f t="shared" si="199"/>
        <v>0</v>
      </c>
      <c r="AE1069" s="64">
        <f t="shared" si="200"/>
        <v>0</v>
      </c>
      <c r="AF1069" s="64">
        <f t="shared" si="201"/>
        <v>0</v>
      </c>
      <c r="AG1069" s="64">
        <f t="shared" si="202"/>
        <v>0</v>
      </c>
      <c r="AH1069" s="64">
        <f t="shared" si="203"/>
        <v>0</v>
      </c>
    </row>
    <row r="1070" spans="1:34">
      <c r="A1070" t="s">
        <v>36</v>
      </c>
      <c r="B1070" t="s">
        <v>44</v>
      </c>
      <c r="C1070">
        <v>9</v>
      </c>
      <c r="D1070">
        <v>2012</v>
      </c>
      <c r="E1070">
        <v>13</v>
      </c>
      <c r="F1070">
        <v>1.3015479999999999</v>
      </c>
      <c r="G1070">
        <v>1.3015479999999999</v>
      </c>
      <c r="H1070" s="85">
        <v>86.938000000000002</v>
      </c>
      <c r="I1070" s="84">
        <f t="shared" si="192"/>
        <v>0</v>
      </c>
      <c r="J1070" s="84">
        <f t="shared" si="193"/>
        <v>0</v>
      </c>
      <c r="K1070" s="84">
        <f t="shared" si="194"/>
        <v>0</v>
      </c>
      <c r="L1070" s="84">
        <f t="shared" si="195"/>
        <v>0</v>
      </c>
      <c r="M1070" s="84">
        <f t="shared" si="196"/>
        <v>0</v>
      </c>
      <c r="N1070">
        <v>0</v>
      </c>
      <c r="O1070" s="85">
        <v>0</v>
      </c>
      <c r="P1070" s="84">
        <v>0.90100000000000002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 s="85">
        <v>0</v>
      </c>
      <c r="X1070" s="85">
        <v>0</v>
      </c>
      <c r="Y1070" s="85">
        <v>0</v>
      </c>
      <c r="Z1070" s="85">
        <v>0</v>
      </c>
      <c r="AA1070" s="85">
        <v>0</v>
      </c>
      <c r="AB1070" s="64">
        <f t="shared" si="197"/>
        <v>0</v>
      </c>
      <c r="AC1070" s="64">
        <f t="shared" si="198"/>
        <v>0</v>
      </c>
      <c r="AD1070" s="64">
        <f t="shared" si="199"/>
        <v>0</v>
      </c>
      <c r="AE1070" s="64">
        <f t="shared" si="200"/>
        <v>0</v>
      </c>
      <c r="AF1070" s="64">
        <f t="shared" si="201"/>
        <v>0</v>
      </c>
      <c r="AG1070" s="64">
        <f t="shared" si="202"/>
        <v>0</v>
      </c>
      <c r="AH1070" s="64">
        <f t="shared" si="203"/>
        <v>0</v>
      </c>
    </row>
    <row r="1071" spans="1:34">
      <c r="A1071" t="s">
        <v>36</v>
      </c>
      <c r="B1071" t="s">
        <v>44</v>
      </c>
      <c r="C1071">
        <v>9</v>
      </c>
      <c r="D1071">
        <v>2012</v>
      </c>
      <c r="E1071">
        <v>14</v>
      </c>
      <c r="F1071">
        <v>1.6022860000000001</v>
      </c>
      <c r="G1071">
        <v>1.1696690000000001</v>
      </c>
      <c r="H1071" s="85">
        <v>86.813999999999993</v>
      </c>
      <c r="I1071" s="84">
        <f t="shared" si="192"/>
        <v>-3.5762099999999998E-2</v>
      </c>
      <c r="J1071" s="84">
        <f t="shared" si="193"/>
        <v>-1.4633500000000001E-2</v>
      </c>
      <c r="K1071" s="84">
        <f t="shared" si="194"/>
        <v>0</v>
      </c>
      <c r="L1071" s="84">
        <f t="shared" si="195"/>
        <v>1.4633500000000001E-2</v>
      </c>
      <c r="M1071" s="84">
        <f t="shared" si="196"/>
        <v>3.5762099999999998E-2</v>
      </c>
      <c r="N1071">
        <v>0</v>
      </c>
      <c r="O1071" s="85">
        <v>0</v>
      </c>
      <c r="P1071" s="84">
        <v>0.88900000000000001</v>
      </c>
      <c r="Q1071">
        <v>0</v>
      </c>
      <c r="R1071">
        <v>-3.5762099999999998E-2</v>
      </c>
      <c r="S1071">
        <v>-1.4633500000000001E-2</v>
      </c>
      <c r="T1071">
        <v>0</v>
      </c>
      <c r="U1071">
        <v>1.4633500000000001E-2</v>
      </c>
      <c r="V1071">
        <v>3.5762099999999998E-2</v>
      </c>
      <c r="W1071" s="85">
        <v>0</v>
      </c>
      <c r="X1071" s="85">
        <v>0</v>
      </c>
      <c r="Y1071" s="85">
        <v>0</v>
      </c>
      <c r="Z1071" s="85">
        <v>0</v>
      </c>
      <c r="AA1071" s="85">
        <v>0</v>
      </c>
      <c r="AB1071" s="64">
        <f t="shared" si="197"/>
        <v>0</v>
      </c>
      <c r="AC1071" s="64">
        <f t="shared" si="198"/>
        <v>0</v>
      </c>
      <c r="AD1071" s="64">
        <f t="shared" si="199"/>
        <v>0</v>
      </c>
      <c r="AE1071" s="64">
        <f t="shared" si="200"/>
        <v>0</v>
      </c>
      <c r="AF1071" s="64">
        <f t="shared" si="201"/>
        <v>0</v>
      </c>
      <c r="AG1071" s="64">
        <f t="shared" si="202"/>
        <v>0</v>
      </c>
      <c r="AH1071" s="64">
        <f t="shared" si="203"/>
        <v>0</v>
      </c>
    </row>
    <row r="1072" spans="1:34">
      <c r="A1072" t="s">
        <v>36</v>
      </c>
      <c r="B1072" t="s">
        <v>44</v>
      </c>
      <c r="C1072">
        <v>9</v>
      </c>
      <c r="D1072">
        <v>2012</v>
      </c>
      <c r="E1072">
        <v>15</v>
      </c>
      <c r="F1072">
        <v>1.79142</v>
      </c>
      <c r="G1072">
        <v>1.307736</v>
      </c>
      <c r="H1072" s="85">
        <v>85.806200000000004</v>
      </c>
      <c r="I1072" s="84">
        <f t="shared" si="192"/>
        <v>-3.7002E-2</v>
      </c>
      <c r="J1072" s="84">
        <f t="shared" si="193"/>
        <v>-1.5140900000000001E-2</v>
      </c>
      <c r="K1072" s="84">
        <f t="shared" si="194"/>
        <v>0</v>
      </c>
      <c r="L1072" s="84">
        <f t="shared" si="195"/>
        <v>1.5140900000000001E-2</v>
      </c>
      <c r="M1072" s="84">
        <f t="shared" si="196"/>
        <v>3.7002E-2</v>
      </c>
      <c r="N1072">
        <v>0</v>
      </c>
      <c r="O1072" s="85">
        <v>0</v>
      </c>
      <c r="P1072" s="84">
        <v>0.8</v>
      </c>
      <c r="Q1072">
        <v>0</v>
      </c>
      <c r="R1072">
        <v>-3.7002E-2</v>
      </c>
      <c r="S1072">
        <v>-1.5140900000000001E-2</v>
      </c>
      <c r="T1072">
        <v>0</v>
      </c>
      <c r="U1072">
        <v>1.5140900000000001E-2</v>
      </c>
      <c r="V1072">
        <v>3.7002E-2</v>
      </c>
      <c r="W1072" s="85">
        <v>0</v>
      </c>
      <c r="X1072" s="85">
        <v>0</v>
      </c>
      <c r="Y1072" s="85">
        <v>0</v>
      </c>
      <c r="Z1072" s="85">
        <v>0</v>
      </c>
      <c r="AA1072" s="85">
        <v>0</v>
      </c>
      <c r="AB1072" s="64">
        <f t="shared" si="197"/>
        <v>0</v>
      </c>
      <c r="AC1072" s="64">
        <f t="shared" si="198"/>
        <v>0</v>
      </c>
      <c r="AD1072" s="64">
        <f t="shared" si="199"/>
        <v>0</v>
      </c>
      <c r="AE1072" s="64">
        <f t="shared" si="200"/>
        <v>0</v>
      </c>
      <c r="AF1072" s="64">
        <f t="shared" si="201"/>
        <v>0</v>
      </c>
      <c r="AG1072" s="64">
        <f t="shared" si="202"/>
        <v>0</v>
      </c>
      <c r="AH1072" s="64">
        <f t="shared" si="203"/>
        <v>0</v>
      </c>
    </row>
    <row r="1073" spans="1:34">
      <c r="A1073" t="s">
        <v>36</v>
      </c>
      <c r="B1073" t="s">
        <v>44</v>
      </c>
      <c r="C1073">
        <v>9</v>
      </c>
      <c r="D1073">
        <v>2012</v>
      </c>
      <c r="E1073">
        <v>16</v>
      </c>
      <c r="F1073">
        <v>1.943184</v>
      </c>
      <c r="G1073">
        <v>1.4185239999999999</v>
      </c>
      <c r="H1073" s="85">
        <v>85.511600000000001</v>
      </c>
      <c r="I1073" s="84">
        <f t="shared" si="192"/>
        <v>-3.7255799999999999E-2</v>
      </c>
      <c r="J1073" s="84">
        <f t="shared" si="193"/>
        <v>-1.5244799999999999E-2</v>
      </c>
      <c r="K1073" s="84">
        <f t="shared" si="194"/>
        <v>0</v>
      </c>
      <c r="L1073" s="84">
        <f t="shared" si="195"/>
        <v>1.5244799999999999E-2</v>
      </c>
      <c r="M1073" s="84">
        <f t="shared" si="196"/>
        <v>3.7255799999999999E-2</v>
      </c>
      <c r="N1073">
        <v>0</v>
      </c>
      <c r="O1073" s="85">
        <v>0</v>
      </c>
      <c r="P1073" s="84">
        <v>0.67400000000000004</v>
      </c>
      <c r="Q1073">
        <v>0</v>
      </c>
      <c r="R1073">
        <v>-3.7255799999999999E-2</v>
      </c>
      <c r="S1073">
        <v>-1.5244799999999999E-2</v>
      </c>
      <c r="T1073">
        <v>0</v>
      </c>
      <c r="U1073">
        <v>1.5244799999999999E-2</v>
      </c>
      <c r="V1073">
        <v>3.7255799999999999E-2</v>
      </c>
      <c r="W1073" s="85">
        <v>0</v>
      </c>
      <c r="X1073" s="85">
        <v>0</v>
      </c>
      <c r="Y1073" s="85">
        <v>0</v>
      </c>
      <c r="Z1073" s="85">
        <v>0</v>
      </c>
      <c r="AA1073" s="85">
        <v>0</v>
      </c>
      <c r="AB1073" s="64">
        <f t="shared" si="197"/>
        <v>0</v>
      </c>
      <c r="AC1073" s="64">
        <f t="shared" si="198"/>
        <v>0</v>
      </c>
      <c r="AD1073" s="64">
        <f t="shared" si="199"/>
        <v>0</v>
      </c>
      <c r="AE1073" s="64">
        <f t="shared" si="200"/>
        <v>0</v>
      </c>
      <c r="AF1073" s="64">
        <f t="shared" si="201"/>
        <v>0</v>
      </c>
      <c r="AG1073" s="64">
        <f t="shared" si="202"/>
        <v>0</v>
      </c>
      <c r="AH1073" s="64">
        <f t="shared" si="203"/>
        <v>0</v>
      </c>
    </row>
    <row r="1074" spans="1:34">
      <c r="A1074" t="s">
        <v>36</v>
      </c>
      <c r="B1074" t="s">
        <v>44</v>
      </c>
      <c r="C1074">
        <v>9</v>
      </c>
      <c r="D1074">
        <v>2012</v>
      </c>
      <c r="E1074">
        <v>17</v>
      </c>
      <c r="F1074">
        <v>2.0118369999999999</v>
      </c>
      <c r="G1074">
        <v>1.4686410000000001</v>
      </c>
      <c r="H1074" s="85">
        <v>84.302300000000002</v>
      </c>
      <c r="I1074" s="84">
        <f t="shared" si="192"/>
        <v>-3.7202699999999998E-2</v>
      </c>
      <c r="J1074" s="84">
        <f t="shared" si="193"/>
        <v>-1.5223E-2</v>
      </c>
      <c r="K1074" s="84">
        <f t="shared" si="194"/>
        <v>0</v>
      </c>
      <c r="L1074" s="84">
        <f t="shared" si="195"/>
        <v>1.5223E-2</v>
      </c>
      <c r="M1074" s="84">
        <f t="shared" si="196"/>
        <v>3.7202699999999998E-2</v>
      </c>
      <c r="N1074">
        <v>0</v>
      </c>
      <c r="O1074" s="85">
        <v>0</v>
      </c>
      <c r="P1074" s="84">
        <v>0.56599999999999995</v>
      </c>
      <c r="Q1074">
        <v>0</v>
      </c>
      <c r="R1074">
        <v>-3.7202699999999998E-2</v>
      </c>
      <c r="S1074">
        <v>-1.5223E-2</v>
      </c>
      <c r="T1074">
        <v>0</v>
      </c>
      <c r="U1074">
        <v>1.5223E-2</v>
      </c>
      <c r="V1074">
        <v>3.7202699999999998E-2</v>
      </c>
      <c r="W1074" s="85">
        <v>0</v>
      </c>
      <c r="X1074" s="85">
        <v>0</v>
      </c>
      <c r="Y1074" s="85">
        <v>0</v>
      </c>
      <c r="Z1074" s="85">
        <v>0</v>
      </c>
      <c r="AA1074" s="85">
        <v>0</v>
      </c>
      <c r="AB1074" s="64">
        <f t="shared" si="197"/>
        <v>0</v>
      </c>
      <c r="AC1074" s="64">
        <f t="shared" si="198"/>
        <v>0</v>
      </c>
      <c r="AD1074" s="64">
        <f t="shared" si="199"/>
        <v>0</v>
      </c>
      <c r="AE1074" s="64">
        <f t="shared" si="200"/>
        <v>0</v>
      </c>
      <c r="AF1074" s="64">
        <f t="shared" si="201"/>
        <v>0</v>
      </c>
      <c r="AG1074" s="64">
        <f t="shared" si="202"/>
        <v>0</v>
      </c>
      <c r="AH1074" s="64">
        <f t="shared" si="203"/>
        <v>0</v>
      </c>
    </row>
    <row r="1075" spans="1:34">
      <c r="A1075" t="s">
        <v>36</v>
      </c>
      <c r="B1075" t="s">
        <v>44</v>
      </c>
      <c r="C1075">
        <v>9</v>
      </c>
      <c r="D1075">
        <v>2012</v>
      </c>
      <c r="E1075">
        <v>18</v>
      </c>
      <c r="F1075">
        <v>1.982248</v>
      </c>
      <c r="G1075">
        <v>1.447041</v>
      </c>
      <c r="H1075" s="85">
        <v>81.131799999999998</v>
      </c>
      <c r="I1075" s="84">
        <f t="shared" si="192"/>
        <v>-3.6770400000000002E-2</v>
      </c>
      <c r="J1075" s="84">
        <f t="shared" si="193"/>
        <v>-1.5046199999999999E-2</v>
      </c>
      <c r="K1075" s="84">
        <f t="shared" si="194"/>
        <v>0</v>
      </c>
      <c r="L1075" s="84">
        <f t="shared" si="195"/>
        <v>1.5046199999999999E-2</v>
      </c>
      <c r="M1075" s="84">
        <f t="shared" si="196"/>
        <v>3.6770400000000002E-2</v>
      </c>
      <c r="N1075">
        <v>0</v>
      </c>
      <c r="O1075" s="85">
        <v>0</v>
      </c>
      <c r="P1075" s="84">
        <v>0.374</v>
      </c>
      <c r="Q1075">
        <v>0</v>
      </c>
      <c r="R1075">
        <v>-3.6770400000000002E-2</v>
      </c>
      <c r="S1075">
        <v>-1.5046199999999999E-2</v>
      </c>
      <c r="T1075">
        <v>0</v>
      </c>
      <c r="U1075">
        <v>1.5046199999999999E-2</v>
      </c>
      <c r="V1075">
        <v>3.6770400000000002E-2</v>
      </c>
      <c r="W1075" s="85">
        <v>0</v>
      </c>
      <c r="X1075" s="85">
        <v>0</v>
      </c>
      <c r="Y1075" s="85">
        <v>0</v>
      </c>
      <c r="Z1075" s="85">
        <v>0</v>
      </c>
      <c r="AA1075" s="85">
        <v>0</v>
      </c>
      <c r="AB1075" s="64">
        <f t="shared" si="197"/>
        <v>0</v>
      </c>
      <c r="AC1075" s="64">
        <f t="shared" si="198"/>
        <v>0</v>
      </c>
      <c r="AD1075" s="64">
        <f t="shared" si="199"/>
        <v>0</v>
      </c>
      <c r="AE1075" s="64">
        <f t="shared" si="200"/>
        <v>0</v>
      </c>
      <c r="AF1075" s="64">
        <f t="shared" si="201"/>
        <v>0</v>
      </c>
      <c r="AG1075" s="64">
        <f t="shared" si="202"/>
        <v>0</v>
      </c>
      <c r="AH1075" s="64">
        <f t="shared" si="203"/>
        <v>0</v>
      </c>
    </row>
    <row r="1076" spans="1:34">
      <c r="A1076" t="s">
        <v>36</v>
      </c>
      <c r="B1076" t="s">
        <v>44</v>
      </c>
      <c r="C1076">
        <v>9</v>
      </c>
      <c r="D1076">
        <v>2012</v>
      </c>
      <c r="E1076">
        <v>19</v>
      </c>
      <c r="F1076">
        <v>1.6893629999999999</v>
      </c>
      <c r="G1076">
        <v>1.8751930000000001</v>
      </c>
      <c r="H1076" s="85">
        <v>77.209299999999999</v>
      </c>
      <c r="I1076" s="84">
        <f t="shared" si="192"/>
        <v>0</v>
      </c>
      <c r="J1076" s="84">
        <f t="shared" si="193"/>
        <v>0</v>
      </c>
      <c r="K1076" s="84">
        <f t="shared" si="194"/>
        <v>0</v>
      </c>
      <c r="L1076" s="84">
        <f t="shared" si="195"/>
        <v>0</v>
      </c>
      <c r="M1076" s="84">
        <f t="shared" si="196"/>
        <v>0</v>
      </c>
      <c r="N1076">
        <v>0</v>
      </c>
      <c r="O1076" s="85">
        <v>0</v>
      </c>
      <c r="P1076" s="84">
        <v>0.23300000000000001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 s="85">
        <v>0</v>
      </c>
      <c r="X1076" s="85">
        <v>0</v>
      </c>
      <c r="Y1076" s="85">
        <v>0</v>
      </c>
      <c r="Z1076" s="85">
        <v>0</v>
      </c>
      <c r="AA1076" s="85">
        <v>0</v>
      </c>
      <c r="AB1076" s="64">
        <f t="shared" si="197"/>
        <v>0</v>
      </c>
      <c r="AC1076" s="64">
        <f t="shared" si="198"/>
        <v>0</v>
      </c>
      <c r="AD1076" s="64">
        <f t="shared" si="199"/>
        <v>0</v>
      </c>
      <c r="AE1076" s="64">
        <f t="shared" si="200"/>
        <v>0</v>
      </c>
      <c r="AF1076" s="64">
        <f t="shared" si="201"/>
        <v>0</v>
      </c>
      <c r="AG1076" s="64">
        <f t="shared" si="202"/>
        <v>0</v>
      </c>
      <c r="AH1076" s="64">
        <f t="shared" si="203"/>
        <v>0</v>
      </c>
    </row>
    <row r="1077" spans="1:34">
      <c r="A1077" t="s">
        <v>36</v>
      </c>
      <c r="B1077" t="s">
        <v>44</v>
      </c>
      <c r="C1077">
        <v>9</v>
      </c>
      <c r="D1077">
        <v>2012</v>
      </c>
      <c r="E1077">
        <v>20</v>
      </c>
      <c r="F1077">
        <v>1.262167</v>
      </c>
      <c r="G1077">
        <v>1.3757619999999999</v>
      </c>
      <c r="H1077" s="85">
        <v>74.472899999999996</v>
      </c>
      <c r="I1077" s="84">
        <f t="shared" si="192"/>
        <v>0</v>
      </c>
      <c r="J1077" s="84">
        <f t="shared" si="193"/>
        <v>0</v>
      </c>
      <c r="K1077" s="84">
        <f t="shared" si="194"/>
        <v>0</v>
      </c>
      <c r="L1077" s="84">
        <f t="shared" si="195"/>
        <v>0</v>
      </c>
      <c r="M1077" s="84">
        <f t="shared" si="196"/>
        <v>0</v>
      </c>
      <c r="N1077">
        <v>0</v>
      </c>
      <c r="O1077" s="85">
        <v>0</v>
      </c>
      <c r="P1077" s="84">
        <v>0.16500000000000001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 s="85">
        <v>0</v>
      </c>
      <c r="X1077" s="85">
        <v>0</v>
      </c>
      <c r="Y1077" s="85">
        <v>0</v>
      </c>
      <c r="Z1077" s="85">
        <v>0</v>
      </c>
      <c r="AA1077" s="85">
        <v>0</v>
      </c>
      <c r="AB1077" s="64">
        <f t="shared" si="197"/>
        <v>0</v>
      </c>
      <c r="AC1077" s="64">
        <f t="shared" si="198"/>
        <v>0</v>
      </c>
      <c r="AD1077" s="64">
        <f t="shared" si="199"/>
        <v>0</v>
      </c>
      <c r="AE1077" s="64">
        <f t="shared" si="200"/>
        <v>0</v>
      </c>
      <c r="AF1077" s="64">
        <f t="shared" si="201"/>
        <v>0</v>
      </c>
      <c r="AG1077" s="64">
        <f t="shared" si="202"/>
        <v>0</v>
      </c>
      <c r="AH1077" s="64">
        <f t="shared" si="203"/>
        <v>0</v>
      </c>
    </row>
    <row r="1078" spans="1:34">
      <c r="A1078" t="s">
        <v>36</v>
      </c>
      <c r="B1078" t="s">
        <v>44</v>
      </c>
      <c r="C1078">
        <v>9</v>
      </c>
      <c r="D1078">
        <v>2012</v>
      </c>
      <c r="E1078">
        <v>21</v>
      </c>
      <c r="F1078">
        <v>0.95368620000000004</v>
      </c>
      <c r="G1078">
        <v>1.0204439999999999</v>
      </c>
      <c r="H1078" s="85">
        <v>72.705399999999997</v>
      </c>
      <c r="I1078" s="84">
        <f t="shared" si="192"/>
        <v>0</v>
      </c>
      <c r="J1078" s="84">
        <f t="shared" si="193"/>
        <v>0</v>
      </c>
      <c r="K1078" s="84">
        <f t="shared" si="194"/>
        <v>0</v>
      </c>
      <c r="L1078" s="84">
        <f t="shared" si="195"/>
        <v>0</v>
      </c>
      <c r="M1078" s="84">
        <f t="shared" si="196"/>
        <v>0</v>
      </c>
      <c r="N1078">
        <v>0</v>
      </c>
      <c r="O1078" s="85">
        <v>0</v>
      </c>
      <c r="P1078" s="84">
        <v>0.1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 s="85">
        <v>0</v>
      </c>
      <c r="X1078" s="85">
        <v>0</v>
      </c>
      <c r="Y1078" s="85">
        <v>0</v>
      </c>
      <c r="Z1078" s="85">
        <v>0</v>
      </c>
      <c r="AA1078" s="85">
        <v>0</v>
      </c>
      <c r="AB1078" s="64">
        <f t="shared" si="197"/>
        <v>0</v>
      </c>
      <c r="AC1078" s="64">
        <f t="shared" si="198"/>
        <v>0</v>
      </c>
      <c r="AD1078" s="64">
        <f t="shared" si="199"/>
        <v>0</v>
      </c>
      <c r="AE1078" s="64">
        <f t="shared" si="200"/>
        <v>0</v>
      </c>
      <c r="AF1078" s="64">
        <f t="shared" si="201"/>
        <v>0</v>
      </c>
      <c r="AG1078" s="64">
        <f t="shared" si="202"/>
        <v>0</v>
      </c>
      <c r="AH1078" s="64">
        <f t="shared" si="203"/>
        <v>0</v>
      </c>
    </row>
    <row r="1079" spans="1:34">
      <c r="A1079" t="s">
        <v>36</v>
      </c>
      <c r="B1079" t="s">
        <v>44</v>
      </c>
      <c r="C1079">
        <v>9</v>
      </c>
      <c r="D1079">
        <v>2012</v>
      </c>
      <c r="E1079">
        <v>22</v>
      </c>
      <c r="F1079">
        <v>0.78364590000000001</v>
      </c>
      <c r="G1079">
        <v>0.78364590000000001</v>
      </c>
      <c r="H1079" s="85">
        <v>71.565899999999999</v>
      </c>
      <c r="I1079" s="84">
        <f t="shared" si="192"/>
        <v>0</v>
      </c>
      <c r="J1079" s="84">
        <f t="shared" si="193"/>
        <v>0</v>
      </c>
      <c r="K1079" s="84">
        <f t="shared" si="194"/>
        <v>0</v>
      </c>
      <c r="L1079" s="84">
        <f t="shared" si="195"/>
        <v>0</v>
      </c>
      <c r="M1079" s="84">
        <f t="shared" si="196"/>
        <v>0</v>
      </c>
      <c r="N1079">
        <v>0</v>
      </c>
      <c r="O1079" s="85">
        <v>0</v>
      </c>
      <c r="P1079" s="84">
        <v>6.8000000000000005E-2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 s="85">
        <v>0</v>
      </c>
      <c r="X1079" s="85">
        <v>0</v>
      </c>
      <c r="Y1079" s="85">
        <v>0</v>
      </c>
      <c r="Z1079" s="85">
        <v>0</v>
      </c>
      <c r="AA1079" s="85">
        <v>0</v>
      </c>
      <c r="AB1079" s="64">
        <f t="shared" si="197"/>
        <v>0</v>
      </c>
      <c r="AC1079" s="64">
        <f t="shared" si="198"/>
        <v>0</v>
      </c>
      <c r="AD1079" s="64">
        <f t="shared" si="199"/>
        <v>0</v>
      </c>
      <c r="AE1079" s="64">
        <f t="shared" si="200"/>
        <v>0</v>
      </c>
      <c r="AF1079" s="64">
        <f t="shared" si="201"/>
        <v>0</v>
      </c>
      <c r="AG1079" s="64">
        <f t="shared" si="202"/>
        <v>0</v>
      </c>
      <c r="AH1079" s="64">
        <f t="shared" si="203"/>
        <v>0</v>
      </c>
    </row>
    <row r="1080" spans="1:34">
      <c r="A1080" t="s">
        <v>36</v>
      </c>
      <c r="B1080" t="s">
        <v>44</v>
      </c>
      <c r="C1080">
        <v>9</v>
      </c>
      <c r="D1080">
        <v>2012</v>
      </c>
      <c r="E1080">
        <v>23</v>
      </c>
      <c r="F1080">
        <v>0.59563880000000002</v>
      </c>
      <c r="G1080">
        <v>0.59563880000000002</v>
      </c>
      <c r="H1080" s="85">
        <v>70.775199999999998</v>
      </c>
      <c r="I1080" s="84">
        <f t="shared" si="192"/>
        <v>0</v>
      </c>
      <c r="J1080" s="84">
        <f t="shared" si="193"/>
        <v>0</v>
      </c>
      <c r="K1080" s="84">
        <f t="shared" si="194"/>
        <v>0</v>
      </c>
      <c r="L1080" s="84">
        <f t="shared" si="195"/>
        <v>0</v>
      </c>
      <c r="M1080" s="84">
        <f t="shared" si="196"/>
        <v>0</v>
      </c>
      <c r="N1080">
        <v>0</v>
      </c>
      <c r="O1080" s="85">
        <v>0</v>
      </c>
      <c r="P1080" s="84">
        <v>5.0999999999999997E-2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 s="85">
        <v>0</v>
      </c>
      <c r="X1080" s="85">
        <v>0</v>
      </c>
      <c r="Y1080" s="85">
        <v>0</v>
      </c>
      <c r="Z1080" s="85">
        <v>0</v>
      </c>
      <c r="AA1080" s="85">
        <v>0</v>
      </c>
      <c r="AB1080" s="64">
        <f t="shared" si="197"/>
        <v>0</v>
      </c>
      <c r="AC1080" s="64">
        <f t="shared" si="198"/>
        <v>0</v>
      </c>
      <c r="AD1080" s="64">
        <f t="shared" si="199"/>
        <v>0</v>
      </c>
      <c r="AE1080" s="64">
        <f t="shared" si="200"/>
        <v>0</v>
      </c>
      <c r="AF1080" s="64">
        <f t="shared" si="201"/>
        <v>0</v>
      </c>
      <c r="AG1080" s="64">
        <f t="shared" si="202"/>
        <v>0</v>
      </c>
      <c r="AH1080" s="64">
        <f t="shared" si="203"/>
        <v>0</v>
      </c>
    </row>
    <row r="1081" spans="1:34">
      <c r="A1081" t="s">
        <v>36</v>
      </c>
      <c r="B1081" t="s">
        <v>44</v>
      </c>
      <c r="C1081">
        <v>9</v>
      </c>
      <c r="D1081">
        <v>2012</v>
      </c>
      <c r="E1081">
        <v>24</v>
      </c>
      <c r="F1081">
        <v>0.39612619999999998</v>
      </c>
      <c r="G1081">
        <v>0.39612619999999998</v>
      </c>
      <c r="H1081" s="85">
        <v>70.123999999999995</v>
      </c>
      <c r="I1081" s="84">
        <f t="shared" si="192"/>
        <v>0</v>
      </c>
      <c r="J1081" s="84">
        <f t="shared" si="193"/>
        <v>0</v>
      </c>
      <c r="K1081" s="84">
        <f t="shared" si="194"/>
        <v>0</v>
      </c>
      <c r="L1081" s="84">
        <f t="shared" si="195"/>
        <v>0</v>
      </c>
      <c r="M1081" s="84">
        <f t="shared" si="196"/>
        <v>0</v>
      </c>
      <c r="N1081">
        <v>0</v>
      </c>
      <c r="O1081" s="85">
        <v>0</v>
      </c>
      <c r="P1081" s="84">
        <v>0.05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 s="85">
        <v>0</v>
      </c>
      <c r="X1081" s="85">
        <v>0</v>
      </c>
      <c r="Y1081" s="85">
        <v>0</v>
      </c>
      <c r="Z1081" s="85">
        <v>0</v>
      </c>
      <c r="AA1081" s="85">
        <v>0</v>
      </c>
      <c r="AB1081" s="64">
        <f t="shared" si="197"/>
        <v>0</v>
      </c>
      <c r="AC1081" s="64">
        <f t="shared" si="198"/>
        <v>0</v>
      </c>
      <c r="AD1081" s="64">
        <f t="shared" si="199"/>
        <v>0</v>
      </c>
      <c r="AE1081" s="64">
        <f t="shared" si="200"/>
        <v>0</v>
      </c>
      <c r="AF1081" s="64">
        <f t="shared" si="201"/>
        <v>0</v>
      </c>
      <c r="AG1081" s="64">
        <f t="shared" si="202"/>
        <v>0</v>
      </c>
      <c r="AH1081" s="64">
        <f t="shared" si="203"/>
        <v>0</v>
      </c>
    </row>
    <row r="1082" spans="1:34">
      <c r="A1082" t="s">
        <v>36</v>
      </c>
      <c r="B1082" t="s">
        <v>45</v>
      </c>
      <c r="C1082">
        <v>10</v>
      </c>
      <c r="D1082">
        <v>2012</v>
      </c>
      <c r="E1082">
        <v>1</v>
      </c>
      <c r="F1082">
        <v>0</v>
      </c>
      <c r="G1082">
        <v>0</v>
      </c>
      <c r="H1082" s="85">
        <v>61.317799999999998</v>
      </c>
      <c r="I1082" s="84">
        <f t="shared" si="192"/>
        <v>0</v>
      </c>
      <c r="J1082" s="84">
        <f t="shared" si="193"/>
        <v>0</v>
      </c>
      <c r="K1082" s="84">
        <f t="shared" si="194"/>
        <v>0</v>
      </c>
      <c r="L1082" s="84">
        <f t="shared" si="195"/>
        <v>0</v>
      </c>
      <c r="M1082" s="84">
        <f t="shared" si="196"/>
        <v>0</v>
      </c>
      <c r="N1082">
        <v>0</v>
      </c>
      <c r="O1082" s="85">
        <v>0</v>
      </c>
      <c r="P1082" s="84">
        <v>0.05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 s="85">
        <v>0</v>
      </c>
      <c r="X1082" s="85">
        <v>0</v>
      </c>
      <c r="Y1082" s="85">
        <v>0</v>
      </c>
      <c r="Z1082" s="85">
        <v>0</v>
      </c>
      <c r="AA1082" s="85">
        <v>0</v>
      </c>
      <c r="AB1082" s="64">
        <f t="shared" si="197"/>
        <v>0</v>
      </c>
      <c r="AC1082" s="64">
        <f t="shared" si="198"/>
        <v>0</v>
      </c>
      <c r="AD1082" s="64">
        <f t="shared" si="199"/>
        <v>0</v>
      </c>
      <c r="AE1082" s="64">
        <f t="shared" si="200"/>
        <v>0</v>
      </c>
      <c r="AF1082" s="64">
        <f t="shared" si="201"/>
        <v>0</v>
      </c>
      <c r="AG1082" s="64">
        <f t="shared" si="202"/>
        <v>0</v>
      </c>
      <c r="AH1082" s="64">
        <f t="shared" si="203"/>
        <v>0</v>
      </c>
    </row>
    <row r="1083" spans="1:34">
      <c r="A1083" t="s">
        <v>36</v>
      </c>
      <c r="B1083" t="s">
        <v>45</v>
      </c>
      <c r="C1083">
        <v>10</v>
      </c>
      <c r="D1083">
        <v>2012</v>
      </c>
      <c r="E1083">
        <v>2</v>
      </c>
      <c r="F1083">
        <v>0</v>
      </c>
      <c r="G1083">
        <v>0</v>
      </c>
      <c r="H1083" s="85">
        <v>61.348799999999997</v>
      </c>
      <c r="I1083" s="84">
        <f t="shared" si="192"/>
        <v>0</v>
      </c>
      <c r="J1083" s="84">
        <f t="shared" si="193"/>
        <v>0</v>
      </c>
      <c r="K1083" s="84">
        <f t="shared" si="194"/>
        <v>0</v>
      </c>
      <c r="L1083" s="84">
        <f t="shared" si="195"/>
        <v>0</v>
      </c>
      <c r="M1083" s="84">
        <f t="shared" si="196"/>
        <v>0</v>
      </c>
      <c r="N1083">
        <v>0</v>
      </c>
      <c r="O1083" s="85">
        <v>0</v>
      </c>
      <c r="P1083" s="84">
        <v>3.2000000000000001E-2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 s="85">
        <v>0</v>
      </c>
      <c r="X1083" s="85">
        <v>0</v>
      </c>
      <c r="Y1083" s="85">
        <v>0</v>
      </c>
      <c r="Z1083" s="85">
        <v>0</v>
      </c>
      <c r="AA1083" s="85">
        <v>0</v>
      </c>
      <c r="AB1083" s="64">
        <f t="shared" si="197"/>
        <v>0</v>
      </c>
      <c r="AC1083" s="64">
        <f t="shared" si="198"/>
        <v>0</v>
      </c>
      <c r="AD1083" s="64">
        <f t="shared" si="199"/>
        <v>0</v>
      </c>
      <c r="AE1083" s="64">
        <f t="shared" si="200"/>
        <v>0</v>
      </c>
      <c r="AF1083" s="64">
        <f t="shared" si="201"/>
        <v>0</v>
      </c>
      <c r="AG1083" s="64">
        <f t="shared" si="202"/>
        <v>0</v>
      </c>
      <c r="AH1083" s="64">
        <f t="shared" si="203"/>
        <v>0</v>
      </c>
    </row>
    <row r="1084" spans="1:34">
      <c r="A1084" t="s">
        <v>36</v>
      </c>
      <c r="B1084" t="s">
        <v>45</v>
      </c>
      <c r="C1084">
        <v>10</v>
      </c>
      <c r="D1084">
        <v>2012</v>
      </c>
      <c r="E1084">
        <v>3</v>
      </c>
      <c r="F1084">
        <v>0</v>
      </c>
      <c r="G1084">
        <v>0</v>
      </c>
      <c r="H1084" s="85">
        <v>60.472900000000003</v>
      </c>
      <c r="I1084" s="84">
        <f t="shared" si="192"/>
        <v>0</v>
      </c>
      <c r="J1084" s="84">
        <f t="shared" si="193"/>
        <v>0</v>
      </c>
      <c r="K1084" s="84">
        <f t="shared" si="194"/>
        <v>0</v>
      </c>
      <c r="L1084" s="84">
        <f t="shared" si="195"/>
        <v>0</v>
      </c>
      <c r="M1084" s="84">
        <f t="shared" si="196"/>
        <v>0</v>
      </c>
      <c r="N1084">
        <v>0</v>
      </c>
      <c r="O1084" s="85">
        <v>0</v>
      </c>
      <c r="P1084" s="84">
        <v>4.3999999999999997E-2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 s="85">
        <v>0</v>
      </c>
      <c r="X1084" s="85">
        <v>0</v>
      </c>
      <c r="Y1084" s="85">
        <v>0</v>
      </c>
      <c r="Z1084" s="85">
        <v>0</v>
      </c>
      <c r="AA1084" s="85">
        <v>0</v>
      </c>
      <c r="AB1084" s="64">
        <f t="shared" si="197"/>
        <v>0</v>
      </c>
      <c r="AC1084" s="64">
        <f t="shared" si="198"/>
        <v>0</v>
      </c>
      <c r="AD1084" s="64">
        <f t="shared" si="199"/>
        <v>0</v>
      </c>
      <c r="AE1084" s="64">
        <f t="shared" si="200"/>
        <v>0</v>
      </c>
      <c r="AF1084" s="64">
        <f t="shared" si="201"/>
        <v>0</v>
      </c>
      <c r="AG1084" s="64">
        <f t="shared" si="202"/>
        <v>0</v>
      </c>
      <c r="AH1084" s="64">
        <f t="shared" si="203"/>
        <v>0</v>
      </c>
    </row>
    <row r="1085" spans="1:34">
      <c r="A1085" t="s">
        <v>36</v>
      </c>
      <c r="B1085" t="s">
        <v>45</v>
      </c>
      <c r="C1085">
        <v>10</v>
      </c>
      <c r="D1085">
        <v>2012</v>
      </c>
      <c r="E1085">
        <v>4</v>
      </c>
      <c r="F1085">
        <v>0</v>
      </c>
      <c r="G1085">
        <v>0</v>
      </c>
      <c r="H1085" s="85">
        <v>60.5426</v>
      </c>
      <c r="I1085" s="84">
        <f t="shared" si="192"/>
        <v>0</v>
      </c>
      <c r="J1085" s="84">
        <f t="shared" si="193"/>
        <v>0</v>
      </c>
      <c r="K1085" s="84">
        <f t="shared" si="194"/>
        <v>0</v>
      </c>
      <c r="L1085" s="84">
        <f t="shared" si="195"/>
        <v>0</v>
      </c>
      <c r="M1085" s="84">
        <f t="shared" si="196"/>
        <v>0</v>
      </c>
      <c r="N1085">
        <v>0</v>
      </c>
      <c r="O1085" s="85">
        <v>0</v>
      </c>
      <c r="P1085" s="84">
        <v>4.3999999999999997E-2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 s="85">
        <v>0</v>
      </c>
      <c r="X1085" s="85">
        <v>0</v>
      </c>
      <c r="Y1085" s="85">
        <v>0</v>
      </c>
      <c r="Z1085" s="85">
        <v>0</v>
      </c>
      <c r="AA1085" s="85">
        <v>0</v>
      </c>
      <c r="AB1085" s="64">
        <f t="shared" si="197"/>
        <v>0</v>
      </c>
      <c r="AC1085" s="64">
        <f t="shared" si="198"/>
        <v>0</v>
      </c>
      <c r="AD1085" s="64">
        <f t="shared" si="199"/>
        <v>0</v>
      </c>
      <c r="AE1085" s="64">
        <f t="shared" si="200"/>
        <v>0</v>
      </c>
      <c r="AF1085" s="64">
        <f t="shared" si="201"/>
        <v>0</v>
      </c>
      <c r="AG1085" s="64">
        <f t="shared" si="202"/>
        <v>0</v>
      </c>
      <c r="AH1085" s="64">
        <f t="shared" si="203"/>
        <v>0</v>
      </c>
    </row>
    <row r="1086" spans="1:34">
      <c r="A1086" t="s">
        <v>36</v>
      </c>
      <c r="B1086" t="s">
        <v>45</v>
      </c>
      <c r="C1086">
        <v>10</v>
      </c>
      <c r="D1086">
        <v>2012</v>
      </c>
      <c r="E1086">
        <v>5</v>
      </c>
      <c r="F1086">
        <v>0</v>
      </c>
      <c r="G1086">
        <v>0</v>
      </c>
      <c r="H1086" s="85">
        <v>59.162799999999997</v>
      </c>
      <c r="I1086" s="84">
        <f t="shared" si="192"/>
        <v>0</v>
      </c>
      <c r="J1086" s="84">
        <f t="shared" si="193"/>
        <v>0</v>
      </c>
      <c r="K1086" s="84">
        <f t="shared" si="194"/>
        <v>0</v>
      </c>
      <c r="L1086" s="84">
        <f t="shared" si="195"/>
        <v>0</v>
      </c>
      <c r="M1086" s="84">
        <f t="shared" si="196"/>
        <v>0</v>
      </c>
      <c r="N1086">
        <v>0</v>
      </c>
      <c r="O1086" s="85">
        <v>0</v>
      </c>
      <c r="P1086" s="84">
        <v>5.3999999999999999E-2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 s="85">
        <v>0</v>
      </c>
      <c r="X1086" s="85">
        <v>0</v>
      </c>
      <c r="Y1086" s="85">
        <v>0</v>
      </c>
      <c r="Z1086" s="85">
        <v>0</v>
      </c>
      <c r="AA1086" s="85">
        <v>0</v>
      </c>
      <c r="AB1086" s="64">
        <f t="shared" si="197"/>
        <v>0</v>
      </c>
      <c r="AC1086" s="64">
        <f t="shared" si="198"/>
        <v>0</v>
      </c>
      <c r="AD1086" s="64">
        <f t="shared" si="199"/>
        <v>0</v>
      </c>
      <c r="AE1086" s="64">
        <f t="shared" si="200"/>
        <v>0</v>
      </c>
      <c r="AF1086" s="64">
        <f t="shared" si="201"/>
        <v>0</v>
      </c>
      <c r="AG1086" s="64">
        <f t="shared" si="202"/>
        <v>0</v>
      </c>
      <c r="AH1086" s="64">
        <f t="shared" si="203"/>
        <v>0</v>
      </c>
    </row>
    <row r="1087" spans="1:34">
      <c r="A1087" t="s">
        <v>36</v>
      </c>
      <c r="B1087" t="s">
        <v>45</v>
      </c>
      <c r="C1087">
        <v>10</v>
      </c>
      <c r="D1087">
        <v>2012</v>
      </c>
      <c r="E1087">
        <v>6</v>
      </c>
      <c r="F1087">
        <v>0</v>
      </c>
      <c r="G1087">
        <v>0</v>
      </c>
      <c r="H1087" s="85">
        <v>58.410899999999998</v>
      </c>
      <c r="I1087" s="84">
        <f t="shared" si="192"/>
        <v>0</v>
      </c>
      <c r="J1087" s="84">
        <f t="shared" si="193"/>
        <v>0</v>
      </c>
      <c r="K1087" s="84">
        <f t="shared" si="194"/>
        <v>0</v>
      </c>
      <c r="L1087" s="84">
        <f t="shared" si="195"/>
        <v>0</v>
      </c>
      <c r="M1087" s="84">
        <f t="shared" si="196"/>
        <v>0</v>
      </c>
      <c r="N1087">
        <v>0</v>
      </c>
      <c r="O1087" s="85">
        <v>0</v>
      </c>
      <c r="P1087" s="84">
        <v>0.10100000000000001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 s="85">
        <v>0</v>
      </c>
      <c r="X1087" s="85">
        <v>0</v>
      </c>
      <c r="Y1087" s="85">
        <v>0</v>
      </c>
      <c r="Z1087" s="85">
        <v>0</v>
      </c>
      <c r="AA1087" s="85">
        <v>0</v>
      </c>
      <c r="AB1087" s="64">
        <f t="shared" si="197"/>
        <v>0</v>
      </c>
      <c r="AC1087" s="64">
        <f t="shared" si="198"/>
        <v>0</v>
      </c>
      <c r="AD1087" s="64">
        <f t="shared" si="199"/>
        <v>0</v>
      </c>
      <c r="AE1087" s="64">
        <f t="shared" si="200"/>
        <v>0</v>
      </c>
      <c r="AF1087" s="64">
        <f t="shared" si="201"/>
        <v>0</v>
      </c>
      <c r="AG1087" s="64">
        <f t="shared" si="202"/>
        <v>0</v>
      </c>
      <c r="AH1087" s="64">
        <f t="shared" si="203"/>
        <v>0</v>
      </c>
    </row>
    <row r="1088" spans="1:34">
      <c r="A1088" t="s">
        <v>36</v>
      </c>
      <c r="B1088" t="s">
        <v>45</v>
      </c>
      <c r="C1088">
        <v>10</v>
      </c>
      <c r="D1088">
        <v>2012</v>
      </c>
      <c r="E1088">
        <v>7</v>
      </c>
      <c r="F1088">
        <v>0</v>
      </c>
      <c r="G1088">
        <v>0</v>
      </c>
      <c r="H1088" s="85">
        <v>57.007800000000003</v>
      </c>
      <c r="I1088" s="84">
        <f t="shared" si="192"/>
        <v>0</v>
      </c>
      <c r="J1088" s="84">
        <f t="shared" si="193"/>
        <v>0</v>
      </c>
      <c r="K1088" s="84">
        <f t="shared" si="194"/>
        <v>0</v>
      </c>
      <c r="L1088" s="84">
        <f t="shared" si="195"/>
        <v>0</v>
      </c>
      <c r="M1088" s="84">
        <f t="shared" si="196"/>
        <v>0</v>
      </c>
      <c r="N1088">
        <v>0</v>
      </c>
      <c r="O1088" s="85">
        <v>0</v>
      </c>
      <c r="P1088" s="84">
        <v>0.161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 s="85">
        <v>0</v>
      </c>
      <c r="X1088" s="85">
        <v>0</v>
      </c>
      <c r="Y1088" s="85">
        <v>0</v>
      </c>
      <c r="Z1088" s="85">
        <v>0</v>
      </c>
      <c r="AA1088" s="85">
        <v>0</v>
      </c>
      <c r="AB1088" s="64">
        <f t="shared" si="197"/>
        <v>0</v>
      </c>
      <c r="AC1088" s="64">
        <f t="shared" si="198"/>
        <v>0</v>
      </c>
      <c r="AD1088" s="64">
        <f t="shared" si="199"/>
        <v>0</v>
      </c>
      <c r="AE1088" s="64">
        <f t="shared" si="200"/>
        <v>0</v>
      </c>
      <c r="AF1088" s="64">
        <f t="shared" si="201"/>
        <v>0</v>
      </c>
      <c r="AG1088" s="64">
        <f t="shared" si="202"/>
        <v>0</v>
      </c>
      <c r="AH1088" s="64">
        <f t="shared" si="203"/>
        <v>0</v>
      </c>
    </row>
    <row r="1089" spans="1:34">
      <c r="A1089" t="s">
        <v>36</v>
      </c>
      <c r="B1089" t="s">
        <v>45</v>
      </c>
      <c r="C1089">
        <v>10</v>
      </c>
      <c r="D1089">
        <v>2012</v>
      </c>
      <c r="E1089">
        <v>8</v>
      </c>
      <c r="F1089">
        <v>1.8867700000000001E-2</v>
      </c>
      <c r="G1089">
        <v>1.8867700000000001E-2</v>
      </c>
      <c r="H1089" s="85">
        <v>64.294600000000003</v>
      </c>
      <c r="I1089" s="84">
        <f t="shared" si="192"/>
        <v>0</v>
      </c>
      <c r="J1089" s="84">
        <f t="shared" si="193"/>
        <v>0</v>
      </c>
      <c r="K1089" s="84">
        <f t="shared" si="194"/>
        <v>0</v>
      </c>
      <c r="L1089" s="84">
        <f t="shared" si="195"/>
        <v>0</v>
      </c>
      <c r="M1089" s="84">
        <f t="shared" si="196"/>
        <v>0</v>
      </c>
      <c r="N1089">
        <v>0</v>
      </c>
      <c r="O1089" s="85">
        <v>0</v>
      </c>
      <c r="P1089" s="84">
        <v>0.224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 s="85">
        <v>0</v>
      </c>
      <c r="X1089" s="85">
        <v>0</v>
      </c>
      <c r="Y1089" s="85">
        <v>0</v>
      </c>
      <c r="Z1089" s="85">
        <v>0</v>
      </c>
      <c r="AA1089" s="85">
        <v>0</v>
      </c>
      <c r="AB1089" s="64">
        <f t="shared" si="197"/>
        <v>0</v>
      </c>
      <c r="AC1089" s="64">
        <f t="shared" si="198"/>
        <v>0</v>
      </c>
      <c r="AD1089" s="64">
        <f t="shared" si="199"/>
        <v>0</v>
      </c>
      <c r="AE1089" s="64">
        <f t="shared" si="200"/>
        <v>0</v>
      </c>
      <c r="AF1089" s="64">
        <f t="shared" si="201"/>
        <v>0</v>
      </c>
      <c r="AG1089" s="64">
        <f t="shared" si="202"/>
        <v>0</v>
      </c>
      <c r="AH1089" s="64">
        <f t="shared" si="203"/>
        <v>0</v>
      </c>
    </row>
    <row r="1090" spans="1:34">
      <c r="A1090" t="s">
        <v>36</v>
      </c>
      <c r="B1090" t="s">
        <v>45</v>
      </c>
      <c r="C1090">
        <v>10</v>
      </c>
      <c r="D1090">
        <v>2012</v>
      </c>
      <c r="E1090">
        <v>9</v>
      </c>
      <c r="F1090">
        <v>9.95896E-2</v>
      </c>
      <c r="G1090">
        <v>9.95896E-2</v>
      </c>
      <c r="H1090" s="85">
        <v>75.248099999999994</v>
      </c>
      <c r="I1090" s="84">
        <f t="shared" ref="I1090:I1153" si="204">SUM(R1090,W1090)</f>
        <v>0</v>
      </c>
      <c r="J1090" s="84">
        <f t="shared" ref="J1090:J1153" si="205">SUM(S1090,X1090)</f>
        <v>0</v>
      </c>
      <c r="K1090" s="84">
        <f t="shared" ref="K1090:K1153" si="206">SUM(T1090,Y1090)</f>
        <v>0</v>
      </c>
      <c r="L1090" s="84">
        <f t="shared" ref="L1090:L1153" si="207">SUM(U1090,Z1090)</f>
        <v>0</v>
      </c>
      <c r="M1090" s="84">
        <f t="shared" ref="M1090:M1153" si="208">SUM(V1090,AA1090)</f>
        <v>0</v>
      </c>
      <c r="N1090">
        <v>0</v>
      </c>
      <c r="O1090" s="85">
        <v>0</v>
      </c>
      <c r="P1090" s="84">
        <v>0.33800000000000002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 s="85">
        <v>0</v>
      </c>
      <c r="X1090" s="85">
        <v>0</v>
      </c>
      <c r="Y1090" s="85">
        <v>0</v>
      </c>
      <c r="Z1090" s="85">
        <v>0</v>
      </c>
      <c r="AA1090" s="85">
        <v>0</v>
      </c>
      <c r="AB1090" s="64">
        <f t="shared" si="197"/>
        <v>0</v>
      </c>
      <c r="AC1090" s="64">
        <f t="shared" si="198"/>
        <v>0</v>
      </c>
      <c r="AD1090" s="64">
        <f t="shared" si="199"/>
        <v>0</v>
      </c>
      <c r="AE1090" s="64">
        <f t="shared" si="200"/>
        <v>0</v>
      </c>
      <c r="AF1090" s="64">
        <f t="shared" si="201"/>
        <v>0</v>
      </c>
      <c r="AG1090" s="64">
        <f t="shared" si="202"/>
        <v>0</v>
      </c>
      <c r="AH1090" s="64">
        <f t="shared" si="203"/>
        <v>0</v>
      </c>
    </row>
    <row r="1091" spans="1:34">
      <c r="A1091" t="s">
        <v>36</v>
      </c>
      <c r="B1091" t="s">
        <v>45</v>
      </c>
      <c r="C1091">
        <v>10</v>
      </c>
      <c r="D1091">
        <v>2012</v>
      </c>
      <c r="E1091">
        <v>10</v>
      </c>
      <c r="F1091">
        <v>0.25938470000000002</v>
      </c>
      <c r="G1091">
        <v>0.25938470000000002</v>
      </c>
      <c r="H1091" s="85">
        <v>83.751900000000006</v>
      </c>
      <c r="I1091" s="84">
        <f t="shared" si="204"/>
        <v>0</v>
      </c>
      <c r="J1091" s="84">
        <f t="shared" si="205"/>
        <v>0</v>
      </c>
      <c r="K1091" s="84">
        <f t="shared" si="206"/>
        <v>0</v>
      </c>
      <c r="L1091" s="84">
        <f t="shared" si="207"/>
        <v>0</v>
      </c>
      <c r="M1091" s="84">
        <f t="shared" si="208"/>
        <v>0</v>
      </c>
      <c r="N1091">
        <v>0</v>
      </c>
      <c r="O1091" s="85">
        <v>0</v>
      </c>
      <c r="P1091" s="84">
        <v>0.55700000000000005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 s="85">
        <v>0</v>
      </c>
      <c r="X1091" s="85">
        <v>0</v>
      </c>
      <c r="Y1091" s="85">
        <v>0</v>
      </c>
      <c r="Z1091" s="85">
        <v>0</v>
      </c>
      <c r="AA1091" s="85">
        <v>0</v>
      </c>
      <c r="AB1091" s="64">
        <f t="shared" ref="AB1091:AB1154" si="209">F1091*N1091+P1091*O1091</f>
        <v>0</v>
      </c>
      <c r="AC1091" s="64">
        <f t="shared" ref="AC1091:AC1154" si="210">G1091*N1091</f>
        <v>0</v>
      </c>
      <c r="AD1091" s="64">
        <f t="shared" ref="AD1091:AD1154" si="211">R1091*$N1091</f>
        <v>0</v>
      </c>
      <c r="AE1091" s="64">
        <f t="shared" ref="AE1091:AE1154" si="212">S1091*$N1091</f>
        <v>0</v>
      </c>
      <c r="AF1091" s="64">
        <f t="shared" ref="AF1091:AF1154" si="213">T1091*$N1091</f>
        <v>0</v>
      </c>
      <c r="AG1091" s="64">
        <f t="shared" ref="AG1091:AG1154" si="214">U1091*$N1091</f>
        <v>0</v>
      </c>
      <c r="AH1091" s="64">
        <f t="shared" ref="AH1091:AH1154" si="215">V1091*$N1091</f>
        <v>0</v>
      </c>
    </row>
    <row r="1092" spans="1:34">
      <c r="A1092" t="s">
        <v>36</v>
      </c>
      <c r="B1092" t="s">
        <v>45</v>
      </c>
      <c r="C1092">
        <v>10</v>
      </c>
      <c r="D1092">
        <v>2012</v>
      </c>
      <c r="E1092">
        <v>11</v>
      </c>
      <c r="F1092">
        <v>0.58940599999999999</v>
      </c>
      <c r="G1092">
        <v>0.58940599999999999</v>
      </c>
      <c r="H1092" s="85">
        <v>90.162800000000004</v>
      </c>
      <c r="I1092" s="84">
        <f t="shared" si="204"/>
        <v>0</v>
      </c>
      <c r="J1092" s="84">
        <f t="shared" si="205"/>
        <v>0</v>
      </c>
      <c r="K1092" s="84">
        <f t="shared" si="206"/>
        <v>0</v>
      </c>
      <c r="L1092" s="84">
        <f t="shared" si="207"/>
        <v>0</v>
      </c>
      <c r="M1092" s="84">
        <f t="shared" si="208"/>
        <v>0</v>
      </c>
      <c r="N1092">
        <v>0</v>
      </c>
      <c r="O1092" s="85">
        <v>0</v>
      </c>
      <c r="P1092" s="84">
        <v>0.72599999999999998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 s="85">
        <v>0</v>
      </c>
      <c r="X1092" s="85">
        <v>0</v>
      </c>
      <c r="Y1092" s="85">
        <v>0</v>
      </c>
      <c r="Z1092" s="85">
        <v>0</v>
      </c>
      <c r="AA1092" s="85">
        <v>0</v>
      </c>
      <c r="AB1092" s="64">
        <f t="shared" si="209"/>
        <v>0</v>
      </c>
      <c r="AC1092" s="64">
        <f t="shared" si="210"/>
        <v>0</v>
      </c>
      <c r="AD1092" s="64">
        <f t="shared" si="211"/>
        <v>0</v>
      </c>
      <c r="AE1092" s="64">
        <f t="shared" si="212"/>
        <v>0</v>
      </c>
      <c r="AF1092" s="64">
        <f t="shared" si="213"/>
        <v>0</v>
      </c>
      <c r="AG1092" s="64">
        <f t="shared" si="214"/>
        <v>0</v>
      </c>
      <c r="AH1092" s="64">
        <f t="shared" si="215"/>
        <v>0</v>
      </c>
    </row>
    <row r="1093" spans="1:34">
      <c r="A1093" t="s">
        <v>36</v>
      </c>
      <c r="B1093" t="s">
        <v>45</v>
      </c>
      <c r="C1093">
        <v>10</v>
      </c>
      <c r="D1093">
        <v>2012</v>
      </c>
      <c r="E1093">
        <v>12</v>
      </c>
      <c r="F1093">
        <v>0.95393119999999998</v>
      </c>
      <c r="G1093">
        <v>0.95393119999999998</v>
      </c>
      <c r="H1093" s="85">
        <v>90.007800000000003</v>
      </c>
      <c r="I1093" s="84">
        <f t="shared" si="204"/>
        <v>0</v>
      </c>
      <c r="J1093" s="84">
        <f t="shared" si="205"/>
        <v>0</v>
      </c>
      <c r="K1093" s="84">
        <f t="shared" si="206"/>
        <v>0</v>
      </c>
      <c r="L1093" s="84">
        <f t="shared" si="207"/>
        <v>0</v>
      </c>
      <c r="M1093" s="84">
        <f t="shared" si="208"/>
        <v>0</v>
      </c>
      <c r="N1093">
        <v>0</v>
      </c>
      <c r="O1093" s="85">
        <v>0</v>
      </c>
      <c r="P1093" s="84">
        <v>0.85699999999999998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 s="85">
        <v>0</v>
      </c>
      <c r="X1093" s="85">
        <v>0</v>
      </c>
      <c r="Y1093" s="85">
        <v>0</v>
      </c>
      <c r="Z1093" s="85">
        <v>0</v>
      </c>
      <c r="AA1093" s="85">
        <v>0</v>
      </c>
      <c r="AB1093" s="64">
        <f t="shared" si="209"/>
        <v>0</v>
      </c>
      <c r="AC1093" s="64">
        <f t="shared" si="210"/>
        <v>0</v>
      </c>
      <c r="AD1093" s="64">
        <f t="shared" si="211"/>
        <v>0</v>
      </c>
      <c r="AE1093" s="64">
        <f t="shared" si="212"/>
        <v>0</v>
      </c>
      <c r="AF1093" s="64">
        <f t="shared" si="213"/>
        <v>0</v>
      </c>
      <c r="AG1093" s="64">
        <f t="shared" si="214"/>
        <v>0</v>
      </c>
      <c r="AH1093" s="64">
        <f t="shared" si="215"/>
        <v>0</v>
      </c>
    </row>
    <row r="1094" spans="1:34">
      <c r="A1094" t="s">
        <v>36</v>
      </c>
      <c r="B1094" t="s">
        <v>45</v>
      </c>
      <c r="C1094">
        <v>10</v>
      </c>
      <c r="D1094">
        <v>2012</v>
      </c>
      <c r="E1094">
        <v>13</v>
      </c>
      <c r="F1094">
        <v>1.326889</v>
      </c>
      <c r="G1094">
        <v>1.326889</v>
      </c>
      <c r="H1094" s="85">
        <v>88.713200000000001</v>
      </c>
      <c r="I1094" s="84">
        <f t="shared" si="204"/>
        <v>0</v>
      </c>
      <c r="J1094" s="84">
        <f t="shared" si="205"/>
        <v>0</v>
      </c>
      <c r="K1094" s="84">
        <f t="shared" si="206"/>
        <v>0</v>
      </c>
      <c r="L1094" s="84">
        <f t="shared" si="207"/>
        <v>0</v>
      </c>
      <c r="M1094" s="84">
        <f t="shared" si="208"/>
        <v>0</v>
      </c>
      <c r="N1094">
        <v>0</v>
      </c>
      <c r="O1094" s="85">
        <v>0</v>
      </c>
      <c r="P1094" s="84">
        <v>0.90100000000000002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 s="85">
        <v>0</v>
      </c>
      <c r="X1094" s="85">
        <v>0</v>
      </c>
      <c r="Y1094" s="85">
        <v>0</v>
      </c>
      <c r="Z1094" s="85">
        <v>0</v>
      </c>
      <c r="AA1094" s="85">
        <v>0</v>
      </c>
      <c r="AB1094" s="64">
        <f t="shared" si="209"/>
        <v>0</v>
      </c>
      <c r="AC1094" s="64">
        <f t="shared" si="210"/>
        <v>0</v>
      </c>
      <c r="AD1094" s="64">
        <f t="shared" si="211"/>
        <v>0</v>
      </c>
      <c r="AE1094" s="64">
        <f t="shared" si="212"/>
        <v>0</v>
      </c>
      <c r="AF1094" s="64">
        <f t="shared" si="213"/>
        <v>0</v>
      </c>
      <c r="AG1094" s="64">
        <f t="shared" si="214"/>
        <v>0</v>
      </c>
      <c r="AH1094" s="64">
        <f t="shared" si="215"/>
        <v>0</v>
      </c>
    </row>
    <row r="1095" spans="1:34">
      <c r="A1095" t="s">
        <v>36</v>
      </c>
      <c r="B1095" t="s">
        <v>45</v>
      </c>
      <c r="C1095">
        <v>10</v>
      </c>
      <c r="D1095">
        <v>2012</v>
      </c>
      <c r="E1095">
        <v>14</v>
      </c>
      <c r="F1095">
        <v>1.628854</v>
      </c>
      <c r="G1095">
        <v>1.1890639999999999</v>
      </c>
      <c r="H1095" s="85">
        <v>87</v>
      </c>
      <c r="I1095" s="84">
        <f t="shared" si="204"/>
        <v>-3.6677500000000002E-2</v>
      </c>
      <c r="J1095" s="84">
        <f t="shared" si="205"/>
        <v>-1.50081E-2</v>
      </c>
      <c r="K1095" s="84">
        <f t="shared" si="206"/>
        <v>0</v>
      </c>
      <c r="L1095" s="84">
        <f t="shared" si="207"/>
        <v>1.50081E-2</v>
      </c>
      <c r="M1095" s="84">
        <f t="shared" si="208"/>
        <v>3.6677500000000002E-2</v>
      </c>
      <c r="N1095">
        <v>0</v>
      </c>
      <c r="O1095" s="85">
        <v>0</v>
      </c>
      <c r="P1095" s="84">
        <v>0.88900000000000001</v>
      </c>
      <c r="Q1095">
        <v>0</v>
      </c>
      <c r="R1095">
        <v>-3.6677500000000002E-2</v>
      </c>
      <c r="S1095">
        <v>-1.50081E-2</v>
      </c>
      <c r="T1095">
        <v>0</v>
      </c>
      <c r="U1095">
        <v>1.50081E-2</v>
      </c>
      <c r="V1095">
        <v>3.6677500000000002E-2</v>
      </c>
      <c r="W1095" s="85">
        <v>0</v>
      </c>
      <c r="X1095" s="85">
        <v>0</v>
      </c>
      <c r="Y1095" s="85">
        <v>0</v>
      </c>
      <c r="Z1095" s="85">
        <v>0</v>
      </c>
      <c r="AA1095" s="85">
        <v>0</v>
      </c>
      <c r="AB1095" s="64">
        <f t="shared" si="209"/>
        <v>0</v>
      </c>
      <c r="AC1095" s="64">
        <f t="shared" si="210"/>
        <v>0</v>
      </c>
      <c r="AD1095" s="64">
        <f t="shared" si="211"/>
        <v>0</v>
      </c>
      <c r="AE1095" s="64">
        <f t="shared" si="212"/>
        <v>0</v>
      </c>
      <c r="AF1095" s="64">
        <f t="shared" si="213"/>
        <v>0</v>
      </c>
      <c r="AG1095" s="64">
        <f t="shared" si="214"/>
        <v>0</v>
      </c>
      <c r="AH1095" s="64">
        <f t="shared" si="215"/>
        <v>0</v>
      </c>
    </row>
    <row r="1096" spans="1:34">
      <c r="A1096" t="s">
        <v>36</v>
      </c>
      <c r="B1096" t="s">
        <v>45</v>
      </c>
      <c r="C1096">
        <v>10</v>
      </c>
      <c r="D1096">
        <v>2012</v>
      </c>
      <c r="E1096">
        <v>15</v>
      </c>
      <c r="F1096">
        <v>1.830165</v>
      </c>
      <c r="G1096">
        <v>1.3360209999999999</v>
      </c>
      <c r="H1096" s="85">
        <v>84.906999999999996</v>
      </c>
      <c r="I1096" s="84">
        <f t="shared" si="204"/>
        <v>-3.8241600000000001E-2</v>
      </c>
      <c r="J1096" s="84">
        <f t="shared" si="205"/>
        <v>-1.5648200000000001E-2</v>
      </c>
      <c r="K1096" s="84">
        <f t="shared" si="206"/>
        <v>0</v>
      </c>
      <c r="L1096" s="84">
        <f t="shared" si="207"/>
        <v>1.5648200000000001E-2</v>
      </c>
      <c r="M1096" s="84">
        <f t="shared" si="208"/>
        <v>3.8241600000000001E-2</v>
      </c>
      <c r="N1096">
        <v>0</v>
      </c>
      <c r="O1096" s="85">
        <v>0</v>
      </c>
      <c r="P1096" s="84">
        <v>0.8</v>
      </c>
      <c r="Q1096">
        <v>0</v>
      </c>
      <c r="R1096">
        <v>-3.8241600000000001E-2</v>
      </c>
      <c r="S1096">
        <v>-1.5648200000000001E-2</v>
      </c>
      <c r="T1096">
        <v>0</v>
      </c>
      <c r="U1096">
        <v>1.5648200000000001E-2</v>
      </c>
      <c r="V1096">
        <v>3.8241600000000001E-2</v>
      </c>
      <c r="W1096" s="85">
        <v>0</v>
      </c>
      <c r="X1096" s="85">
        <v>0</v>
      </c>
      <c r="Y1096" s="85">
        <v>0</v>
      </c>
      <c r="Z1096" s="85">
        <v>0</v>
      </c>
      <c r="AA1096" s="85">
        <v>0</v>
      </c>
      <c r="AB1096" s="64">
        <f t="shared" si="209"/>
        <v>0</v>
      </c>
      <c r="AC1096" s="64">
        <f t="shared" si="210"/>
        <v>0</v>
      </c>
      <c r="AD1096" s="64">
        <f t="shared" si="211"/>
        <v>0</v>
      </c>
      <c r="AE1096" s="64">
        <f t="shared" si="212"/>
        <v>0</v>
      </c>
      <c r="AF1096" s="64">
        <f t="shared" si="213"/>
        <v>0</v>
      </c>
      <c r="AG1096" s="64">
        <f t="shared" si="214"/>
        <v>0</v>
      </c>
      <c r="AH1096" s="64">
        <f t="shared" si="215"/>
        <v>0</v>
      </c>
    </row>
    <row r="1097" spans="1:34">
      <c r="A1097" t="s">
        <v>36</v>
      </c>
      <c r="B1097" t="s">
        <v>45</v>
      </c>
      <c r="C1097">
        <v>10</v>
      </c>
      <c r="D1097">
        <v>2012</v>
      </c>
      <c r="E1097">
        <v>16</v>
      </c>
      <c r="F1097">
        <v>1.9759249999999999</v>
      </c>
      <c r="G1097">
        <v>1.4424250000000001</v>
      </c>
      <c r="H1097" s="85">
        <v>83.2791</v>
      </c>
      <c r="I1097" s="84">
        <f t="shared" si="204"/>
        <v>-3.8317200000000003E-2</v>
      </c>
      <c r="J1097" s="84">
        <f t="shared" si="205"/>
        <v>-1.5679100000000001E-2</v>
      </c>
      <c r="K1097" s="84">
        <f t="shared" si="206"/>
        <v>0</v>
      </c>
      <c r="L1097" s="84">
        <f t="shared" si="207"/>
        <v>1.5679100000000001E-2</v>
      </c>
      <c r="M1097" s="84">
        <f t="shared" si="208"/>
        <v>3.8317200000000003E-2</v>
      </c>
      <c r="N1097">
        <v>0</v>
      </c>
      <c r="O1097" s="85">
        <v>0</v>
      </c>
      <c r="P1097" s="84">
        <v>0.67400000000000004</v>
      </c>
      <c r="Q1097">
        <v>0</v>
      </c>
      <c r="R1097">
        <v>-3.8317200000000003E-2</v>
      </c>
      <c r="S1097">
        <v>-1.5679100000000001E-2</v>
      </c>
      <c r="T1097">
        <v>0</v>
      </c>
      <c r="U1097">
        <v>1.5679100000000001E-2</v>
      </c>
      <c r="V1097">
        <v>3.8317200000000003E-2</v>
      </c>
      <c r="W1097" s="85">
        <v>0</v>
      </c>
      <c r="X1097" s="85">
        <v>0</v>
      </c>
      <c r="Y1097" s="85">
        <v>0</v>
      </c>
      <c r="Z1097" s="85">
        <v>0</v>
      </c>
      <c r="AA1097" s="85">
        <v>0</v>
      </c>
      <c r="AB1097" s="64">
        <f t="shared" si="209"/>
        <v>0</v>
      </c>
      <c r="AC1097" s="64">
        <f t="shared" si="210"/>
        <v>0</v>
      </c>
      <c r="AD1097" s="64">
        <f t="shared" si="211"/>
        <v>0</v>
      </c>
      <c r="AE1097" s="64">
        <f t="shared" si="212"/>
        <v>0</v>
      </c>
      <c r="AF1097" s="64">
        <f t="shared" si="213"/>
        <v>0</v>
      </c>
      <c r="AG1097" s="64">
        <f t="shared" si="214"/>
        <v>0</v>
      </c>
      <c r="AH1097" s="64">
        <f t="shared" si="215"/>
        <v>0</v>
      </c>
    </row>
    <row r="1098" spans="1:34">
      <c r="A1098" t="s">
        <v>36</v>
      </c>
      <c r="B1098" t="s">
        <v>45</v>
      </c>
      <c r="C1098">
        <v>10</v>
      </c>
      <c r="D1098">
        <v>2012</v>
      </c>
      <c r="E1098">
        <v>17</v>
      </c>
      <c r="F1098">
        <v>1.97001</v>
      </c>
      <c r="G1098">
        <v>1.438107</v>
      </c>
      <c r="H1098" s="85">
        <v>80.457400000000007</v>
      </c>
      <c r="I1098" s="84">
        <f t="shared" si="204"/>
        <v>-3.70973E-2</v>
      </c>
      <c r="J1098" s="84">
        <f t="shared" si="205"/>
        <v>-1.51799E-2</v>
      </c>
      <c r="K1098" s="84">
        <f t="shared" si="206"/>
        <v>0</v>
      </c>
      <c r="L1098" s="84">
        <f t="shared" si="207"/>
        <v>1.51799E-2</v>
      </c>
      <c r="M1098" s="84">
        <f t="shared" si="208"/>
        <v>3.70973E-2</v>
      </c>
      <c r="N1098">
        <v>0</v>
      </c>
      <c r="O1098" s="85">
        <v>0</v>
      </c>
      <c r="P1098" s="84">
        <v>0.56599999999999995</v>
      </c>
      <c r="Q1098">
        <v>0</v>
      </c>
      <c r="R1098">
        <v>-3.70973E-2</v>
      </c>
      <c r="S1098">
        <v>-1.51799E-2</v>
      </c>
      <c r="T1098">
        <v>0</v>
      </c>
      <c r="U1098">
        <v>1.51799E-2</v>
      </c>
      <c r="V1098">
        <v>3.70973E-2</v>
      </c>
      <c r="W1098" s="85">
        <v>0</v>
      </c>
      <c r="X1098" s="85">
        <v>0</v>
      </c>
      <c r="Y1098" s="85">
        <v>0</v>
      </c>
      <c r="Z1098" s="85">
        <v>0</v>
      </c>
      <c r="AA1098" s="85">
        <v>0</v>
      </c>
      <c r="AB1098" s="64">
        <f t="shared" si="209"/>
        <v>0</v>
      </c>
      <c r="AC1098" s="64">
        <f t="shared" si="210"/>
        <v>0</v>
      </c>
      <c r="AD1098" s="64">
        <f t="shared" si="211"/>
        <v>0</v>
      </c>
      <c r="AE1098" s="64">
        <f t="shared" si="212"/>
        <v>0</v>
      </c>
      <c r="AF1098" s="64">
        <f t="shared" si="213"/>
        <v>0</v>
      </c>
      <c r="AG1098" s="64">
        <f t="shared" si="214"/>
        <v>0</v>
      </c>
      <c r="AH1098" s="64">
        <f t="shared" si="215"/>
        <v>0</v>
      </c>
    </row>
    <row r="1099" spans="1:34">
      <c r="A1099" t="s">
        <v>36</v>
      </c>
      <c r="B1099" t="s">
        <v>45</v>
      </c>
      <c r="C1099">
        <v>10</v>
      </c>
      <c r="D1099">
        <v>2012</v>
      </c>
      <c r="E1099">
        <v>18</v>
      </c>
      <c r="F1099">
        <v>1.771055</v>
      </c>
      <c r="G1099">
        <v>1.29287</v>
      </c>
      <c r="H1099" s="85">
        <v>75.689899999999994</v>
      </c>
      <c r="I1099" s="84">
        <f t="shared" si="204"/>
        <v>-3.45595E-2</v>
      </c>
      <c r="J1099" s="84">
        <f t="shared" si="205"/>
        <v>-1.41415E-2</v>
      </c>
      <c r="K1099" s="84">
        <f t="shared" si="206"/>
        <v>0</v>
      </c>
      <c r="L1099" s="84">
        <f t="shared" si="207"/>
        <v>1.41415E-2</v>
      </c>
      <c r="M1099" s="84">
        <f t="shared" si="208"/>
        <v>3.45595E-2</v>
      </c>
      <c r="N1099">
        <v>0</v>
      </c>
      <c r="O1099" s="85">
        <v>0</v>
      </c>
      <c r="P1099" s="84">
        <v>0.374</v>
      </c>
      <c r="Q1099">
        <v>0</v>
      </c>
      <c r="R1099">
        <v>-3.45595E-2</v>
      </c>
      <c r="S1099">
        <v>-1.41415E-2</v>
      </c>
      <c r="T1099">
        <v>0</v>
      </c>
      <c r="U1099">
        <v>1.41415E-2</v>
      </c>
      <c r="V1099">
        <v>3.45595E-2</v>
      </c>
      <c r="W1099" s="85">
        <v>0</v>
      </c>
      <c r="X1099" s="85">
        <v>0</v>
      </c>
      <c r="Y1099" s="85">
        <v>0</v>
      </c>
      <c r="Z1099" s="85">
        <v>0</v>
      </c>
      <c r="AA1099" s="85">
        <v>0</v>
      </c>
      <c r="AB1099" s="64">
        <f t="shared" si="209"/>
        <v>0</v>
      </c>
      <c r="AC1099" s="64">
        <f t="shared" si="210"/>
        <v>0</v>
      </c>
      <c r="AD1099" s="64">
        <f t="shared" si="211"/>
        <v>0</v>
      </c>
      <c r="AE1099" s="64">
        <f t="shared" si="212"/>
        <v>0</v>
      </c>
      <c r="AF1099" s="64">
        <f t="shared" si="213"/>
        <v>0</v>
      </c>
      <c r="AG1099" s="64">
        <f t="shared" si="214"/>
        <v>0</v>
      </c>
      <c r="AH1099" s="64">
        <f t="shared" si="215"/>
        <v>0</v>
      </c>
    </row>
    <row r="1100" spans="1:34">
      <c r="A1100" t="s">
        <v>36</v>
      </c>
      <c r="B1100" t="s">
        <v>45</v>
      </c>
      <c r="C1100">
        <v>10</v>
      </c>
      <c r="D1100">
        <v>2012</v>
      </c>
      <c r="E1100">
        <v>19</v>
      </c>
      <c r="F1100">
        <v>1.384064</v>
      </c>
      <c r="G1100">
        <v>1.536311</v>
      </c>
      <c r="H1100" s="85">
        <v>72.410899999999998</v>
      </c>
      <c r="I1100" s="84">
        <f t="shared" si="204"/>
        <v>0</v>
      </c>
      <c r="J1100" s="84">
        <f t="shared" si="205"/>
        <v>0</v>
      </c>
      <c r="K1100" s="84">
        <f t="shared" si="206"/>
        <v>0</v>
      </c>
      <c r="L1100" s="84">
        <f t="shared" si="207"/>
        <v>0</v>
      </c>
      <c r="M1100" s="84">
        <f t="shared" si="208"/>
        <v>0</v>
      </c>
      <c r="N1100">
        <v>0</v>
      </c>
      <c r="O1100" s="85">
        <v>0</v>
      </c>
      <c r="P1100" s="84">
        <v>0.23300000000000001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 s="85">
        <v>0</v>
      </c>
      <c r="X1100" s="85">
        <v>0</v>
      </c>
      <c r="Y1100" s="85">
        <v>0</v>
      </c>
      <c r="Z1100" s="85">
        <v>0</v>
      </c>
      <c r="AA1100" s="85">
        <v>0</v>
      </c>
      <c r="AB1100" s="64">
        <f t="shared" si="209"/>
        <v>0</v>
      </c>
      <c r="AC1100" s="64">
        <f t="shared" si="210"/>
        <v>0</v>
      </c>
      <c r="AD1100" s="64">
        <f t="shared" si="211"/>
        <v>0</v>
      </c>
      <c r="AE1100" s="64">
        <f t="shared" si="212"/>
        <v>0</v>
      </c>
      <c r="AF1100" s="64">
        <f t="shared" si="213"/>
        <v>0</v>
      </c>
      <c r="AG1100" s="64">
        <f t="shared" si="214"/>
        <v>0</v>
      </c>
      <c r="AH1100" s="64">
        <f t="shared" si="215"/>
        <v>0</v>
      </c>
    </row>
    <row r="1101" spans="1:34">
      <c r="A1101" t="s">
        <v>36</v>
      </c>
      <c r="B1101" t="s">
        <v>45</v>
      </c>
      <c r="C1101">
        <v>10</v>
      </c>
      <c r="D1101">
        <v>2012</v>
      </c>
      <c r="E1101">
        <v>20</v>
      </c>
      <c r="F1101">
        <v>0.94241640000000004</v>
      </c>
      <c r="G1101">
        <v>1.027234</v>
      </c>
      <c r="H1101" s="85">
        <v>69.868200000000002</v>
      </c>
      <c r="I1101" s="84">
        <f t="shared" si="204"/>
        <v>0</v>
      </c>
      <c r="J1101" s="84">
        <f t="shared" si="205"/>
        <v>0</v>
      </c>
      <c r="K1101" s="84">
        <f t="shared" si="206"/>
        <v>0</v>
      </c>
      <c r="L1101" s="84">
        <f t="shared" si="207"/>
        <v>0</v>
      </c>
      <c r="M1101" s="84">
        <f t="shared" si="208"/>
        <v>0</v>
      </c>
      <c r="N1101">
        <v>0</v>
      </c>
      <c r="O1101" s="85">
        <v>0</v>
      </c>
      <c r="P1101" s="84">
        <v>0.16500000000000001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 s="85">
        <v>0</v>
      </c>
      <c r="X1101" s="85">
        <v>0</v>
      </c>
      <c r="Y1101" s="85">
        <v>0</v>
      </c>
      <c r="Z1101" s="85">
        <v>0</v>
      </c>
      <c r="AA1101" s="85">
        <v>0</v>
      </c>
      <c r="AB1101" s="64">
        <f t="shared" si="209"/>
        <v>0</v>
      </c>
      <c r="AC1101" s="64">
        <f t="shared" si="210"/>
        <v>0</v>
      </c>
      <c r="AD1101" s="64">
        <f t="shared" si="211"/>
        <v>0</v>
      </c>
      <c r="AE1101" s="64">
        <f t="shared" si="212"/>
        <v>0</v>
      </c>
      <c r="AF1101" s="64">
        <f t="shared" si="213"/>
        <v>0</v>
      </c>
      <c r="AG1101" s="64">
        <f t="shared" si="214"/>
        <v>0</v>
      </c>
      <c r="AH1101" s="64">
        <f t="shared" si="215"/>
        <v>0</v>
      </c>
    </row>
    <row r="1102" spans="1:34">
      <c r="A1102" t="s">
        <v>36</v>
      </c>
      <c r="B1102" t="s">
        <v>45</v>
      </c>
      <c r="C1102">
        <v>10</v>
      </c>
      <c r="D1102">
        <v>2012</v>
      </c>
      <c r="E1102">
        <v>21</v>
      </c>
      <c r="F1102">
        <v>0.66180340000000004</v>
      </c>
      <c r="G1102">
        <v>0.70812960000000003</v>
      </c>
      <c r="H1102" s="85">
        <v>66.852699999999999</v>
      </c>
      <c r="I1102" s="84">
        <f t="shared" si="204"/>
        <v>0</v>
      </c>
      <c r="J1102" s="84">
        <f t="shared" si="205"/>
        <v>0</v>
      </c>
      <c r="K1102" s="84">
        <f t="shared" si="206"/>
        <v>0</v>
      </c>
      <c r="L1102" s="84">
        <f t="shared" si="207"/>
        <v>0</v>
      </c>
      <c r="M1102" s="84">
        <f t="shared" si="208"/>
        <v>0</v>
      </c>
      <c r="N1102">
        <v>0</v>
      </c>
      <c r="O1102" s="85">
        <v>0</v>
      </c>
      <c r="P1102" s="84">
        <v>0.1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 s="85">
        <v>0</v>
      </c>
      <c r="X1102" s="85">
        <v>0</v>
      </c>
      <c r="Y1102" s="85">
        <v>0</v>
      </c>
      <c r="Z1102" s="85">
        <v>0</v>
      </c>
      <c r="AA1102" s="85">
        <v>0</v>
      </c>
      <c r="AB1102" s="64">
        <f t="shared" si="209"/>
        <v>0</v>
      </c>
      <c r="AC1102" s="64">
        <f t="shared" si="210"/>
        <v>0</v>
      </c>
      <c r="AD1102" s="64">
        <f t="shared" si="211"/>
        <v>0</v>
      </c>
      <c r="AE1102" s="64">
        <f t="shared" si="212"/>
        <v>0</v>
      </c>
      <c r="AF1102" s="64">
        <f t="shared" si="213"/>
        <v>0</v>
      </c>
      <c r="AG1102" s="64">
        <f t="shared" si="214"/>
        <v>0</v>
      </c>
      <c r="AH1102" s="64">
        <f t="shared" si="215"/>
        <v>0</v>
      </c>
    </row>
    <row r="1103" spans="1:34">
      <c r="A1103" t="s">
        <v>36</v>
      </c>
      <c r="B1103" t="s">
        <v>45</v>
      </c>
      <c r="C1103">
        <v>10</v>
      </c>
      <c r="D1103">
        <v>2012</v>
      </c>
      <c r="E1103">
        <v>22</v>
      </c>
      <c r="F1103">
        <v>0.49937749999999997</v>
      </c>
      <c r="G1103">
        <v>0.49937749999999997</v>
      </c>
      <c r="H1103" s="85">
        <v>65.751900000000006</v>
      </c>
      <c r="I1103" s="84">
        <f t="shared" si="204"/>
        <v>0</v>
      </c>
      <c r="J1103" s="84">
        <f t="shared" si="205"/>
        <v>0</v>
      </c>
      <c r="K1103" s="84">
        <f t="shared" si="206"/>
        <v>0</v>
      </c>
      <c r="L1103" s="84">
        <f t="shared" si="207"/>
        <v>0</v>
      </c>
      <c r="M1103" s="84">
        <f t="shared" si="208"/>
        <v>0</v>
      </c>
      <c r="N1103">
        <v>0</v>
      </c>
      <c r="O1103" s="85">
        <v>0</v>
      </c>
      <c r="P1103" s="84">
        <v>6.8000000000000005E-2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 s="85">
        <v>0</v>
      </c>
      <c r="X1103" s="85">
        <v>0</v>
      </c>
      <c r="Y1103" s="85">
        <v>0</v>
      </c>
      <c r="Z1103" s="85">
        <v>0</v>
      </c>
      <c r="AA1103" s="85">
        <v>0</v>
      </c>
      <c r="AB1103" s="64">
        <f t="shared" si="209"/>
        <v>0</v>
      </c>
      <c r="AC1103" s="64">
        <f t="shared" si="210"/>
        <v>0</v>
      </c>
      <c r="AD1103" s="64">
        <f t="shared" si="211"/>
        <v>0</v>
      </c>
      <c r="AE1103" s="64">
        <f t="shared" si="212"/>
        <v>0</v>
      </c>
      <c r="AF1103" s="64">
        <f t="shared" si="213"/>
        <v>0</v>
      </c>
      <c r="AG1103" s="64">
        <f t="shared" si="214"/>
        <v>0</v>
      </c>
      <c r="AH1103" s="64">
        <f t="shared" si="215"/>
        <v>0</v>
      </c>
    </row>
    <row r="1104" spans="1:34">
      <c r="A1104" t="s">
        <v>36</v>
      </c>
      <c r="B1104" t="s">
        <v>45</v>
      </c>
      <c r="C1104">
        <v>10</v>
      </c>
      <c r="D1104">
        <v>2012</v>
      </c>
      <c r="E1104">
        <v>23</v>
      </c>
      <c r="F1104">
        <v>0.32643899999999998</v>
      </c>
      <c r="G1104">
        <v>0.32643899999999998</v>
      </c>
      <c r="H1104" s="85">
        <v>64.410899999999998</v>
      </c>
      <c r="I1104" s="84">
        <f t="shared" si="204"/>
        <v>0</v>
      </c>
      <c r="J1104" s="84">
        <f t="shared" si="205"/>
        <v>0</v>
      </c>
      <c r="K1104" s="84">
        <f t="shared" si="206"/>
        <v>0</v>
      </c>
      <c r="L1104" s="84">
        <f t="shared" si="207"/>
        <v>0</v>
      </c>
      <c r="M1104" s="84">
        <f t="shared" si="208"/>
        <v>0</v>
      </c>
      <c r="N1104">
        <v>0</v>
      </c>
      <c r="O1104" s="85">
        <v>0</v>
      </c>
      <c r="P1104" s="84">
        <v>5.0999999999999997E-2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 s="85">
        <v>0</v>
      </c>
      <c r="X1104" s="85">
        <v>0</v>
      </c>
      <c r="Y1104" s="85">
        <v>0</v>
      </c>
      <c r="Z1104" s="85">
        <v>0</v>
      </c>
      <c r="AA1104" s="85">
        <v>0</v>
      </c>
      <c r="AB1104" s="64">
        <f t="shared" si="209"/>
        <v>0</v>
      </c>
      <c r="AC1104" s="64">
        <f t="shared" si="210"/>
        <v>0</v>
      </c>
      <c r="AD1104" s="64">
        <f t="shared" si="211"/>
        <v>0</v>
      </c>
      <c r="AE1104" s="64">
        <f t="shared" si="212"/>
        <v>0</v>
      </c>
      <c r="AF1104" s="64">
        <f t="shared" si="213"/>
        <v>0</v>
      </c>
      <c r="AG1104" s="64">
        <f t="shared" si="214"/>
        <v>0</v>
      </c>
      <c r="AH1104" s="64">
        <f t="shared" si="215"/>
        <v>0</v>
      </c>
    </row>
    <row r="1105" spans="1:34">
      <c r="A1105" t="s">
        <v>36</v>
      </c>
      <c r="B1105" t="s">
        <v>45</v>
      </c>
      <c r="C1105">
        <v>10</v>
      </c>
      <c r="D1105">
        <v>2012</v>
      </c>
      <c r="E1105">
        <v>24</v>
      </c>
      <c r="F1105">
        <v>0.16615769999999999</v>
      </c>
      <c r="G1105">
        <v>0.16615769999999999</v>
      </c>
      <c r="H1105" s="85">
        <v>62.527099999999997</v>
      </c>
      <c r="I1105" s="84">
        <f t="shared" si="204"/>
        <v>0</v>
      </c>
      <c r="J1105" s="84">
        <f t="shared" si="205"/>
        <v>0</v>
      </c>
      <c r="K1105" s="84">
        <f t="shared" si="206"/>
        <v>0</v>
      </c>
      <c r="L1105" s="84">
        <f t="shared" si="207"/>
        <v>0</v>
      </c>
      <c r="M1105" s="84">
        <f t="shared" si="208"/>
        <v>0</v>
      </c>
      <c r="N1105">
        <v>0</v>
      </c>
      <c r="O1105" s="85">
        <v>0</v>
      </c>
      <c r="P1105" s="84">
        <v>0.05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 s="85">
        <v>0</v>
      </c>
      <c r="X1105" s="85">
        <v>0</v>
      </c>
      <c r="Y1105" s="85">
        <v>0</v>
      </c>
      <c r="Z1105" s="85">
        <v>0</v>
      </c>
      <c r="AA1105" s="85">
        <v>0</v>
      </c>
      <c r="AB1105" s="64">
        <f t="shared" si="209"/>
        <v>0</v>
      </c>
      <c r="AC1105" s="64">
        <f t="shared" si="210"/>
        <v>0</v>
      </c>
      <c r="AD1105" s="64">
        <f t="shared" si="211"/>
        <v>0</v>
      </c>
      <c r="AE1105" s="64">
        <f t="shared" si="212"/>
        <v>0</v>
      </c>
      <c r="AF1105" s="64">
        <f t="shared" si="213"/>
        <v>0</v>
      </c>
      <c r="AG1105" s="64">
        <f t="shared" si="214"/>
        <v>0</v>
      </c>
      <c r="AH1105" s="64">
        <f t="shared" si="215"/>
        <v>0</v>
      </c>
    </row>
    <row r="1106" spans="1:34">
      <c r="A1106" t="s">
        <v>36</v>
      </c>
      <c r="B1106" t="s">
        <v>51</v>
      </c>
      <c r="C1106">
        <v>11</v>
      </c>
      <c r="D1106">
        <v>2012</v>
      </c>
      <c r="E1106">
        <v>1</v>
      </c>
      <c r="F1106">
        <v>0</v>
      </c>
      <c r="G1106">
        <v>0</v>
      </c>
      <c r="H1106" s="85">
        <v>51.713200000000001</v>
      </c>
      <c r="I1106" s="84">
        <f t="shared" si="204"/>
        <v>0</v>
      </c>
      <c r="J1106" s="84">
        <f t="shared" si="205"/>
        <v>0</v>
      </c>
      <c r="K1106" s="84">
        <f t="shared" si="206"/>
        <v>0</v>
      </c>
      <c r="L1106" s="84">
        <f t="shared" si="207"/>
        <v>0</v>
      </c>
      <c r="M1106" s="84">
        <f t="shared" si="208"/>
        <v>0</v>
      </c>
      <c r="N1106">
        <v>0</v>
      </c>
      <c r="O1106" s="85">
        <v>0</v>
      </c>
      <c r="P1106" s="84">
        <v>0.05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 s="85">
        <v>0</v>
      </c>
      <c r="X1106" s="85">
        <v>0</v>
      </c>
      <c r="Y1106" s="85">
        <v>0</v>
      </c>
      <c r="Z1106" s="85">
        <v>0</v>
      </c>
      <c r="AA1106" s="85">
        <v>0</v>
      </c>
      <c r="AB1106" s="64">
        <f t="shared" si="209"/>
        <v>0</v>
      </c>
      <c r="AC1106" s="64">
        <f t="shared" si="210"/>
        <v>0</v>
      </c>
      <c r="AD1106" s="64">
        <f t="shared" si="211"/>
        <v>0</v>
      </c>
      <c r="AE1106" s="64">
        <f t="shared" si="212"/>
        <v>0</v>
      </c>
      <c r="AF1106" s="64">
        <f t="shared" si="213"/>
        <v>0</v>
      </c>
      <c r="AG1106" s="64">
        <f t="shared" si="214"/>
        <v>0</v>
      </c>
      <c r="AH1106" s="64">
        <f t="shared" si="215"/>
        <v>0</v>
      </c>
    </row>
    <row r="1107" spans="1:34">
      <c r="A1107" t="s">
        <v>36</v>
      </c>
      <c r="B1107" t="s">
        <v>51</v>
      </c>
      <c r="C1107">
        <v>11</v>
      </c>
      <c r="D1107">
        <v>2012</v>
      </c>
      <c r="E1107">
        <v>2</v>
      </c>
      <c r="F1107">
        <v>0</v>
      </c>
      <c r="G1107">
        <v>0</v>
      </c>
      <c r="H1107" s="85">
        <v>51.248100000000001</v>
      </c>
      <c r="I1107" s="84">
        <f t="shared" si="204"/>
        <v>0</v>
      </c>
      <c r="J1107" s="84">
        <f t="shared" si="205"/>
        <v>0</v>
      </c>
      <c r="K1107" s="84">
        <f t="shared" si="206"/>
        <v>0</v>
      </c>
      <c r="L1107" s="84">
        <f t="shared" si="207"/>
        <v>0</v>
      </c>
      <c r="M1107" s="84">
        <f t="shared" si="208"/>
        <v>0</v>
      </c>
      <c r="N1107">
        <v>0</v>
      </c>
      <c r="O1107" s="85">
        <v>0</v>
      </c>
      <c r="P1107" s="84">
        <v>3.2000000000000001E-2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 s="85">
        <v>0</v>
      </c>
      <c r="X1107" s="85">
        <v>0</v>
      </c>
      <c r="Y1107" s="85">
        <v>0</v>
      </c>
      <c r="Z1107" s="85">
        <v>0</v>
      </c>
      <c r="AA1107" s="85">
        <v>0</v>
      </c>
      <c r="AB1107" s="64">
        <f t="shared" si="209"/>
        <v>0</v>
      </c>
      <c r="AC1107" s="64">
        <f t="shared" si="210"/>
        <v>0</v>
      </c>
      <c r="AD1107" s="64">
        <f t="shared" si="211"/>
        <v>0</v>
      </c>
      <c r="AE1107" s="64">
        <f t="shared" si="212"/>
        <v>0</v>
      </c>
      <c r="AF1107" s="64">
        <f t="shared" si="213"/>
        <v>0</v>
      </c>
      <c r="AG1107" s="64">
        <f t="shared" si="214"/>
        <v>0</v>
      </c>
      <c r="AH1107" s="64">
        <f t="shared" si="215"/>
        <v>0</v>
      </c>
    </row>
    <row r="1108" spans="1:34">
      <c r="A1108" t="s">
        <v>36</v>
      </c>
      <c r="B1108" t="s">
        <v>51</v>
      </c>
      <c r="C1108">
        <v>11</v>
      </c>
      <c r="D1108">
        <v>2012</v>
      </c>
      <c r="E1108">
        <v>3</v>
      </c>
      <c r="F1108">
        <v>0</v>
      </c>
      <c r="G1108">
        <v>0</v>
      </c>
      <c r="H1108" s="85">
        <v>50.906999999999996</v>
      </c>
      <c r="I1108" s="84">
        <f t="shared" si="204"/>
        <v>0</v>
      </c>
      <c r="J1108" s="84">
        <f t="shared" si="205"/>
        <v>0</v>
      </c>
      <c r="K1108" s="84">
        <f t="shared" si="206"/>
        <v>0</v>
      </c>
      <c r="L1108" s="84">
        <f t="shared" si="207"/>
        <v>0</v>
      </c>
      <c r="M1108" s="84">
        <f t="shared" si="208"/>
        <v>0</v>
      </c>
      <c r="N1108">
        <v>0</v>
      </c>
      <c r="O1108" s="85">
        <v>0</v>
      </c>
      <c r="P1108" s="84">
        <v>4.3999999999999997E-2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 s="85">
        <v>0</v>
      </c>
      <c r="X1108" s="85">
        <v>0</v>
      </c>
      <c r="Y1108" s="85">
        <v>0</v>
      </c>
      <c r="Z1108" s="85">
        <v>0</v>
      </c>
      <c r="AA1108" s="85">
        <v>0</v>
      </c>
      <c r="AB1108" s="64">
        <f t="shared" si="209"/>
        <v>0</v>
      </c>
      <c r="AC1108" s="64">
        <f t="shared" si="210"/>
        <v>0</v>
      </c>
      <c r="AD1108" s="64">
        <f t="shared" si="211"/>
        <v>0</v>
      </c>
      <c r="AE1108" s="64">
        <f t="shared" si="212"/>
        <v>0</v>
      </c>
      <c r="AF1108" s="64">
        <f t="shared" si="213"/>
        <v>0</v>
      </c>
      <c r="AG1108" s="64">
        <f t="shared" si="214"/>
        <v>0</v>
      </c>
      <c r="AH1108" s="64">
        <f t="shared" si="215"/>
        <v>0</v>
      </c>
    </row>
    <row r="1109" spans="1:34">
      <c r="A1109" t="s">
        <v>36</v>
      </c>
      <c r="B1109" t="s">
        <v>51</v>
      </c>
      <c r="C1109">
        <v>11</v>
      </c>
      <c r="D1109">
        <v>2012</v>
      </c>
      <c r="E1109">
        <v>4</v>
      </c>
      <c r="F1109">
        <v>0</v>
      </c>
      <c r="G1109">
        <v>0</v>
      </c>
      <c r="H1109" s="85">
        <v>50.263599999999997</v>
      </c>
      <c r="I1109" s="84">
        <f t="shared" si="204"/>
        <v>0</v>
      </c>
      <c r="J1109" s="84">
        <f t="shared" si="205"/>
        <v>0</v>
      </c>
      <c r="K1109" s="84">
        <f t="shared" si="206"/>
        <v>0</v>
      </c>
      <c r="L1109" s="84">
        <f t="shared" si="207"/>
        <v>0</v>
      </c>
      <c r="M1109" s="84">
        <f t="shared" si="208"/>
        <v>0</v>
      </c>
      <c r="N1109">
        <v>0</v>
      </c>
      <c r="O1109" s="85">
        <v>0</v>
      </c>
      <c r="P1109" s="84">
        <v>4.3999999999999997E-2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 s="85">
        <v>0</v>
      </c>
      <c r="X1109" s="85">
        <v>0</v>
      </c>
      <c r="Y1109" s="85">
        <v>0</v>
      </c>
      <c r="Z1109" s="85">
        <v>0</v>
      </c>
      <c r="AA1109" s="85">
        <v>0</v>
      </c>
      <c r="AB1109" s="64">
        <f t="shared" si="209"/>
        <v>0</v>
      </c>
      <c r="AC1109" s="64">
        <f t="shared" si="210"/>
        <v>0</v>
      </c>
      <c r="AD1109" s="64">
        <f t="shared" si="211"/>
        <v>0</v>
      </c>
      <c r="AE1109" s="64">
        <f t="shared" si="212"/>
        <v>0</v>
      </c>
      <c r="AF1109" s="64">
        <f t="shared" si="213"/>
        <v>0</v>
      </c>
      <c r="AG1109" s="64">
        <f t="shared" si="214"/>
        <v>0</v>
      </c>
      <c r="AH1109" s="64">
        <f t="shared" si="215"/>
        <v>0</v>
      </c>
    </row>
    <row r="1110" spans="1:34">
      <c r="A1110" t="s">
        <v>36</v>
      </c>
      <c r="B1110" t="s">
        <v>51</v>
      </c>
      <c r="C1110">
        <v>11</v>
      </c>
      <c r="D1110">
        <v>2012</v>
      </c>
      <c r="E1110">
        <v>5</v>
      </c>
      <c r="F1110">
        <v>0</v>
      </c>
      <c r="G1110">
        <v>0</v>
      </c>
      <c r="H1110" s="85">
        <v>49.162799999999997</v>
      </c>
      <c r="I1110" s="84">
        <f t="shared" si="204"/>
        <v>0</v>
      </c>
      <c r="J1110" s="84">
        <f t="shared" si="205"/>
        <v>0</v>
      </c>
      <c r="K1110" s="84">
        <f t="shared" si="206"/>
        <v>0</v>
      </c>
      <c r="L1110" s="84">
        <f t="shared" si="207"/>
        <v>0</v>
      </c>
      <c r="M1110" s="84">
        <f t="shared" si="208"/>
        <v>0</v>
      </c>
      <c r="N1110">
        <v>0</v>
      </c>
      <c r="O1110" s="85">
        <v>0</v>
      </c>
      <c r="P1110" s="84">
        <v>5.3999999999999999E-2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 s="85">
        <v>0</v>
      </c>
      <c r="X1110" s="85">
        <v>0</v>
      </c>
      <c r="Y1110" s="85">
        <v>0</v>
      </c>
      <c r="Z1110" s="85">
        <v>0</v>
      </c>
      <c r="AA1110" s="85">
        <v>0</v>
      </c>
      <c r="AB1110" s="64">
        <f t="shared" si="209"/>
        <v>0</v>
      </c>
      <c r="AC1110" s="64">
        <f t="shared" si="210"/>
        <v>0</v>
      </c>
      <c r="AD1110" s="64">
        <f t="shared" si="211"/>
        <v>0</v>
      </c>
      <c r="AE1110" s="64">
        <f t="shared" si="212"/>
        <v>0</v>
      </c>
      <c r="AF1110" s="64">
        <f t="shared" si="213"/>
        <v>0</v>
      </c>
      <c r="AG1110" s="64">
        <f t="shared" si="214"/>
        <v>0</v>
      </c>
      <c r="AH1110" s="64">
        <f t="shared" si="215"/>
        <v>0</v>
      </c>
    </row>
    <row r="1111" spans="1:34">
      <c r="A1111" t="s">
        <v>36</v>
      </c>
      <c r="B1111" t="s">
        <v>51</v>
      </c>
      <c r="C1111">
        <v>11</v>
      </c>
      <c r="D1111">
        <v>2012</v>
      </c>
      <c r="E1111">
        <v>6</v>
      </c>
      <c r="F1111">
        <v>0</v>
      </c>
      <c r="G1111">
        <v>0</v>
      </c>
      <c r="H1111" s="85">
        <v>47.829500000000003</v>
      </c>
      <c r="I1111" s="84">
        <f t="shared" si="204"/>
        <v>0</v>
      </c>
      <c r="J1111" s="84">
        <f t="shared" si="205"/>
        <v>0</v>
      </c>
      <c r="K1111" s="84">
        <f t="shared" si="206"/>
        <v>0</v>
      </c>
      <c r="L1111" s="84">
        <f t="shared" si="207"/>
        <v>0</v>
      </c>
      <c r="M1111" s="84">
        <f t="shared" si="208"/>
        <v>0</v>
      </c>
      <c r="N1111">
        <v>0</v>
      </c>
      <c r="O1111" s="85">
        <v>0</v>
      </c>
      <c r="P1111" s="84">
        <v>0.10100000000000001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 s="85">
        <v>0</v>
      </c>
      <c r="X1111" s="85">
        <v>0</v>
      </c>
      <c r="Y1111" s="85">
        <v>0</v>
      </c>
      <c r="Z1111" s="85">
        <v>0</v>
      </c>
      <c r="AA1111" s="85">
        <v>0</v>
      </c>
      <c r="AB1111" s="64">
        <f t="shared" si="209"/>
        <v>0</v>
      </c>
      <c r="AC1111" s="64">
        <f t="shared" si="210"/>
        <v>0</v>
      </c>
      <c r="AD1111" s="64">
        <f t="shared" si="211"/>
        <v>0</v>
      </c>
      <c r="AE1111" s="64">
        <f t="shared" si="212"/>
        <v>0</v>
      </c>
      <c r="AF1111" s="64">
        <f t="shared" si="213"/>
        <v>0</v>
      </c>
      <c r="AG1111" s="64">
        <f t="shared" si="214"/>
        <v>0</v>
      </c>
      <c r="AH1111" s="64">
        <f t="shared" si="215"/>
        <v>0</v>
      </c>
    </row>
    <row r="1112" spans="1:34">
      <c r="A1112" t="s">
        <v>36</v>
      </c>
      <c r="B1112" t="s">
        <v>51</v>
      </c>
      <c r="C1112">
        <v>11</v>
      </c>
      <c r="D1112">
        <v>2012</v>
      </c>
      <c r="E1112">
        <v>7</v>
      </c>
      <c r="F1112">
        <v>0</v>
      </c>
      <c r="G1112">
        <v>0</v>
      </c>
      <c r="H1112" s="85">
        <v>49.5426</v>
      </c>
      <c r="I1112" s="84">
        <f t="shared" si="204"/>
        <v>0</v>
      </c>
      <c r="J1112" s="84">
        <f t="shared" si="205"/>
        <v>0</v>
      </c>
      <c r="K1112" s="84">
        <f t="shared" si="206"/>
        <v>0</v>
      </c>
      <c r="L1112" s="84">
        <f t="shared" si="207"/>
        <v>0</v>
      </c>
      <c r="M1112" s="84">
        <f t="shared" si="208"/>
        <v>0</v>
      </c>
      <c r="N1112">
        <v>0</v>
      </c>
      <c r="O1112" s="85">
        <v>0</v>
      </c>
      <c r="P1112" s="84">
        <v>0.161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 s="85">
        <v>0</v>
      </c>
      <c r="X1112" s="85">
        <v>0</v>
      </c>
      <c r="Y1112" s="85">
        <v>0</v>
      </c>
      <c r="Z1112" s="85">
        <v>0</v>
      </c>
      <c r="AA1112" s="85">
        <v>0</v>
      </c>
      <c r="AB1112" s="64">
        <f t="shared" si="209"/>
        <v>0</v>
      </c>
      <c r="AC1112" s="64">
        <f t="shared" si="210"/>
        <v>0</v>
      </c>
      <c r="AD1112" s="64">
        <f t="shared" si="211"/>
        <v>0</v>
      </c>
      <c r="AE1112" s="64">
        <f t="shared" si="212"/>
        <v>0</v>
      </c>
      <c r="AF1112" s="64">
        <f t="shared" si="213"/>
        <v>0</v>
      </c>
      <c r="AG1112" s="64">
        <f t="shared" si="214"/>
        <v>0</v>
      </c>
      <c r="AH1112" s="64">
        <f t="shared" si="215"/>
        <v>0</v>
      </c>
    </row>
    <row r="1113" spans="1:34">
      <c r="A1113" t="s">
        <v>36</v>
      </c>
      <c r="B1113" t="s">
        <v>51</v>
      </c>
      <c r="C1113">
        <v>11</v>
      </c>
      <c r="D1113">
        <v>2012</v>
      </c>
      <c r="E1113">
        <v>8</v>
      </c>
      <c r="F1113">
        <v>0</v>
      </c>
      <c r="G1113">
        <v>0</v>
      </c>
      <c r="H1113" s="85">
        <v>53.410899999999998</v>
      </c>
      <c r="I1113" s="84">
        <f t="shared" si="204"/>
        <v>0</v>
      </c>
      <c r="J1113" s="84">
        <f t="shared" si="205"/>
        <v>0</v>
      </c>
      <c r="K1113" s="84">
        <f t="shared" si="206"/>
        <v>0</v>
      </c>
      <c r="L1113" s="84">
        <f t="shared" si="207"/>
        <v>0</v>
      </c>
      <c r="M1113" s="84">
        <f t="shared" si="208"/>
        <v>0</v>
      </c>
      <c r="N1113">
        <v>0</v>
      </c>
      <c r="O1113" s="85">
        <v>0</v>
      </c>
      <c r="P1113" s="84">
        <v>0.224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 s="85">
        <v>0</v>
      </c>
      <c r="X1113" s="85">
        <v>0</v>
      </c>
      <c r="Y1113" s="85">
        <v>0</v>
      </c>
      <c r="Z1113" s="85">
        <v>0</v>
      </c>
      <c r="AA1113" s="85">
        <v>0</v>
      </c>
      <c r="AB1113" s="64">
        <f t="shared" si="209"/>
        <v>0</v>
      </c>
      <c r="AC1113" s="64">
        <f t="shared" si="210"/>
        <v>0</v>
      </c>
      <c r="AD1113" s="64">
        <f t="shared" si="211"/>
        <v>0</v>
      </c>
      <c r="AE1113" s="64">
        <f t="shared" si="212"/>
        <v>0</v>
      </c>
      <c r="AF1113" s="64">
        <f t="shared" si="213"/>
        <v>0</v>
      </c>
      <c r="AG1113" s="64">
        <f t="shared" si="214"/>
        <v>0</v>
      </c>
      <c r="AH1113" s="64">
        <f t="shared" si="215"/>
        <v>0</v>
      </c>
    </row>
    <row r="1114" spans="1:34">
      <c r="A1114" t="s">
        <v>36</v>
      </c>
      <c r="B1114" t="s">
        <v>51</v>
      </c>
      <c r="C1114">
        <v>11</v>
      </c>
      <c r="D1114">
        <v>2012</v>
      </c>
      <c r="E1114">
        <v>9</v>
      </c>
      <c r="F1114">
        <v>2.1086500000000001E-2</v>
      </c>
      <c r="G1114">
        <v>2.1086500000000001E-2</v>
      </c>
      <c r="H1114" s="85">
        <v>62.155000000000001</v>
      </c>
      <c r="I1114" s="84">
        <f t="shared" si="204"/>
        <v>0</v>
      </c>
      <c r="J1114" s="84">
        <f t="shared" si="205"/>
        <v>0</v>
      </c>
      <c r="K1114" s="84">
        <f t="shared" si="206"/>
        <v>0</v>
      </c>
      <c r="L1114" s="84">
        <f t="shared" si="207"/>
        <v>0</v>
      </c>
      <c r="M1114" s="84">
        <f t="shared" si="208"/>
        <v>0</v>
      </c>
      <c r="N1114">
        <v>0</v>
      </c>
      <c r="O1114" s="85">
        <v>0</v>
      </c>
      <c r="P1114" s="84">
        <v>0.33800000000000002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 s="85">
        <v>0</v>
      </c>
      <c r="X1114" s="85">
        <v>0</v>
      </c>
      <c r="Y1114" s="85">
        <v>0</v>
      </c>
      <c r="Z1114" s="85">
        <v>0</v>
      </c>
      <c r="AA1114" s="85">
        <v>0</v>
      </c>
      <c r="AB1114" s="64">
        <f t="shared" si="209"/>
        <v>0</v>
      </c>
      <c r="AC1114" s="64">
        <f t="shared" si="210"/>
        <v>0</v>
      </c>
      <c r="AD1114" s="64">
        <f t="shared" si="211"/>
        <v>0</v>
      </c>
      <c r="AE1114" s="64">
        <f t="shared" si="212"/>
        <v>0</v>
      </c>
      <c r="AF1114" s="64">
        <f t="shared" si="213"/>
        <v>0</v>
      </c>
      <c r="AG1114" s="64">
        <f t="shared" si="214"/>
        <v>0</v>
      </c>
      <c r="AH1114" s="64">
        <f t="shared" si="215"/>
        <v>0</v>
      </c>
    </row>
    <row r="1115" spans="1:34">
      <c r="A1115" t="s">
        <v>36</v>
      </c>
      <c r="B1115" t="s">
        <v>51</v>
      </c>
      <c r="C1115">
        <v>11</v>
      </c>
      <c r="D1115">
        <v>2012</v>
      </c>
      <c r="E1115">
        <v>10</v>
      </c>
      <c r="F1115">
        <v>4.92159E-2</v>
      </c>
      <c r="G1115">
        <v>4.92159E-2</v>
      </c>
      <c r="H1115" s="85">
        <v>71.441900000000004</v>
      </c>
      <c r="I1115" s="84">
        <f t="shared" si="204"/>
        <v>0</v>
      </c>
      <c r="J1115" s="84">
        <f t="shared" si="205"/>
        <v>0</v>
      </c>
      <c r="K1115" s="84">
        <f t="shared" si="206"/>
        <v>0</v>
      </c>
      <c r="L1115" s="84">
        <f t="shared" si="207"/>
        <v>0</v>
      </c>
      <c r="M1115" s="84">
        <f t="shared" si="208"/>
        <v>0</v>
      </c>
      <c r="N1115">
        <v>0</v>
      </c>
      <c r="O1115" s="85">
        <v>0</v>
      </c>
      <c r="P1115" s="84">
        <v>0.55700000000000005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 s="85">
        <v>0</v>
      </c>
      <c r="X1115" s="85">
        <v>0</v>
      </c>
      <c r="Y1115" s="85">
        <v>0</v>
      </c>
      <c r="Z1115" s="85">
        <v>0</v>
      </c>
      <c r="AA1115" s="85">
        <v>0</v>
      </c>
      <c r="AB1115" s="64">
        <f t="shared" si="209"/>
        <v>0</v>
      </c>
      <c r="AC1115" s="64">
        <f t="shared" si="210"/>
        <v>0</v>
      </c>
      <c r="AD1115" s="64">
        <f t="shared" si="211"/>
        <v>0</v>
      </c>
      <c r="AE1115" s="64">
        <f t="shared" si="212"/>
        <v>0</v>
      </c>
      <c r="AF1115" s="64">
        <f t="shared" si="213"/>
        <v>0</v>
      </c>
      <c r="AG1115" s="64">
        <f t="shared" si="214"/>
        <v>0</v>
      </c>
      <c r="AH1115" s="64">
        <f t="shared" si="215"/>
        <v>0</v>
      </c>
    </row>
    <row r="1116" spans="1:34">
      <c r="A1116" t="s">
        <v>36</v>
      </c>
      <c r="B1116" t="s">
        <v>51</v>
      </c>
      <c r="C1116">
        <v>11</v>
      </c>
      <c r="D1116">
        <v>2012</v>
      </c>
      <c r="E1116">
        <v>11</v>
      </c>
      <c r="F1116">
        <v>0.15581610000000001</v>
      </c>
      <c r="G1116">
        <v>0.15581610000000001</v>
      </c>
      <c r="H1116" s="85">
        <v>77.046499999999995</v>
      </c>
      <c r="I1116" s="84">
        <f t="shared" si="204"/>
        <v>0</v>
      </c>
      <c r="J1116" s="84">
        <f t="shared" si="205"/>
        <v>0</v>
      </c>
      <c r="K1116" s="84">
        <f t="shared" si="206"/>
        <v>0</v>
      </c>
      <c r="L1116" s="84">
        <f t="shared" si="207"/>
        <v>0</v>
      </c>
      <c r="M1116" s="84">
        <f t="shared" si="208"/>
        <v>0</v>
      </c>
      <c r="N1116">
        <v>0</v>
      </c>
      <c r="O1116" s="85">
        <v>0</v>
      </c>
      <c r="P1116" s="84">
        <v>0.72599999999999998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 s="85">
        <v>0</v>
      </c>
      <c r="X1116" s="85">
        <v>0</v>
      </c>
      <c r="Y1116" s="85">
        <v>0</v>
      </c>
      <c r="Z1116" s="85">
        <v>0</v>
      </c>
      <c r="AA1116" s="85">
        <v>0</v>
      </c>
      <c r="AB1116" s="64">
        <f t="shared" si="209"/>
        <v>0</v>
      </c>
      <c r="AC1116" s="64">
        <f t="shared" si="210"/>
        <v>0</v>
      </c>
      <c r="AD1116" s="64">
        <f t="shared" si="211"/>
        <v>0</v>
      </c>
      <c r="AE1116" s="64">
        <f t="shared" si="212"/>
        <v>0</v>
      </c>
      <c r="AF1116" s="64">
        <f t="shared" si="213"/>
        <v>0</v>
      </c>
      <c r="AG1116" s="64">
        <f t="shared" si="214"/>
        <v>0</v>
      </c>
      <c r="AH1116" s="64">
        <f t="shared" si="215"/>
        <v>0</v>
      </c>
    </row>
    <row r="1117" spans="1:34">
      <c r="A1117" t="s">
        <v>36</v>
      </c>
      <c r="B1117" t="s">
        <v>51</v>
      </c>
      <c r="C1117">
        <v>11</v>
      </c>
      <c r="D1117">
        <v>2012</v>
      </c>
      <c r="E1117">
        <v>12</v>
      </c>
      <c r="F1117">
        <v>0.30149359999999997</v>
      </c>
      <c r="G1117">
        <v>0.30149359999999997</v>
      </c>
      <c r="H1117" s="85">
        <v>78.294600000000003</v>
      </c>
      <c r="I1117" s="84">
        <f t="shared" si="204"/>
        <v>0</v>
      </c>
      <c r="J1117" s="84">
        <f t="shared" si="205"/>
        <v>0</v>
      </c>
      <c r="K1117" s="84">
        <f t="shared" si="206"/>
        <v>0</v>
      </c>
      <c r="L1117" s="84">
        <f t="shared" si="207"/>
        <v>0</v>
      </c>
      <c r="M1117" s="84">
        <f t="shared" si="208"/>
        <v>0</v>
      </c>
      <c r="N1117">
        <v>0</v>
      </c>
      <c r="O1117" s="85">
        <v>0</v>
      </c>
      <c r="P1117" s="84">
        <v>0.85699999999999998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 s="85">
        <v>0</v>
      </c>
      <c r="X1117" s="85">
        <v>0</v>
      </c>
      <c r="Y1117" s="85">
        <v>0</v>
      </c>
      <c r="Z1117" s="85">
        <v>0</v>
      </c>
      <c r="AA1117" s="85">
        <v>0</v>
      </c>
      <c r="AB1117" s="64">
        <f t="shared" si="209"/>
        <v>0</v>
      </c>
      <c r="AC1117" s="64">
        <f t="shared" si="210"/>
        <v>0</v>
      </c>
      <c r="AD1117" s="64">
        <f t="shared" si="211"/>
        <v>0</v>
      </c>
      <c r="AE1117" s="64">
        <f t="shared" si="212"/>
        <v>0</v>
      </c>
      <c r="AF1117" s="64">
        <f t="shared" si="213"/>
        <v>0</v>
      </c>
      <c r="AG1117" s="64">
        <f t="shared" si="214"/>
        <v>0</v>
      </c>
      <c r="AH1117" s="64">
        <f t="shared" si="215"/>
        <v>0</v>
      </c>
    </row>
    <row r="1118" spans="1:34">
      <c r="A1118" t="s">
        <v>36</v>
      </c>
      <c r="B1118" t="s">
        <v>51</v>
      </c>
      <c r="C1118">
        <v>11</v>
      </c>
      <c r="D1118">
        <v>2012</v>
      </c>
      <c r="E1118">
        <v>13</v>
      </c>
      <c r="F1118">
        <v>0.42902370000000001</v>
      </c>
      <c r="G1118">
        <v>0.42902370000000001</v>
      </c>
      <c r="H1118" s="85">
        <v>77.085300000000004</v>
      </c>
      <c r="I1118" s="84">
        <f t="shared" si="204"/>
        <v>0</v>
      </c>
      <c r="J1118" s="84">
        <f t="shared" si="205"/>
        <v>0</v>
      </c>
      <c r="K1118" s="84">
        <f t="shared" si="206"/>
        <v>0</v>
      </c>
      <c r="L1118" s="84">
        <f t="shared" si="207"/>
        <v>0</v>
      </c>
      <c r="M1118" s="84">
        <f t="shared" si="208"/>
        <v>0</v>
      </c>
      <c r="N1118">
        <v>0</v>
      </c>
      <c r="O1118" s="85">
        <v>0</v>
      </c>
      <c r="P1118" s="84">
        <v>0.90100000000000002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 s="85">
        <v>0</v>
      </c>
      <c r="X1118" s="85">
        <v>0</v>
      </c>
      <c r="Y1118" s="85">
        <v>0</v>
      </c>
      <c r="Z1118" s="85">
        <v>0</v>
      </c>
      <c r="AA1118" s="85">
        <v>0</v>
      </c>
      <c r="AB1118" s="64">
        <f t="shared" si="209"/>
        <v>0</v>
      </c>
      <c r="AC1118" s="64">
        <f t="shared" si="210"/>
        <v>0</v>
      </c>
      <c r="AD1118" s="64">
        <f t="shared" si="211"/>
        <v>0</v>
      </c>
      <c r="AE1118" s="64">
        <f t="shared" si="212"/>
        <v>0</v>
      </c>
      <c r="AF1118" s="64">
        <f t="shared" si="213"/>
        <v>0</v>
      </c>
      <c r="AG1118" s="64">
        <f t="shared" si="214"/>
        <v>0</v>
      </c>
      <c r="AH1118" s="64">
        <f t="shared" si="215"/>
        <v>0</v>
      </c>
    </row>
    <row r="1119" spans="1:34">
      <c r="A1119" t="s">
        <v>36</v>
      </c>
      <c r="B1119" t="s">
        <v>51</v>
      </c>
      <c r="C1119">
        <v>11</v>
      </c>
      <c r="D1119">
        <v>2012</v>
      </c>
      <c r="E1119">
        <v>14</v>
      </c>
      <c r="F1119">
        <v>0.55554000000000003</v>
      </c>
      <c r="G1119">
        <v>0.55554000000000003</v>
      </c>
      <c r="H1119" s="85">
        <v>77.193799999999996</v>
      </c>
      <c r="I1119" s="84">
        <f t="shared" si="204"/>
        <v>0</v>
      </c>
      <c r="J1119" s="84">
        <f t="shared" si="205"/>
        <v>0</v>
      </c>
      <c r="K1119" s="84">
        <f t="shared" si="206"/>
        <v>0</v>
      </c>
      <c r="L1119" s="84">
        <f t="shared" si="207"/>
        <v>0</v>
      </c>
      <c r="M1119" s="84">
        <f t="shared" si="208"/>
        <v>0</v>
      </c>
      <c r="N1119">
        <v>0</v>
      </c>
      <c r="O1119" s="85">
        <v>0</v>
      </c>
      <c r="P1119" s="84">
        <v>0.88900000000000001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 s="85">
        <v>0</v>
      </c>
      <c r="X1119" s="85">
        <v>0</v>
      </c>
      <c r="Y1119" s="85">
        <v>0</v>
      </c>
      <c r="Z1119" s="85">
        <v>0</v>
      </c>
      <c r="AA1119" s="85">
        <v>0</v>
      </c>
      <c r="AB1119" s="64">
        <f t="shared" si="209"/>
        <v>0</v>
      </c>
      <c r="AC1119" s="64">
        <f t="shared" si="210"/>
        <v>0</v>
      </c>
      <c r="AD1119" s="64">
        <f t="shared" si="211"/>
        <v>0</v>
      </c>
      <c r="AE1119" s="64">
        <f t="shared" si="212"/>
        <v>0</v>
      </c>
      <c r="AF1119" s="64">
        <f t="shared" si="213"/>
        <v>0</v>
      </c>
      <c r="AG1119" s="64">
        <f t="shared" si="214"/>
        <v>0</v>
      </c>
      <c r="AH1119" s="64">
        <f t="shared" si="215"/>
        <v>0</v>
      </c>
    </row>
    <row r="1120" spans="1:34">
      <c r="A1120" t="s">
        <v>36</v>
      </c>
      <c r="B1120" t="s">
        <v>51</v>
      </c>
      <c r="C1120">
        <v>11</v>
      </c>
      <c r="D1120">
        <v>2012</v>
      </c>
      <c r="E1120">
        <v>15</v>
      </c>
      <c r="F1120">
        <v>0.64913860000000001</v>
      </c>
      <c r="G1120">
        <v>0.64913860000000001</v>
      </c>
      <c r="H1120" s="85">
        <v>75.806200000000004</v>
      </c>
      <c r="I1120" s="84">
        <f t="shared" si="204"/>
        <v>0</v>
      </c>
      <c r="J1120" s="84">
        <f t="shared" si="205"/>
        <v>0</v>
      </c>
      <c r="K1120" s="84">
        <f t="shared" si="206"/>
        <v>0</v>
      </c>
      <c r="L1120" s="84">
        <f t="shared" si="207"/>
        <v>0</v>
      </c>
      <c r="M1120" s="84">
        <f t="shared" si="208"/>
        <v>0</v>
      </c>
      <c r="N1120">
        <v>0</v>
      </c>
      <c r="O1120" s="85">
        <v>0</v>
      </c>
      <c r="P1120" s="84">
        <v>0.8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 s="85">
        <v>0</v>
      </c>
      <c r="X1120" s="85">
        <v>0</v>
      </c>
      <c r="Y1120" s="85">
        <v>0</v>
      </c>
      <c r="Z1120" s="85">
        <v>0</v>
      </c>
      <c r="AA1120" s="85">
        <v>0</v>
      </c>
      <c r="AB1120" s="64">
        <f t="shared" si="209"/>
        <v>0</v>
      </c>
      <c r="AC1120" s="64">
        <f t="shared" si="210"/>
        <v>0</v>
      </c>
      <c r="AD1120" s="64">
        <f t="shared" si="211"/>
        <v>0</v>
      </c>
      <c r="AE1120" s="64">
        <f t="shared" si="212"/>
        <v>0</v>
      </c>
      <c r="AF1120" s="64">
        <f t="shared" si="213"/>
        <v>0</v>
      </c>
      <c r="AG1120" s="64">
        <f t="shared" si="214"/>
        <v>0</v>
      </c>
      <c r="AH1120" s="64">
        <f t="shared" si="215"/>
        <v>0</v>
      </c>
    </row>
    <row r="1121" spans="1:34">
      <c r="A1121" t="s">
        <v>36</v>
      </c>
      <c r="B1121" t="s">
        <v>51</v>
      </c>
      <c r="C1121">
        <v>11</v>
      </c>
      <c r="D1121">
        <v>2012</v>
      </c>
      <c r="E1121">
        <v>16</v>
      </c>
      <c r="F1121">
        <v>0.71798890000000004</v>
      </c>
      <c r="G1121">
        <v>0.71798890000000004</v>
      </c>
      <c r="H1121" s="85">
        <v>74.341099999999997</v>
      </c>
      <c r="I1121" s="84">
        <f t="shared" si="204"/>
        <v>0</v>
      </c>
      <c r="J1121" s="84">
        <f t="shared" si="205"/>
        <v>0</v>
      </c>
      <c r="K1121" s="84">
        <f t="shared" si="206"/>
        <v>0</v>
      </c>
      <c r="L1121" s="84">
        <f t="shared" si="207"/>
        <v>0</v>
      </c>
      <c r="M1121" s="84">
        <f t="shared" si="208"/>
        <v>0</v>
      </c>
      <c r="N1121">
        <v>0</v>
      </c>
      <c r="O1121" s="85">
        <v>0</v>
      </c>
      <c r="P1121" s="84">
        <v>0.67400000000000004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 s="85">
        <v>0</v>
      </c>
      <c r="X1121" s="85">
        <v>0</v>
      </c>
      <c r="Y1121" s="85">
        <v>0</v>
      </c>
      <c r="Z1121" s="85">
        <v>0</v>
      </c>
      <c r="AA1121" s="85">
        <v>0</v>
      </c>
      <c r="AB1121" s="64">
        <f t="shared" si="209"/>
        <v>0</v>
      </c>
      <c r="AC1121" s="64">
        <f t="shared" si="210"/>
        <v>0</v>
      </c>
      <c r="AD1121" s="64">
        <f t="shared" si="211"/>
        <v>0</v>
      </c>
      <c r="AE1121" s="64">
        <f t="shared" si="212"/>
        <v>0</v>
      </c>
      <c r="AF1121" s="64">
        <f t="shared" si="213"/>
        <v>0</v>
      </c>
      <c r="AG1121" s="64">
        <f t="shared" si="214"/>
        <v>0</v>
      </c>
      <c r="AH1121" s="64">
        <f t="shared" si="215"/>
        <v>0</v>
      </c>
    </row>
    <row r="1122" spans="1:34">
      <c r="A1122" t="s">
        <v>36</v>
      </c>
      <c r="B1122" t="s">
        <v>51</v>
      </c>
      <c r="C1122">
        <v>11</v>
      </c>
      <c r="D1122">
        <v>2012</v>
      </c>
      <c r="E1122">
        <v>17</v>
      </c>
      <c r="F1122">
        <v>0.72129310000000002</v>
      </c>
      <c r="G1122">
        <v>0.52654400000000001</v>
      </c>
      <c r="H1122" s="85">
        <v>70.798400000000001</v>
      </c>
      <c r="I1122" s="84">
        <f t="shared" si="204"/>
        <v>-2.1028100000000001E-2</v>
      </c>
      <c r="J1122" s="84">
        <f t="shared" si="205"/>
        <v>-8.6044999999999993E-3</v>
      </c>
      <c r="K1122" s="84">
        <f t="shared" si="206"/>
        <v>0</v>
      </c>
      <c r="L1122" s="84">
        <f t="shared" si="207"/>
        <v>8.6044999999999993E-3</v>
      </c>
      <c r="M1122" s="84">
        <f t="shared" si="208"/>
        <v>2.1028100000000001E-2</v>
      </c>
      <c r="N1122">
        <v>0</v>
      </c>
      <c r="O1122" s="85">
        <v>0</v>
      </c>
      <c r="P1122" s="84">
        <v>0.56599999999999995</v>
      </c>
      <c r="Q1122">
        <v>0</v>
      </c>
      <c r="R1122">
        <v>-2.1028100000000001E-2</v>
      </c>
      <c r="S1122">
        <v>-8.6044999999999993E-3</v>
      </c>
      <c r="T1122">
        <v>0</v>
      </c>
      <c r="U1122">
        <v>8.6044999999999993E-3</v>
      </c>
      <c r="V1122">
        <v>2.1028100000000001E-2</v>
      </c>
      <c r="W1122" s="85">
        <v>0</v>
      </c>
      <c r="X1122" s="85">
        <v>0</v>
      </c>
      <c r="Y1122" s="85">
        <v>0</v>
      </c>
      <c r="Z1122" s="85">
        <v>0</v>
      </c>
      <c r="AA1122" s="85">
        <v>0</v>
      </c>
      <c r="AB1122" s="64">
        <f t="shared" si="209"/>
        <v>0</v>
      </c>
      <c r="AC1122" s="64">
        <f t="shared" si="210"/>
        <v>0</v>
      </c>
      <c r="AD1122" s="64">
        <f t="shared" si="211"/>
        <v>0</v>
      </c>
      <c r="AE1122" s="64">
        <f t="shared" si="212"/>
        <v>0</v>
      </c>
      <c r="AF1122" s="64">
        <f t="shared" si="213"/>
        <v>0</v>
      </c>
      <c r="AG1122" s="64">
        <f t="shared" si="214"/>
        <v>0</v>
      </c>
      <c r="AH1122" s="64">
        <f t="shared" si="215"/>
        <v>0</v>
      </c>
    </row>
    <row r="1123" spans="1:34">
      <c r="A1123" t="s">
        <v>36</v>
      </c>
      <c r="B1123" t="s">
        <v>51</v>
      </c>
      <c r="C1123">
        <v>11</v>
      </c>
      <c r="D1123">
        <v>2012</v>
      </c>
      <c r="E1123">
        <v>18</v>
      </c>
      <c r="F1123">
        <v>0.60407500000000003</v>
      </c>
      <c r="G1123">
        <v>0.4409747</v>
      </c>
      <c r="H1123" s="85">
        <v>66.372100000000003</v>
      </c>
      <c r="I1123" s="84">
        <f t="shared" si="204"/>
        <v>-1.9055699999999998E-2</v>
      </c>
      <c r="J1123" s="84">
        <f t="shared" si="205"/>
        <v>-7.7974000000000003E-3</v>
      </c>
      <c r="K1123" s="84">
        <f t="shared" si="206"/>
        <v>0</v>
      </c>
      <c r="L1123" s="84">
        <f t="shared" si="207"/>
        <v>7.7974000000000003E-3</v>
      </c>
      <c r="M1123" s="84">
        <f t="shared" si="208"/>
        <v>1.9055699999999998E-2</v>
      </c>
      <c r="N1123">
        <v>0</v>
      </c>
      <c r="O1123" s="85">
        <v>0</v>
      </c>
      <c r="P1123" s="84">
        <v>0.374</v>
      </c>
      <c r="Q1123">
        <v>0</v>
      </c>
      <c r="R1123">
        <v>-1.9055699999999998E-2</v>
      </c>
      <c r="S1123">
        <v>-7.7974000000000003E-3</v>
      </c>
      <c r="T1123">
        <v>0</v>
      </c>
      <c r="U1123">
        <v>7.7974000000000003E-3</v>
      </c>
      <c r="V1123">
        <v>1.9055699999999998E-2</v>
      </c>
      <c r="W1123" s="85">
        <v>0</v>
      </c>
      <c r="X1123" s="85">
        <v>0</v>
      </c>
      <c r="Y1123" s="85">
        <v>0</v>
      </c>
      <c r="Z1123" s="85">
        <v>0</v>
      </c>
      <c r="AA1123" s="85">
        <v>0</v>
      </c>
      <c r="AB1123" s="64">
        <f t="shared" si="209"/>
        <v>0</v>
      </c>
      <c r="AC1123" s="64">
        <f t="shared" si="210"/>
        <v>0</v>
      </c>
      <c r="AD1123" s="64">
        <f t="shared" si="211"/>
        <v>0</v>
      </c>
      <c r="AE1123" s="64">
        <f t="shared" si="212"/>
        <v>0</v>
      </c>
      <c r="AF1123" s="64">
        <f t="shared" si="213"/>
        <v>0</v>
      </c>
      <c r="AG1123" s="64">
        <f t="shared" si="214"/>
        <v>0</v>
      </c>
      <c r="AH1123" s="64">
        <f t="shared" si="215"/>
        <v>0</v>
      </c>
    </row>
    <row r="1124" spans="1:34">
      <c r="A1124" t="s">
        <v>36</v>
      </c>
      <c r="B1124" t="s">
        <v>51</v>
      </c>
      <c r="C1124">
        <v>11</v>
      </c>
      <c r="D1124">
        <v>2012</v>
      </c>
      <c r="E1124">
        <v>19</v>
      </c>
      <c r="F1124">
        <v>0.41820869999999999</v>
      </c>
      <c r="G1124">
        <v>0.4642117</v>
      </c>
      <c r="H1124" s="85">
        <v>62.651200000000003</v>
      </c>
      <c r="I1124" s="84">
        <f t="shared" si="204"/>
        <v>0</v>
      </c>
      <c r="J1124" s="84">
        <f t="shared" si="205"/>
        <v>0</v>
      </c>
      <c r="K1124" s="84">
        <f t="shared" si="206"/>
        <v>0</v>
      </c>
      <c r="L1124" s="84">
        <f t="shared" si="207"/>
        <v>0</v>
      </c>
      <c r="M1124" s="84">
        <f t="shared" si="208"/>
        <v>0</v>
      </c>
      <c r="N1124">
        <v>0</v>
      </c>
      <c r="O1124" s="85">
        <v>0</v>
      </c>
      <c r="P1124" s="84">
        <v>0.23300000000000001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 s="85">
        <v>0</v>
      </c>
      <c r="X1124" s="85">
        <v>0</v>
      </c>
      <c r="Y1124" s="85">
        <v>0</v>
      </c>
      <c r="Z1124" s="85">
        <v>0</v>
      </c>
      <c r="AA1124" s="85">
        <v>0</v>
      </c>
      <c r="AB1124" s="64">
        <f t="shared" si="209"/>
        <v>0</v>
      </c>
      <c r="AC1124" s="64">
        <f t="shared" si="210"/>
        <v>0</v>
      </c>
      <c r="AD1124" s="64">
        <f t="shared" si="211"/>
        <v>0</v>
      </c>
      <c r="AE1124" s="64">
        <f t="shared" si="212"/>
        <v>0</v>
      </c>
      <c r="AF1124" s="64">
        <f t="shared" si="213"/>
        <v>0</v>
      </c>
      <c r="AG1124" s="64">
        <f t="shared" si="214"/>
        <v>0</v>
      </c>
      <c r="AH1124" s="64">
        <f t="shared" si="215"/>
        <v>0</v>
      </c>
    </row>
    <row r="1125" spans="1:34">
      <c r="A1125" t="s">
        <v>36</v>
      </c>
      <c r="B1125" t="s">
        <v>51</v>
      </c>
      <c r="C1125">
        <v>11</v>
      </c>
      <c r="D1125">
        <v>2012</v>
      </c>
      <c r="E1125">
        <v>20</v>
      </c>
      <c r="F1125">
        <v>0.2663451</v>
      </c>
      <c r="G1125">
        <v>0.29031610000000002</v>
      </c>
      <c r="H1125" s="85">
        <v>59.844999999999999</v>
      </c>
      <c r="I1125" s="84">
        <f t="shared" si="204"/>
        <v>0</v>
      </c>
      <c r="J1125" s="84">
        <f t="shared" si="205"/>
        <v>0</v>
      </c>
      <c r="K1125" s="84">
        <f t="shared" si="206"/>
        <v>0</v>
      </c>
      <c r="L1125" s="84">
        <f t="shared" si="207"/>
        <v>0</v>
      </c>
      <c r="M1125" s="84">
        <f t="shared" si="208"/>
        <v>0</v>
      </c>
      <c r="N1125">
        <v>0</v>
      </c>
      <c r="O1125" s="85">
        <v>0</v>
      </c>
      <c r="P1125" s="84">
        <v>0.16500000000000001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 s="85">
        <v>0</v>
      </c>
      <c r="X1125" s="85">
        <v>0</v>
      </c>
      <c r="Y1125" s="85">
        <v>0</v>
      </c>
      <c r="Z1125" s="85">
        <v>0</v>
      </c>
      <c r="AA1125" s="85">
        <v>0</v>
      </c>
      <c r="AB1125" s="64">
        <f t="shared" si="209"/>
        <v>0</v>
      </c>
      <c r="AC1125" s="64">
        <f t="shared" si="210"/>
        <v>0</v>
      </c>
      <c r="AD1125" s="64">
        <f t="shared" si="211"/>
        <v>0</v>
      </c>
      <c r="AE1125" s="64">
        <f t="shared" si="212"/>
        <v>0</v>
      </c>
      <c r="AF1125" s="64">
        <f t="shared" si="213"/>
        <v>0</v>
      </c>
      <c r="AG1125" s="64">
        <f t="shared" si="214"/>
        <v>0</v>
      </c>
      <c r="AH1125" s="64">
        <f t="shared" si="215"/>
        <v>0</v>
      </c>
    </row>
    <row r="1126" spans="1:34">
      <c r="A1126" t="s">
        <v>36</v>
      </c>
      <c r="B1126" t="s">
        <v>51</v>
      </c>
      <c r="C1126">
        <v>11</v>
      </c>
      <c r="D1126">
        <v>2012</v>
      </c>
      <c r="E1126">
        <v>21</v>
      </c>
      <c r="F1126">
        <v>0.16134589999999999</v>
      </c>
      <c r="G1126">
        <v>0.17264009999999999</v>
      </c>
      <c r="H1126" s="85">
        <v>58.418599999999998</v>
      </c>
      <c r="I1126" s="84">
        <f t="shared" si="204"/>
        <v>0</v>
      </c>
      <c r="J1126" s="84">
        <f t="shared" si="205"/>
        <v>0</v>
      </c>
      <c r="K1126" s="84">
        <f t="shared" si="206"/>
        <v>0</v>
      </c>
      <c r="L1126" s="84">
        <f t="shared" si="207"/>
        <v>0</v>
      </c>
      <c r="M1126" s="84">
        <f t="shared" si="208"/>
        <v>0</v>
      </c>
      <c r="N1126">
        <v>0</v>
      </c>
      <c r="O1126" s="85">
        <v>0</v>
      </c>
      <c r="P1126" s="84">
        <v>0.1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 s="85">
        <v>0</v>
      </c>
      <c r="X1126" s="85">
        <v>0</v>
      </c>
      <c r="Y1126" s="85">
        <v>0</v>
      </c>
      <c r="Z1126" s="85">
        <v>0</v>
      </c>
      <c r="AA1126" s="85">
        <v>0</v>
      </c>
      <c r="AB1126" s="64">
        <f t="shared" si="209"/>
        <v>0</v>
      </c>
      <c r="AC1126" s="64">
        <f t="shared" si="210"/>
        <v>0</v>
      </c>
      <c r="AD1126" s="64">
        <f t="shared" si="211"/>
        <v>0</v>
      </c>
      <c r="AE1126" s="64">
        <f t="shared" si="212"/>
        <v>0</v>
      </c>
      <c r="AF1126" s="64">
        <f t="shared" si="213"/>
        <v>0</v>
      </c>
      <c r="AG1126" s="64">
        <f t="shared" si="214"/>
        <v>0</v>
      </c>
      <c r="AH1126" s="64">
        <f t="shared" si="215"/>
        <v>0</v>
      </c>
    </row>
    <row r="1127" spans="1:34">
      <c r="A1127" t="s">
        <v>36</v>
      </c>
      <c r="B1127" t="s">
        <v>51</v>
      </c>
      <c r="C1127">
        <v>11</v>
      </c>
      <c r="D1127">
        <v>2012</v>
      </c>
      <c r="E1127">
        <v>22</v>
      </c>
      <c r="F1127">
        <v>0.1017121</v>
      </c>
      <c r="G1127">
        <v>0.1017121</v>
      </c>
      <c r="H1127" s="85">
        <v>56.914700000000003</v>
      </c>
      <c r="I1127" s="84">
        <f t="shared" si="204"/>
        <v>0</v>
      </c>
      <c r="J1127" s="84">
        <f t="shared" si="205"/>
        <v>0</v>
      </c>
      <c r="K1127" s="84">
        <f t="shared" si="206"/>
        <v>0</v>
      </c>
      <c r="L1127" s="84">
        <f t="shared" si="207"/>
        <v>0</v>
      </c>
      <c r="M1127" s="84">
        <f t="shared" si="208"/>
        <v>0</v>
      </c>
      <c r="N1127">
        <v>0</v>
      </c>
      <c r="O1127" s="85">
        <v>0</v>
      </c>
      <c r="P1127" s="84">
        <v>6.8000000000000005E-2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 s="85">
        <v>0</v>
      </c>
      <c r="X1127" s="85">
        <v>0</v>
      </c>
      <c r="Y1127" s="85">
        <v>0</v>
      </c>
      <c r="Z1127" s="85">
        <v>0</v>
      </c>
      <c r="AA1127" s="85">
        <v>0</v>
      </c>
      <c r="AB1127" s="64">
        <f t="shared" si="209"/>
        <v>0</v>
      </c>
      <c r="AC1127" s="64">
        <f t="shared" si="210"/>
        <v>0</v>
      </c>
      <c r="AD1127" s="64">
        <f t="shared" si="211"/>
        <v>0</v>
      </c>
      <c r="AE1127" s="64">
        <f t="shared" si="212"/>
        <v>0</v>
      </c>
      <c r="AF1127" s="64">
        <f t="shared" si="213"/>
        <v>0</v>
      </c>
      <c r="AG1127" s="64">
        <f t="shared" si="214"/>
        <v>0</v>
      </c>
      <c r="AH1127" s="64">
        <f t="shared" si="215"/>
        <v>0</v>
      </c>
    </row>
    <row r="1128" spans="1:34">
      <c r="A1128" t="s">
        <v>36</v>
      </c>
      <c r="B1128" t="s">
        <v>51</v>
      </c>
      <c r="C1128">
        <v>11</v>
      </c>
      <c r="D1128">
        <v>2012</v>
      </c>
      <c r="E1128">
        <v>23</v>
      </c>
      <c r="F1128">
        <v>5.5710000000000003E-2</v>
      </c>
      <c r="G1128">
        <v>5.5710000000000003E-2</v>
      </c>
      <c r="H1128" s="85">
        <v>56.488399999999999</v>
      </c>
      <c r="I1128" s="84">
        <f t="shared" si="204"/>
        <v>0</v>
      </c>
      <c r="J1128" s="84">
        <f t="shared" si="205"/>
        <v>0</v>
      </c>
      <c r="K1128" s="84">
        <f t="shared" si="206"/>
        <v>0</v>
      </c>
      <c r="L1128" s="84">
        <f t="shared" si="207"/>
        <v>0</v>
      </c>
      <c r="M1128" s="84">
        <f t="shared" si="208"/>
        <v>0</v>
      </c>
      <c r="N1128">
        <v>0</v>
      </c>
      <c r="O1128" s="85">
        <v>0</v>
      </c>
      <c r="P1128" s="84">
        <v>5.0999999999999997E-2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 s="85">
        <v>0</v>
      </c>
      <c r="X1128" s="85">
        <v>0</v>
      </c>
      <c r="Y1128" s="85">
        <v>0</v>
      </c>
      <c r="Z1128" s="85">
        <v>0</v>
      </c>
      <c r="AA1128" s="85">
        <v>0</v>
      </c>
      <c r="AB1128" s="64">
        <f t="shared" si="209"/>
        <v>0</v>
      </c>
      <c r="AC1128" s="64">
        <f t="shared" si="210"/>
        <v>0</v>
      </c>
      <c r="AD1128" s="64">
        <f t="shared" si="211"/>
        <v>0</v>
      </c>
      <c r="AE1128" s="64">
        <f t="shared" si="212"/>
        <v>0</v>
      </c>
      <c r="AF1128" s="64">
        <f t="shared" si="213"/>
        <v>0</v>
      </c>
      <c r="AG1128" s="64">
        <f t="shared" si="214"/>
        <v>0</v>
      </c>
      <c r="AH1128" s="64">
        <f t="shared" si="215"/>
        <v>0</v>
      </c>
    </row>
    <row r="1129" spans="1:34">
      <c r="A1129" t="s">
        <v>36</v>
      </c>
      <c r="B1129" t="s">
        <v>51</v>
      </c>
      <c r="C1129">
        <v>11</v>
      </c>
      <c r="D1129">
        <v>2012</v>
      </c>
      <c r="E1129">
        <v>24</v>
      </c>
      <c r="F1129">
        <v>2.7486E-2</v>
      </c>
      <c r="G1129">
        <v>2.7486E-2</v>
      </c>
      <c r="H1129" s="85">
        <v>55.596899999999998</v>
      </c>
      <c r="I1129" s="84">
        <f t="shared" si="204"/>
        <v>0</v>
      </c>
      <c r="J1129" s="84">
        <f t="shared" si="205"/>
        <v>0</v>
      </c>
      <c r="K1129" s="84">
        <f t="shared" si="206"/>
        <v>0</v>
      </c>
      <c r="L1129" s="84">
        <f t="shared" si="207"/>
        <v>0</v>
      </c>
      <c r="M1129" s="84">
        <f t="shared" si="208"/>
        <v>0</v>
      </c>
      <c r="N1129">
        <v>0</v>
      </c>
      <c r="O1129" s="85">
        <v>0</v>
      </c>
      <c r="P1129" s="84">
        <v>0.05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 s="85">
        <v>0</v>
      </c>
      <c r="X1129" s="85">
        <v>0</v>
      </c>
      <c r="Y1129" s="85">
        <v>0</v>
      </c>
      <c r="Z1129" s="85">
        <v>0</v>
      </c>
      <c r="AA1129" s="85">
        <v>0</v>
      </c>
      <c r="AB1129" s="64">
        <f t="shared" si="209"/>
        <v>0</v>
      </c>
      <c r="AC1129" s="64">
        <f t="shared" si="210"/>
        <v>0</v>
      </c>
      <c r="AD1129" s="64">
        <f t="shared" si="211"/>
        <v>0</v>
      </c>
      <c r="AE1129" s="64">
        <f t="shared" si="212"/>
        <v>0</v>
      </c>
      <c r="AF1129" s="64">
        <f t="shared" si="213"/>
        <v>0</v>
      </c>
      <c r="AG1129" s="64">
        <f t="shared" si="214"/>
        <v>0</v>
      </c>
      <c r="AH1129" s="64">
        <f t="shared" si="215"/>
        <v>0</v>
      </c>
    </row>
    <row r="1130" spans="1:34">
      <c r="A1130" t="s">
        <v>36</v>
      </c>
      <c r="B1130" t="s">
        <v>52</v>
      </c>
      <c r="C1130">
        <v>12</v>
      </c>
      <c r="D1130">
        <v>2012</v>
      </c>
      <c r="E1130">
        <v>1</v>
      </c>
      <c r="F1130">
        <v>0</v>
      </c>
      <c r="G1130">
        <v>0</v>
      </c>
      <c r="H1130" s="85">
        <v>45.984499999999997</v>
      </c>
      <c r="I1130" s="84">
        <f t="shared" si="204"/>
        <v>0</v>
      </c>
      <c r="J1130" s="84">
        <f t="shared" si="205"/>
        <v>0</v>
      </c>
      <c r="K1130" s="84">
        <f t="shared" si="206"/>
        <v>0</v>
      </c>
      <c r="L1130" s="84">
        <f t="shared" si="207"/>
        <v>0</v>
      </c>
      <c r="M1130" s="84">
        <f t="shared" si="208"/>
        <v>0</v>
      </c>
      <c r="N1130">
        <v>0</v>
      </c>
      <c r="O1130" s="85">
        <v>0</v>
      </c>
      <c r="P1130" s="84">
        <v>0.05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 s="85">
        <v>0</v>
      </c>
      <c r="X1130" s="85">
        <v>0</v>
      </c>
      <c r="Y1130" s="85">
        <v>0</v>
      </c>
      <c r="Z1130" s="85">
        <v>0</v>
      </c>
      <c r="AA1130" s="85">
        <v>0</v>
      </c>
      <c r="AB1130" s="64">
        <f t="shared" si="209"/>
        <v>0</v>
      </c>
      <c r="AC1130" s="64">
        <f t="shared" si="210"/>
        <v>0</v>
      </c>
      <c r="AD1130" s="64">
        <f t="shared" si="211"/>
        <v>0</v>
      </c>
      <c r="AE1130" s="64">
        <f t="shared" si="212"/>
        <v>0</v>
      </c>
      <c r="AF1130" s="64">
        <f t="shared" si="213"/>
        <v>0</v>
      </c>
      <c r="AG1130" s="64">
        <f t="shared" si="214"/>
        <v>0</v>
      </c>
      <c r="AH1130" s="64">
        <f t="shared" si="215"/>
        <v>0</v>
      </c>
    </row>
    <row r="1131" spans="1:34">
      <c r="A1131" t="s">
        <v>36</v>
      </c>
      <c r="B1131" t="s">
        <v>52</v>
      </c>
      <c r="C1131">
        <v>12</v>
      </c>
      <c r="D1131">
        <v>2012</v>
      </c>
      <c r="E1131">
        <v>2</v>
      </c>
      <c r="F1131">
        <v>0</v>
      </c>
      <c r="G1131">
        <v>0</v>
      </c>
      <c r="H1131" s="85">
        <v>45.263599999999997</v>
      </c>
      <c r="I1131" s="84">
        <f t="shared" si="204"/>
        <v>0</v>
      </c>
      <c r="J1131" s="84">
        <f t="shared" si="205"/>
        <v>0</v>
      </c>
      <c r="K1131" s="84">
        <f t="shared" si="206"/>
        <v>0</v>
      </c>
      <c r="L1131" s="84">
        <f t="shared" si="207"/>
        <v>0</v>
      </c>
      <c r="M1131" s="84">
        <f t="shared" si="208"/>
        <v>0</v>
      </c>
      <c r="N1131">
        <v>0</v>
      </c>
      <c r="O1131" s="85">
        <v>0</v>
      </c>
      <c r="P1131" s="84">
        <v>3.2000000000000001E-2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 s="85">
        <v>0</v>
      </c>
      <c r="X1131" s="85">
        <v>0</v>
      </c>
      <c r="Y1131" s="85">
        <v>0</v>
      </c>
      <c r="Z1131" s="85">
        <v>0</v>
      </c>
      <c r="AA1131" s="85">
        <v>0</v>
      </c>
      <c r="AB1131" s="64">
        <f t="shared" si="209"/>
        <v>0</v>
      </c>
      <c r="AC1131" s="64">
        <f t="shared" si="210"/>
        <v>0</v>
      </c>
      <c r="AD1131" s="64">
        <f t="shared" si="211"/>
        <v>0</v>
      </c>
      <c r="AE1131" s="64">
        <f t="shared" si="212"/>
        <v>0</v>
      </c>
      <c r="AF1131" s="64">
        <f t="shared" si="213"/>
        <v>0</v>
      </c>
      <c r="AG1131" s="64">
        <f t="shared" si="214"/>
        <v>0</v>
      </c>
      <c r="AH1131" s="64">
        <f t="shared" si="215"/>
        <v>0</v>
      </c>
    </row>
    <row r="1132" spans="1:34">
      <c r="A1132" t="s">
        <v>36</v>
      </c>
      <c r="B1132" t="s">
        <v>52</v>
      </c>
      <c r="C1132">
        <v>12</v>
      </c>
      <c r="D1132">
        <v>2012</v>
      </c>
      <c r="E1132">
        <v>3</v>
      </c>
      <c r="F1132">
        <v>0</v>
      </c>
      <c r="G1132">
        <v>0</v>
      </c>
      <c r="H1132" s="85">
        <v>44.798499999999997</v>
      </c>
      <c r="I1132" s="84">
        <f t="shared" si="204"/>
        <v>0</v>
      </c>
      <c r="J1132" s="84">
        <f t="shared" si="205"/>
        <v>0</v>
      </c>
      <c r="K1132" s="84">
        <f t="shared" si="206"/>
        <v>0</v>
      </c>
      <c r="L1132" s="84">
        <f t="shared" si="207"/>
        <v>0</v>
      </c>
      <c r="M1132" s="84">
        <f t="shared" si="208"/>
        <v>0</v>
      </c>
      <c r="N1132">
        <v>0</v>
      </c>
      <c r="O1132" s="85">
        <v>0</v>
      </c>
      <c r="P1132" s="84">
        <v>4.3999999999999997E-2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 s="85">
        <v>0</v>
      </c>
      <c r="X1132" s="85">
        <v>0</v>
      </c>
      <c r="Y1132" s="85">
        <v>0</v>
      </c>
      <c r="Z1132" s="85">
        <v>0</v>
      </c>
      <c r="AA1132" s="85">
        <v>0</v>
      </c>
      <c r="AB1132" s="64">
        <f t="shared" si="209"/>
        <v>0</v>
      </c>
      <c r="AC1132" s="64">
        <f t="shared" si="210"/>
        <v>0</v>
      </c>
      <c r="AD1132" s="64">
        <f t="shared" si="211"/>
        <v>0</v>
      </c>
      <c r="AE1132" s="64">
        <f t="shared" si="212"/>
        <v>0</v>
      </c>
      <c r="AF1132" s="64">
        <f t="shared" si="213"/>
        <v>0</v>
      </c>
      <c r="AG1132" s="64">
        <f t="shared" si="214"/>
        <v>0</v>
      </c>
      <c r="AH1132" s="64">
        <f t="shared" si="215"/>
        <v>0</v>
      </c>
    </row>
    <row r="1133" spans="1:34">
      <c r="A1133" t="s">
        <v>36</v>
      </c>
      <c r="B1133" t="s">
        <v>52</v>
      </c>
      <c r="C1133">
        <v>12</v>
      </c>
      <c r="D1133">
        <v>2012</v>
      </c>
      <c r="E1133">
        <v>4</v>
      </c>
      <c r="F1133">
        <v>0</v>
      </c>
      <c r="G1133">
        <v>0</v>
      </c>
      <c r="H1133" s="85">
        <v>44.271299999999997</v>
      </c>
      <c r="I1133" s="84">
        <f t="shared" si="204"/>
        <v>0</v>
      </c>
      <c r="J1133" s="84">
        <f t="shared" si="205"/>
        <v>0</v>
      </c>
      <c r="K1133" s="84">
        <f t="shared" si="206"/>
        <v>0</v>
      </c>
      <c r="L1133" s="84">
        <f t="shared" si="207"/>
        <v>0</v>
      </c>
      <c r="M1133" s="84">
        <f t="shared" si="208"/>
        <v>0</v>
      </c>
      <c r="N1133">
        <v>0</v>
      </c>
      <c r="O1133" s="85">
        <v>0</v>
      </c>
      <c r="P1133" s="84">
        <v>4.3999999999999997E-2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 s="85">
        <v>0</v>
      </c>
      <c r="X1133" s="85">
        <v>0</v>
      </c>
      <c r="Y1133" s="85">
        <v>0</v>
      </c>
      <c r="Z1133" s="85">
        <v>0</v>
      </c>
      <c r="AA1133" s="85">
        <v>0</v>
      </c>
      <c r="AB1133" s="64">
        <f t="shared" si="209"/>
        <v>0</v>
      </c>
      <c r="AC1133" s="64">
        <f t="shared" si="210"/>
        <v>0</v>
      </c>
      <c r="AD1133" s="64">
        <f t="shared" si="211"/>
        <v>0</v>
      </c>
      <c r="AE1133" s="64">
        <f t="shared" si="212"/>
        <v>0</v>
      </c>
      <c r="AF1133" s="64">
        <f t="shared" si="213"/>
        <v>0</v>
      </c>
      <c r="AG1133" s="64">
        <f t="shared" si="214"/>
        <v>0</v>
      </c>
      <c r="AH1133" s="64">
        <f t="shared" si="215"/>
        <v>0</v>
      </c>
    </row>
    <row r="1134" spans="1:34">
      <c r="A1134" t="s">
        <v>36</v>
      </c>
      <c r="B1134" t="s">
        <v>52</v>
      </c>
      <c r="C1134">
        <v>12</v>
      </c>
      <c r="D1134">
        <v>2012</v>
      </c>
      <c r="E1134">
        <v>5</v>
      </c>
      <c r="F1134">
        <v>0</v>
      </c>
      <c r="G1134">
        <v>0</v>
      </c>
      <c r="H1134" s="85">
        <v>45.186</v>
      </c>
      <c r="I1134" s="84">
        <f t="shared" si="204"/>
        <v>0</v>
      </c>
      <c r="J1134" s="84">
        <f t="shared" si="205"/>
        <v>0</v>
      </c>
      <c r="K1134" s="84">
        <f t="shared" si="206"/>
        <v>0</v>
      </c>
      <c r="L1134" s="84">
        <f t="shared" si="207"/>
        <v>0</v>
      </c>
      <c r="M1134" s="84">
        <f t="shared" si="208"/>
        <v>0</v>
      </c>
      <c r="N1134">
        <v>0</v>
      </c>
      <c r="O1134" s="85">
        <v>0</v>
      </c>
      <c r="P1134" s="84">
        <v>5.3999999999999999E-2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 s="85">
        <v>0</v>
      </c>
      <c r="X1134" s="85">
        <v>0</v>
      </c>
      <c r="Y1134" s="85">
        <v>0</v>
      </c>
      <c r="Z1134" s="85">
        <v>0</v>
      </c>
      <c r="AA1134" s="85">
        <v>0</v>
      </c>
      <c r="AB1134" s="64">
        <f t="shared" si="209"/>
        <v>0</v>
      </c>
      <c r="AC1134" s="64">
        <f t="shared" si="210"/>
        <v>0</v>
      </c>
      <c r="AD1134" s="64">
        <f t="shared" si="211"/>
        <v>0</v>
      </c>
      <c r="AE1134" s="64">
        <f t="shared" si="212"/>
        <v>0</v>
      </c>
      <c r="AF1134" s="64">
        <f t="shared" si="213"/>
        <v>0</v>
      </c>
      <c r="AG1134" s="64">
        <f t="shared" si="214"/>
        <v>0</v>
      </c>
      <c r="AH1134" s="64">
        <f t="shared" si="215"/>
        <v>0</v>
      </c>
    </row>
    <row r="1135" spans="1:34">
      <c r="A1135" t="s">
        <v>36</v>
      </c>
      <c r="B1135" t="s">
        <v>52</v>
      </c>
      <c r="C1135">
        <v>12</v>
      </c>
      <c r="D1135">
        <v>2012</v>
      </c>
      <c r="E1135">
        <v>6</v>
      </c>
      <c r="F1135">
        <v>0</v>
      </c>
      <c r="G1135">
        <v>0</v>
      </c>
      <c r="H1135" s="85">
        <v>44.906999999999996</v>
      </c>
      <c r="I1135" s="84">
        <f t="shared" si="204"/>
        <v>0</v>
      </c>
      <c r="J1135" s="84">
        <f t="shared" si="205"/>
        <v>0</v>
      </c>
      <c r="K1135" s="84">
        <f t="shared" si="206"/>
        <v>0</v>
      </c>
      <c r="L1135" s="84">
        <f t="shared" si="207"/>
        <v>0</v>
      </c>
      <c r="M1135" s="84">
        <f t="shared" si="208"/>
        <v>0</v>
      </c>
      <c r="N1135">
        <v>0</v>
      </c>
      <c r="O1135" s="85">
        <v>0</v>
      </c>
      <c r="P1135" s="84">
        <v>0.10100000000000001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 s="85">
        <v>0</v>
      </c>
      <c r="X1135" s="85">
        <v>0</v>
      </c>
      <c r="Y1135" s="85">
        <v>0</v>
      </c>
      <c r="Z1135" s="85">
        <v>0</v>
      </c>
      <c r="AA1135" s="85">
        <v>0</v>
      </c>
      <c r="AB1135" s="64">
        <f t="shared" si="209"/>
        <v>0</v>
      </c>
      <c r="AC1135" s="64">
        <f t="shared" si="210"/>
        <v>0</v>
      </c>
      <c r="AD1135" s="64">
        <f t="shared" si="211"/>
        <v>0</v>
      </c>
      <c r="AE1135" s="64">
        <f t="shared" si="212"/>
        <v>0</v>
      </c>
      <c r="AF1135" s="64">
        <f t="shared" si="213"/>
        <v>0</v>
      </c>
      <c r="AG1135" s="64">
        <f t="shared" si="214"/>
        <v>0</v>
      </c>
      <c r="AH1135" s="64">
        <f t="shared" si="215"/>
        <v>0</v>
      </c>
    </row>
    <row r="1136" spans="1:34">
      <c r="A1136" t="s">
        <v>36</v>
      </c>
      <c r="B1136" t="s">
        <v>52</v>
      </c>
      <c r="C1136">
        <v>12</v>
      </c>
      <c r="D1136">
        <v>2012</v>
      </c>
      <c r="E1136">
        <v>7</v>
      </c>
      <c r="F1136">
        <v>0</v>
      </c>
      <c r="G1136">
        <v>0</v>
      </c>
      <c r="H1136" s="85">
        <v>44.697699999999998</v>
      </c>
      <c r="I1136" s="84">
        <f t="shared" si="204"/>
        <v>0</v>
      </c>
      <c r="J1136" s="84">
        <f t="shared" si="205"/>
        <v>0</v>
      </c>
      <c r="K1136" s="84">
        <f t="shared" si="206"/>
        <v>0</v>
      </c>
      <c r="L1136" s="84">
        <f t="shared" si="207"/>
        <v>0</v>
      </c>
      <c r="M1136" s="84">
        <f t="shared" si="208"/>
        <v>0</v>
      </c>
      <c r="N1136">
        <v>0</v>
      </c>
      <c r="O1136" s="85">
        <v>0</v>
      </c>
      <c r="P1136" s="84">
        <v>0.161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 s="85">
        <v>0</v>
      </c>
      <c r="X1136" s="85">
        <v>0</v>
      </c>
      <c r="Y1136" s="85">
        <v>0</v>
      </c>
      <c r="Z1136" s="85">
        <v>0</v>
      </c>
      <c r="AA1136" s="85">
        <v>0</v>
      </c>
      <c r="AB1136" s="64">
        <f t="shared" si="209"/>
        <v>0</v>
      </c>
      <c r="AC1136" s="64">
        <f t="shared" si="210"/>
        <v>0</v>
      </c>
      <c r="AD1136" s="64">
        <f t="shared" si="211"/>
        <v>0</v>
      </c>
      <c r="AE1136" s="64">
        <f t="shared" si="212"/>
        <v>0</v>
      </c>
      <c r="AF1136" s="64">
        <f t="shared" si="213"/>
        <v>0</v>
      </c>
      <c r="AG1136" s="64">
        <f t="shared" si="214"/>
        <v>0</v>
      </c>
      <c r="AH1136" s="64">
        <f t="shared" si="215"/>
        <v>0</v>
      </c>
    </row>
    <row r="1137" spans="1:34">
      <c r="A1137" t="s">
        <v>36</v>
      </c>
      <c r="B1137" t="s">
        <v>52</v>
      </c>
      <c r="C1137">
        <v>12</v>
      </c>
      <c r="D1137">
        <v>2012</v>
      </c>
      <c r="E1137">
        <v>8</v>
      </c>
      <c r="F1137">
        <v>0</v>
      </c>
      <c r="G1137">
        <v>0</v>
      </c>
      <c r="H1137" s="85">
        <v>44.240299999999998</v>
      </c>
      <c r="I1137" s="84">
        <f t="shared" si="204"/>
        <v>0</v>
      </c>
      <c r="J1137" s="84">
        <f t="shared" si="205"/>
        <v>0</v>
      </c>
      <c r="K1137" s="84">
        <f t="shared" si="206"/>
        <v>0</v>
      </c>
      <c r="L1137" s="84">
        <f t="shared" si="207"/>
        <v>0</v>
      </c>
      <c r="M1137" s="84">
        <f t="shared" si="208"/>
        <v>0</v>
      </c>
      <c r="N1137">
        <v>0</v>
      </c>
      <c r="O1137" s="85">
        <v>0</v>
      </c>
      <c r="P1137" s="84">
        <v>0.224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 s="85">
        <v>0</v>
      </c>
      <c r="X1137" s="85">
        <v>0</v>
      </c>
      <c r="Y1137" s="85">
        <v>0</v>
      </c>
      <c r="Z1137" s="85">
        <v>0</v>
      </c>
      <c r="AA1137" s="85">
        <v>0</v>
      </c>
      <c r="AB1137" s="64">
        <f t="shared" si="209"/>
        <v>0</v>
      </c>
      <c r="AC1137" s="64">
        <f t="shared" si="210"/>
        <v>0</v>
      </c>
      <c r="AD1137" s="64">
        <f t="shared" si="211"/>
        <v>0</v>
      </c>
      <c r="AE1137" s="64">
        <f t="shared" si="212"/>
        <v>0</v>
      </c>
      <c r="AF1137" s="64">
        <f t="shared" si="213"/>
        <v>0</v>
      </c>
      <c r="AG1137" s="64">
        <f t="shared" si="214"/>
        <v>0</v>
      </c>
      <c r="AH1137" s="64">
        <f t="shared" si="215"/>
        <v>0</v>
      </c>
    </row>
    <row r="1138" spans="1:34">
      <c r="A1138" t="s">
        <v>36</v>
      </c>
      <c r="B1138" t="s">
        <v>52</v>
      </c>
      <c r="C1138">
        <v>12</v>
      </c>
      <c r="D1138">
        <v>2012</v>
      </c>
      <c r="E1138">
        <v>9</v>
      </c>
      <c r="F1138">
        <v>0</v>
      </c>
      <c r="G1138">
        <v>0</v>
      </c>
      <c r="H1138" s="85">
        <v>46.938000000000002</v>
      </c>
      <c r="I1138" s="84">
        <f t="shared" si="204"/>
        <v>0</v>
      </c>
      <c r="J1138" s="84">
        <f t="shared" si="205"/>
        <v>0</v>
      </c>
      <c r="K1138" s="84">
        <f t="shared" si="206"/>
        <v>0</v>
      </c>
      <c r="L1138" s="84">
        <f t="shared" si="207"/>
        <v>0</v>
      </c>
      <c r="M1138" s="84">
        <f t="shared" si="208"/>
        <v>0</v>
      </c>
      <c r="N1138">
        <v>0</v>
      </c>
      <c r="O1138" s="85">
        <v>0</v>
      </c>
      <c r="P1138" s="84">
        <v>0.33800000000000002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 s="85">
        <v>0</v>
      </c>
      <c r="X1138" s="85">
        <v>0</v>
      </c>
      <c r="Y1138" s="85">
        <v>0</v>
      </c>
      <c r="Z1138" s="85">
        <v>0</v>
      </c>
      <c r="AA1138" s="85">
        <v>0</v>
      </c>
      <c r="AB1138" s="64">
        <f t="shared" si="209"/>
        <v>0</v>
      </c>
      <c r="AC1138" s="64">
        <f t="shared" si="210"/>
        <v>0</v>
      </c>
      <c r="AD1138" s="64">
        <f t="shared" si="211"/>
        <v>0</v>
      </c>
      <c r="AE1138" s="64">
        <f t="shared" si="212"/>
        <v>0</v>
      </c>
      <c r="AF1138" s="64">
        <f t="shared" si="213"/>
        <v>0</v>
      </c>
      <c r="AG1138" s="64">
        <f t="shared" si="214"/>
        <v>0</v>
      </c>
      <c r="AH1138" s="64">
        <f t="shared" si="215"/>
        <v>0</v>
      </c>
    </row>
    <row r="1139" spans="1:34">
      <c r="A1139" t="s">
        <v>36</v>
      </c>
      <c r="B1139" t="s">
        <v>52</v>
      </c>
      <c r="C1139">
        <v>12</v>
      </c>
      <c r="D1139">
        <v>2012</v>
      </c>
      <c r="E1139">
        <v>10</v>
      </c>
      <c r="F1139">
        <v>0</v>
      </c>
      <c r="G1139">
        <v>0</v>
      </c>
      <c r="H1139" s="85">
        <v>48.961199999999998</v>
      </c>
      <c r="I1139" s="84">
        <f t="shared" si="204"/>
        <v>0</v>
      </c>
      <c r="J1139" s="84">
        <f t="shared" si="205"/>
        <v>0</v>
      </c>
      <c r="K1139" s="84">
        <f t="shared" si="206"/>
        <v>0</v>
      </c>
      <c r="L1139" s="84">
        <f t="shared" si="207"/>
        <v>0</v>
      </c>
      <c r="M1139" s="84">
        <f t="shared" si="208"/>
        <v>0</v>
      </c>
      <c r="N1139">
        <v>0</v>
      </c>
      <c r="O1139" s="85">
        <v>0</v>
      </c>
      <c r="P1139" s="84">
        <v>0.55700000000000005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 s="85">
        <v>0</v>
      </c>
      <c r="X1139" s="85">
        <v>0</v>
      </c>
      <c r="Y1139" s="85">
        <v>0</v>
      </c>
      <c r="Z1139" s="85">
        <v>0</v>
      </c>
      <c r="AA1139" s="85">
        <v>0</v>
      </c>
      <c r="AB1139" s="64">
        <f t="shared" si="209"/>
        <v>0</v>
      </c>
      <c r="AC1139" s="64">
        <f t="shared" si="210"/>
        <v>0</v>
      </c>
      <c r="AD1139" s="64">
        <f t="shared" si="211"/>
        <v>0</v>
      </c>
      <c r="AE1139" s="64">
        <f t="shared" si="212"/>
        <v>0</v>
      </c>
      <c r="AF1139" s="64">
        <f t="shared" si="213"/>
        <v>0</v>
      </c>
      <c r="AG1139" s="64">
        <f t="shared" si="214"/>
        <v>0</v>
      </c>
      <c r="AH1139" s="64">
        <f t="shared" si="215"/>
        <v>0</v>
      </c>
    </row>
    <row r="1140" spans="1:34">
      <c r="A1140" t="s">
        <v>36</v>
      </c>
      <c r="B1140" t="s">
        <v>52</v>
      </c>
      <c r="C1140">
        <v>12</v>
      </c>
      <c r="D1140">
        <v>2012</v>
      </c>
      <c r="E1140">
        <v>11</v>
      </c>
      <c r="F1140">
        <v>0</v>
      </c>
      <c r="G1140">
        <v>0</v>
      </c>
      <c r="H1140" s="85">
        <v>50.511600000000001</v>
      </c>
      <c r="I1140" s="84">
        <f t="shared" si="204"/>
        <v>0</v>
      </c>
      <c r="J1140" s="84">
        <f t="shared" si="205"/>
        <v>0</v>
      </c>
      <c r="K1140" s="84">
        <f t="shared" si="206"/>
        <v>0</v>
      </c>
      <c r="L1140" s="84">
        <f t="shared" si="207"/>
        <v>0</v>
      </c>
      <c r="M1140" s="84">
        <f t="shared" si="208"/>
        <v>0</v>
      </c>
      <c r="N1140">
        <v>0</v>
      </c>
      <c r="O1140" s="85">
        <v>0</v>
      </c>
      <c r="P1140" s="84">
        <v>0.72599999999999998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 s="85">
        <v>0</v>
      </c>
      <c r="X1140" s="85">
        <v>0</v>
      </c>
      <c r="Y1140" s="85">
        <v>0</v>
      </c>
      <c r="Z1140" s="85">
        <v>0</v>
      </c>
      <c r="AA1140" s="85">
        <v>0</v>
      </c>
      <c r="AB1140" s="64">
        <f t="shared" si="209"/>
        <v>0</v>
      </c>
      <c r="AC1140" s="64">
        <f t="shared" si="210"/>
        <v>0</v>
      </c>
      <c r="AD1140" s="64">
        <f t="shared" si="211"/>
        <v>0</v>
      </c>
      <c r="AE1140" s="64">
        <f t="shared" si="212"/>
        <v>0</v>
      </c>
      <c r="AF1140" s="64">
        <f t="shared" si="213"/>
        <v>0</v>
      </c>
      <c r="AG1140" s="64">
        <f t="shared" si="214"/>
        <v>0</v>
      </c>
      <c r="AH1140" s="64">
        <f t="shared" si="215"/>
        <v>0</v>
      </c>
    </row>
    <row r="1141" spans="1:34">
      <c r="A1141" t="s">
        <v>36</v>
      </c>
      <c r="B1141" t="s">
        <v>52</v>
      </c>
      <c r="C1141">
        <v>12</v>
      </c>
      <c r="D1141">
        <v>2012</v>
      </c>
      <c r="E1141">
        <v>12</v>
      </c>
      <c r="F1141">
        <v>0</v>
      </c>
      <c r="G1141">
        <v>0</v>
      </c>
      <c r="H1141" s="85">
        <v>52.248100000000001</v>
      </c>
      <c r="I1141" s="84">
        <f t="shared" si="204"/>
        <v>0</v>
      </c>
      <c r="J1141" s="84">
        <f t="shared" si="205"/>
        <v>0</v>
      </c>
      <c r="K1141" s="84">
        <f t="shared" si="206"/>
        <v>0</v>
      </c>
      <c r="L1141" s="84">
        <f t="shared" si="207"/>
        <v>0</v>
      </c>
      <c r="M1141" s="84">
        <f t="shared" si="208"/>
        <v>0</v>
      </c>
      <c r="N1141">
        <v>0</v>
      </c>
      <c r="O1141" s="85">
        <v>0</v>
      </c>
      <c r="P1141" s="84">
        <v>0.85699999999999998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 s="85">
        <v>0</v>
      </c>
      <c r="X1141" s="85">
        <v>0</v>
      </c>
      <c r="Y1141" s="85">
        <v>0</v>
      </c>
      <c r="Z1141" s="85">
        <v>0</v>
      </c>
      <c r="AA1141" s="85">
        <v>0</v>
      </c>
      <c r="AB1141" s="64">
        <f t="shared" si="209"/>
        <v>0</v>
      </c>
      <c r="AC1141" s="64">
        <f t="shared" si="210"/>
        <v>0</v>
      </c>
      <c r="AD1141" s="64">
        <f t="shared" si="211"/>
        <v>0</v>
      </c>
      <c r="AE1141" s="64">
        <f t="shared" si="212"/>
        <v>0</v>
      </c>
      <c r="AF1141" s="64">
        <f t="shared" si="213"/>
        <v>0</v>
      </c>
      <c r="AG1141" s="64">
        <f t="shared" si="214"/>
        <v>0</v>
      </c>
      <c r="AH1141" s="64">
        <f t="shared" si="215"/>
        <v>0</v>
      </c>
    </row>
    <row r="1142" spans="1:34">
      <c r="A1142" t="s">
        <v>36</v>
      </c>
      <c r="B1142" t="s">
        <v>52</v>
      </c>
      <c r="C1142">
        <v>12</v>
      </c>
      <c r="D1142">
        <v>2012</v>
      </c>
      <c r="E1142">
        <v>13</v>
      </c>
      <c r="F1142">
        <v>0</v>
      </c>
      <c r="G1142">
        <v>0</v>
      </c>
      <c r="H1142" s="85">
        <v>54.775199999999998</v>
      </c>
      <c r="I1142" s="84">
        <f t="shared" si="204"/>
        <v>0</v>
      </c>
      <c r="J1142" s="84">
        <f t="shared" si="205"/>
        <v>0</v>
      </c>
      <c r="K1142" s="84">
        <f t="shared" si="206"/>
        <v>0</v>
      </c>
      <c r="L1142" s="84">
        <f t="shared" si="207"/>
        <v>0</v>
      </c>
      <c r="M1142" s="84">
        <f t="shared" si="208"/>
        <v>0</v>
      </c>
      <c r="N1142">
        <v>0</v>
      </c>
      <c r="O1142" s="85">
        <v>0</v>
      </c>
      <c r="P1142" s="84">
        <v>0.90100000000000002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 s="85">
        <v>0</v>
      </c>
      <c r="X1142" s="85">
        <v>0</v>
      </c>
      <c r="Y1142" s="85">
        <v>0</v>
      </c>
      <c r="Z1142" s="85">
        <v>0</v>
      </c>
      <c r="AA1142" s="85">
        <v>0</v>
      </c>
      <c r="AB1142" s="64">
        <f t="shared" si="209"/>
        <v>0</v>
      </c>
      <c r="AC1142" s="64">
        <f t="shared" si="210"/>
        <v>0</v>
      </c>
      <c r="AD1142" s="64">
        <f t="shared" si="211"/>
        <v>0</v>
      </c>
      <c r="AE1142" s="64">
        <f t="shared" si="212"/>
        <v>0</v>
      </c>
      <c r="AF1142" s="64">
        <f t="shared" si="213"/>
        <v>0</v>
      </c>
      <c r="AG1142" s="64">
        <f t="shared" si="214"/>
        <v>0</v>
      </c>
      <c r="AH1142" s="64">
        <f t="shared" si="215"/>
        <v>0</v>
      </c>
    </row>
    <row r="1143" spans="1:34">
      <c r="A1143" t="s">
        <v>36</v>
      </c>
      <c r="B1143" t="s">
        <v>52</v>
      </c>
      <c r="C1143">
        <v>12</v>
      </c>
      <c r="D1143">
        <v>2012</v>
      </c>
      <c r="E1143">
        <v>14</v>
      </c>
      <c r="F1143">
        <v>0</v>
      </c>
      <c r="G1143">
        <v>0</v>
      </c>
      <c r="H1143" s="85">
        <v>55.852699999999999</v>
      </c>
      <c r="I1143" s="84">
        <f t="shared" si="204"/>
        <v>0</v>
      </c>
      <c r="J1143" s="84">
        <f t="shared" si="205"/>
        <v>0</v>
      </c>
      <c r="K1143" s="84">
        <f t="shared" si="206"/>
        <v>0</v>
      </c>
      <c r="L1143" s="84">
        <f t="shared" si="207"/>
        <v>0</v>
      </c>
      <c r="M1143" s="84">
        <f t="shared" si="208"/>
        <v>0</v>
      </c>
      <c r="N1143">
        <v>0</v>
      </c>
      <c r="O1143" s="85">
        <v>0</v>
      </c>
      <c r="P1143" s="84">
        <v>0.88900000000000001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 s="85">
        <v>0</v>
      </c>
      <c r="X1143" s="85">
        <v>0</v>
      </c>
      <c r="Y1143" s="85">
        <v>0</v>
      </c>
      <c r="Z1143" s="85">
        <v>0</v>
      </c>
      <c r="AA1143" s="85">
        <v>0</v>
      </c>
      <c r="AB1143" s="64">
        <f t="shared" si="209"/>
        <v>0</v>
      </c>
      <c r="AC1143" s="64">
        <f t="shared" si="210"/>
        <v>0</v>
      </c>
      <c r="AD1143" s="64">
        <f t="shared" si="211"/>
        <v>0</v>
      </c>
      <c r="AE1143" s="64">
        <f t="shared" si="212"/>
        <v>0</v>
      </c>
      <c r="AF1143" s="64">
        <f t="shared" si="213"/>
        <v>0</v>
      </c>
      <c r="AG1143" s="64">
        <f t="shared" si="214"/>
        <v>0</v>
      </c>
      <c r="AH1143" s="64">
        <f t="shared" si="215"/>
        <v>0</v>
      </c>
    </row>
    <row r="1144" spans="1:34">
      <c r="A1144" t="s">
        <v>36</v>
      </c>
      <c r="B1144" t="s">
        <v>52</v>
      </c>
      <c r="C1144">
        <v>12</v>
      </c>
      <c r="D1144">
        <v>2012</v>
      </c>
      <c r="E1144">
        <v>15</v>
      </c>
      <c r="F1144">
        <v>0</v>
      </c>
      <c r="G1144">
        <v>0</v>
      </c>
      <c r="H1144" s="85">
        <v>57.030999999999999</v>
      </c>
      <c r="I1144" s="84">
        <f t="shared" si="204"/>
        <v>0</v>
      </c>
      <c r="J1144" s="84">
        <f t="shared" si="205"/>
        <v>0</v>
      </c>
      <c r="K1144" s="84">
        <f t="shared" si="206"/>
        <v>0</v>
      </c>
      <c r="L1144" s="84">
        <f t="shared" si="207"/>
        <v>0</v>
      </c>
      <c r="M1144" s="84">
        <f t="shared" si="208"/>
        <v>0</v>
      </c>
      <c r="N1144">
        <v>0</v>
      </c>
      <c r="O1144" s="85">
        <v>0</v>
      </c>
      <c r="P1144" s="84">
        <v>0.8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 s="85">
        <v>0</v>
      </c>
      <c r="X1144" s="85">
        <v>0</v>
      </c>
      <c r="Y1144" s="85">
        <v>0</v>
      </c>
      <c r="Z1144" s="85">
        <v>0</v>
      </c>
      <c r="AA1144" s="85">
        <v>0</v>
      </c>
      <c r="AB1144" s="64">
        <f t="shared" si="209"/>
        <v>0</v>
      </c>
      <c r="AC1144" s="64">
        <f t="shared" si="210"/>
        <v>0</v>
      </c>
      <c r="AD1144" s="64">
        <f t="shared" si="211"/>
        <v>0</v>
      </c>
      <c r="AE1144" s="64">
        <f t="shared" si="212"/>
        <v>0</v>
      </c>
      <c r="AF1144" s="64">
        <f t="shared" si="213"/>
        <v>0</v>
      </c>
      <c r="AG1144" s="64">
        <f t="shared" si="214"/>
        <v>0</v>
      </c>
      <c r="AH1144" s="64">
        <f t="shared" si="215"/>
        <v>0</v>
      </c>
    </row>
    <row r="1145" spans="1:34">
      <c r="A1145" t="s">
        <v>36</v>
      </c>
      <c r="B1145" t="s">
        <v>52</v>
      </c>
      <c r="C1145">
        <v>12</v>
      </c>
      <c r="D1145">
        <v>2012</v>
      </c>
      <c r="E1145">
        <v>16</v>
      </c>
      <c r="F1145">
        <v>0</v>
      </c>
      <c r="G1145">
        <v>0</v>
      </c>
      <c r="H1145" s="85">
        <v>58.038800000000002</v>
      </c>
      <c r="I1145" s="84">
        <f t="shared" si="204"/>
        <v>0</v>
      </c>
      <c r="J1145" s="84">
        <f t="shared" si="205"/>
        <v>0</v>
      </c>
      <c r="K1145" s="84">
        <f t="shared" si="206"/>
        <v>0</v>
      </c>
      <c r="L1145" s="84">
        <f t="shared" si="207"/>
        <v>0</v>
      </c>
      <c r="M1145" s="84">
        <f t="shared" si="208"/>
        <v>0</v>
      </c>
      <c r="N1145">
        <v>0</v>
      </c>
      <c r="O1145" s="85">
        <v>0</v>
      </c>
      <c r="P1145" s="84">
        <v>0.67400000000000004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 s="85">
        <v>0</v>
      </c>
      <c r="X1145" s="85">
        <v>0</v>
      </c>
      <c r="Y1145" s="85">
        <v>0</v>
      </c>
      <c r="Z1145" s="85">
        <v>0</v>
      </c>
      <c r="AA1145" s="85">
        <v>0</v>
      </c>
      <c r="AB1145" s="64">
        <f t="shared" si="209"/>
        <v>0</v>
      </c>
      <c r="AC1145" s="64">
        <f t="shared" si="210"/>
        <v>0</v>
      </c>
      <c r="AD1145" s="64">
        <f t="shared" si="211"/>
        <v>0</v>
      </c>
      <c r="AE1145" s="64">
        <f t="shared" si="212"/>
        <v>0</v>
      </c>
      <c r="AF1145" s="64">
        <f t="shared" si="213"/>
        <v>0</v>
      </c>
      <c r="AG1145" s="64">
        <f t="shared" si="214"/>
        <v>0</v>
      </c>
      <c r="AH1145" s="64">
        <f t="shared" si="215"/>
        <v>0</v>
      </c>
    </row>
    <row r="1146" spans="1:34">
      <c r="A1146" t="s">
        <v>36</v>
      </c>
      <c r="B1146" t="s">
        <v>52</v>
      </c>
      <c r="C1146">
        <v>12</v>
      </c>
      <c r="D1146">
        <v>2012</v>
      </c>
      <c r="E1146">
        <v>17</v>
      </c>
      <c r="F1146">
        <v>0</v>
      </c>
      <c r="G1146">
        <v>0</v>
      </c>
      <c r="H1146" s="85">
        <v>56.596899999999998</v>
      </c>
      <c r="I1146" s="84">
        <f t="shared" si="204"/>
        <v>0</v>
      </c>
      <c r="J1146" s="84">
        <f t="shared" si="205"/>
        <v>0</v>
      </c>
      <c r="K1146" s="84">
        <f t="shared" si="206"/>
        <v>0</v>
      </c>
      <c r="L1146" s="84">
        <f t="shared" si="207"/>
        <v>0</v>
      </c>
      <c r="M1146" s="84">
        <f t="shared" si="208"/>
        <v>0</v>
      </c>
      <c r="N1146">
        <v>0</v>
      </c>
      <c r="O1146" s="85">
        <v>0</v>
      </c>
      <c r="P1146" s="84">
        <v>0.56599999999999995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 s="85">
        <v>0</v>
      </c>
      <c r="X1146" s="85">
        <v>0</v>
      </c>
      <c r="Y1146" s="85">
        <v>0</v>
      </c>
      <c r="Z1146" s="85">
        <v>0</v>
      </c>
      <c r="AA1146" s="85">
        <v>0</v>
      </c>
      <c r="AB1146" s="64">
        <f t="shared" si="209"/>
        <v>0</v>
      </c>
      <c r="AC1146" s="64">
        <f t="shared" si="210"/>
        <v>0</v>
      </c>
      <c r="AD1146" s="64">
        <f t="shared" si="211"/>
        <v>0</v>
      </c>
      <c r="AE1146" s="64">
        <f t="shared" si="212"/>
        <v>0</v>
      </c>
      <c r="AF1146" s="64">
        <f t="shared" si="213"/>
        <v>0</v>
      </c>
      <c r="AG1146" s="64">
        <f t="shared" si="214"/>
        <v>0</v>
      </c>
      <c r="AH1146" s="64">
        <f t="shared" si="215"/>
        <v>0</v>
      </c>
    </row>
    <row r="1147" spans="1:34">
      <c r="A1147" t="s">
        <v>36</v>
      </c>
      <c r="B1147" t="s">
        <v>52</v>
      </c>
      <c r="C1147">
        <v>12</v>
      </c>
      <c r="D1147">
        <v>2012</v>
      </c>
      <c r="E1147">
        <v>18</v>
      </c>
      <c r="F1147">
        <v>0</v>
      </c>
      <c r="G1147">
        <v>0</v>
      </c>
      <c r="H1147" s="85">
        <v>54.775199999999998</v>
      </c>
      <c r="I1147" s="84">
        <f t="shared" si="204"/>
        <v>0</v>
      </c>
      <c r="J1147" s="84">
        <f t="shared" si="205"/>
        <v>0</v>
      </c>
      <c r="K1147" s="84">
        <f t="shared" si="206"/>
        <v>0</v>
      </c>
      <c r="L1147" s="84">
        <f t="shared" si="207"/>
        <v>0</v>
      </c>
      <c r="M1147" s="84">
        <f t="shared" si="208"/>
        <v>0</v>
      </c>
      <c r="N1147">
        <v>0</v>
      </c>
      <c r="O1147" s="85">
        <v>0</v>
      </c>
      <c r="P1147" s="84">
        <v>0.374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 s="85">
        <v>0</v>
      </c>
      <c r="X1147" s="85">
        <v>0</v>
      </c>
      <c r="Y1147" s="85">
        <v>0</v>
      </c>
      <c r="Z1147" s="85">
        <v>0</v>
      </c>
      <c r="AA1147" s="85">
        <v>0</v>
      </c>
      <c r="AB1147" s="64">
        <f t="shared" si="209"/>
        <v>0</v>
      </c>
      <c r="AC1147" s="64">
        <f t="shared" si="210"/>
        <v>0</v>
      </c>
      <c r="AD1147" s="64">
        <f t="shared" si="211"/>
        <v>0</v>
      </c>
      <c r="AE1147" s="64">
        <f t="shared" si="212"/>
        <v>0</v>
      </c>
      <c r="AF1147" s="64">
        <f t="shared" si="213"/>
        <v>0</v>
      </c>
      <c r="AG1147" s="64">
        <f t="shared" si="214"/>
        <v>0</v>
      </c>
      <c r="AH1147" s="64">
        <f t="shared" si="215"/>
        <v>0</v>
      </c>
    </row>
    <row r="1148" spans="1:34">
      <c r="A1148" t="s">
        <v>36</v>
      </c>
      <c r="B1148" t="s">
        <v>52</v>
      </c>
      <c r="C1148">
        <v>12</v>
      </c>
      <c r="D1148">
        <v>2012</v>
      </c>
      <c r="E1148">
        <v>19</v>
      </c>
      <c r="F1148">
        <v>0</v>
      </c>
      <c r="G1148">
        <v>0</v>
      </c>
      <c r="H1148" s="85">
        <v>53.814</v>
      </c>
      <c r="I1148" s="84">
        <f t="shared" si="204"/>
        <v>0</v>
      </c>
      <c r="J1148" s="84">
        <f t="shared" si="205"/>
        <v>0</v>
      </c>
      <c r="K1148" s="84">
        <f t="shared" si="206"/>
        <v>0</v>
      </c>
      <c r="L1148" s="84">
        <f t="shared" si="207"/>
        <v>0</v>
      </c>
      <c r="M1148" s="84">
        <f t="shared" si="208"/>
        <v>0</v>
      </c>
      <c r="N1148">
        <v>0</v>
      </c>
      <c r="O1148" s="85">
        <v>0</v>
      </c>
      <c r="P1148" s="84">
        <v>0.23300000000000001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 s="85">
        <v>0</v>
      </c>
      <c r="X1148" s="85">
        <v>0</v>
      </c>
      <c r="Y1148" s="85">
        <v>0</v>
      </c>
      <c r="Z1148" s="85">
        <v>0</v>
      </c>
      <c r="AA1148" s="85">
        <v>0</v>
      </c>
      <c r="AB1148" s="64">
        <f t="shared" si="209"/>
        <v>0</v>
      </c>
      <c r="AC1148" s="64">
        <f t="shared" si="210"/>
        <v>0</v>
      </c>
      <c r="AD1148" s="64">
        <f t="shared" si="211"/>
        <v>0</v>
      </c>
      <c r="AE1148" s="64">
        <f t="shared" si="212"/>
        <v>0</v>
      </c>
      <c r="AF1148" s="64">
        <f t="shared" si="213"/>
        <v>0</v>
      </c>
      <c r="AG1148" s="64">
        <f t="shared" si="214"/>
        <v>0</v>
      </c>
      <c r="AH1148" s="64">
        <f t="shared" si="215"/>
        <v>0</v>
      </c>
    </row>
    <row r="1149" spans="1:34">
      <c r="A1149" t="s">
        <v>36</v>
      </c>
      <c r="B1149" t="s">
        <v>52</v>
      </c>
      <c r="C1149">
        <v>12</v>
      </c>
      <c r="D1149">
        <v>2012</v>
      </c>
      <c r="E1149">
        <v>20</v>
      </c>
      <c r="F1149">
        <v>0</v>
      </c>
      <c r="G1149">
        <v>0</v>
      </c>
      <c r="H1149" s="85">
        <v>51.891500000000001</v>
      </c>
      <c r="I1149" s="84">
        <f t="shared" si="204"/>
        <v>0</v>
      </c>
      <c r="J1149" s="84">
        <f t="shared" si="205"/>
        <v>0</v>
      </c>
      <c r="K1149" s="84">
        <f t="shared" si="206"/>
        <v>0</v>
      </c>
      <c r="L1149" s="84">
        <f t="shared" si="207"/>
        <v>0</v>
      </c>
      <c r="M1149" s="84">
        <f t="shared" si="208"/>
        <v>0</v>
      </c>
      <c r="N1149">
        <v>0</v>
      </c>
      <c r="O1149" s="85">
        <v>0</v>
      </c>
      <c r="P1149" s="84">
        <v>0.16500000000000001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 s="85">
        <v>0</v>
      </c>
      <c r="X1149" s="85">
        <v>0</v>
      </c>
      <c r="Y1149" s="85">
        <v>0</v>
      </c>
      <c r="Z1149" s="85">
        <v>0</v>
      </c>
      <c r="AA1149" s="85">
        <v>0</v>
      </c>
      <c r="AB1149" s="64">
        <f t="shared" si="209"/>
        <v>0</v>
      </c>
      <c r="AC1149" s="64">
        <f t="shared" si="210"/>
        <v>0</v>
      </c>
      <c r="AD1149" s="64">
        <f t="shared" si="211"/>
        <v>0</v>
      </c>
      <c r="AE1149" s="64">
        <f t="shared" si="212"/>
        <v>0</v>
      </c>
      <c r="AF1149" s="64">
        <f t="shared" si="213"/>
        <v>0</v>
      </c>
      <c r="AG1149" s="64">
        <f t="shared" si="214"/>
        <v>0</v>
      </c>
      <c r="AH1149" s="64">
        <f t="shared" si="215"/>
        <v>0</v>
      </c>
    </row>
    <row r="1150" spans="1:34">
      <c r="A1150" t="s">
        <v>36</v>
      </c>
      <c r="B1150" t="s">
        <v>52</v>
      </c>
      <c r="C1150">
        <v>12</v>
      </c>
      <c r="D1150">
        <v>2012</v>
      </c>
      <c r="E1150">
        <v>21</v>
      </c>
      <c r="F1150">
        <v>0</v>
      </c>
      <c r="G1150">
        <v>0</v>
      </c>
      <c r="H1150" s="85">
        <v>52.837200000000003</v>
      </c>
      <c r="I1150" s="84">
        <f t="shared" si="204"/>
        <v>0</v>
      </c>
      <c r="J1150" s="84">
        <f t="shared" si="205"/>
        <v>0</v>
      </c>
      <c r="K1150" s="84">
        <f t="shared" si="206"/>
        <v>0</v>
      </c>
      <c r="L1150" s="84">
        <f t="shared" si="207"/>
        <v>0</v>
      </c>
      <c r="M1150" s="84">
        <f t="shared" si="208"/>
        <v>0</v>
      </c>
      <c r="N1150">
        <v>0</v>
      </c>
      <c r="O1150" s="85">
        <v>0</v>
      </c>
      <c r="P1150" s="84">
        <v>0.1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 s="85">
        <v>0</v>
      </c>
      <c r="X1150" s="85">
        <v>0</v>
      </c>
      <c r="Y1150" s="85">
        <v>0</v>
      </c>
      <c r="Z1150" s="85">
        <v>0</v>
      </c>
      <c r="AA1150" s="85">
        <v>0</v>
      </c>
      <c r="AB1150" s="64">
        <f t="shared" si="209"/>
        <v>0</v>
      </c>
      <c r="AC1150" s="64">
        <f t="shared" si="210"/>
        <v>0</v>
      </c>
      <c r="AD1150" s="64">
        <f t="shared" si="211"/>
        <v>0</v>
      </c>
      <c r="AE1150" s="64">
        <f t="shared" si="212"/>
        <v>0</v>
      </c>
      <c r="AF1150" s="64">
        <f t="shared" si="213"/>
        <v>0</v>
      </c>
      <c r="AG1150" s="64">
        <f t="shared" si="214"/>
        <v>0</v>
      </c>
      <c r="AH1150" s="64">
        <f t="shared" si="215"/>
        <v>0</v>
      </c>
    </row>
    <row r="1151" spans="1:34">
      <c r="A1151" t="s">
        <v>36</v>
      </c>
      <c r="B1151" t="s">
        <v>52</v>
      </c>
      <c r="C1151">
        <v>12</v>
      </c>
      <c r="D1151">
        <v>2012</v>
      </c>
      <c r="E1151">
        <v>22</v>
      </c>
      <c r="F1151">
        <v>0</v>
      </c>
      <c r="G1151">
        <v>0</v>
      </c>
      <c r="H1151" s="85">
        <v>52.759700000000002</v>
      </c>
      <c r="I1151" s="84">
        <f t="shared" si="204"/>
        <v>0</v>
      </c>
      <c r="J1151" s="84">
        <f t="shared" si="205"/>
        <v>0</v>
      </c>
      <c r="K1151" s="84">
        <f t="shared" si="206"/>
        <v>0</v>
      </c>
      <c r="L1151" s="84">
        <f t="shared" si="207"/>
        <v>0</v>
      </c>
      <c r="M1151" s="84">
        <f t="shared" si="208"/>
        <v>0</v>
      </c>
      <c r="N1151">
        <v>0</v>
      </c>
      <c r="O1151" s="85">
        <v>0</v>
      </c>
      <c r="P1151" s="84">
        <v>6.8000000000000005E-2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 s="85">
        <v>0</v>
      </c>
      <c r="X1151" s="85">
        <v>0</v>
      </c>
      <c r="Y1151" s="85">
        <v>0</v>
      </c>
      <c r="Z1151" s="85">
        <v>0</v>
      </c>
      <c r="AA1151" s="85">
        <v>0</v>
      </c>
      <c r="AB1151" s="64">
        <f t="shared" si="209"/>
        <v>0</v>
      </c>
      <c r="AC1151" s="64">
        <f t="shared" si="210"/>
        <v>0</v>
      </c>
      <c r="AD1151" s="64">
        <f t="shared" si="211"/>
        <v>0</v>
      </c>
      <c r="AE1151" s="64">
        <f t="shared" si="212"/>
        <v>0</v>
      </c>
      <c r="AF1151" s="64">
        <f t="shared" si="213"/>
        <v>0</v>
      </c>
      <c r="AG1151" s="64">
        <f t="shared" si="214"/>
        <v>0</v>
      </c>
      <c r="AH1151" s="64">
        <f t="shared" si="215"/>
        <v>0</v>
      </c>
    </row>
    <row r="1152" spans="1:34">
      <c r="A1152" t="s">
        <v>36</v>
      </c>
      <c r="B1152" t="s">
        <v>52</v>
      </c>
      <c r="C1152">
        <v>12</v>
      </c>
      <c r="D1152">
        <v>2012</v>
      </c>
      <c r="E1152">
        <v>23</v>
      </c>
      <c r="F1152">
        <v>0</v>
      </c>
      <c r="G1152">
        <v>0</v>
      </c>
      <c r="H1152" s="85">
        <v>52.759700000000002</v>
      </c>
      <c r="I1152" s="84">
        <f t="shared" si="204"/>
        <v>0</v>
      </c>
      <c r="J1152" s="84">
        <f t="shared" si="205"/>
        <v>0</v>
      </c>
      <c r="K1152" s="84">
        <f t="shared" si="206"/>
        <v>0</v>
      </c>
      <c r="L1152" s="84">
        <f t="shared" si="207"/>
        <v>0</v>
      </c>
      <c r="M1152" s="84">
        <f t="shared" si="208"/>
        <v>0</v>
      </c>
      <c r="N1152">
        <v>0</v>
      </c>
      <c r="O1152" s="85">
        <v>0</v>
      </c>
      <c r="P1152" s="84">
        <v>5.0999999999999997E-2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 s="85">
        <v>0</v>
      </c>
      <c r="X1152" s="85">
        <v>0</v>
      </c>
      <c r="Y1152" s="85">
        <v>0</v>
      </c>
      <c r="Z1152" s="85">
        <v>0</v>
      </c>
      <c r="AA1152" s="85">
        <v>0</v>
      </c>
      <c r="AB1152" s="64">
        <f t="shared" si="209"/>
        <v>0</v>
      </c>
      <c r="AC1152" s="64">
        <f t="shared" si="210"/>
        <v>0</v>
      </c>
      <c r="AD1152" s="64">
        <f t="shared" si="211"/>
        <v>0</v>
      </c>
      <c r="AE1152" s="64">
        <f t="shared" si="212"/>
        <v>0</v>
      </c>
      <c r="AF1152" s="64">
        <f t="shared" si="213"/>
        <v>0</v>
      </c>
      <c r="AG1152" s="64">
        <f t="shared" si="214"/>
        <v>0</v>
      </c>
      <c r="AH1152" s="64">
        <f t="shared" si="215"/>
        <v>0</v>
      </c>
    </row>
    <row r="1153" spans="1:34">
      <c r="A1153" t="s">
        <v>36</v>
      </c>
      <c r="B1153" t="s">
        <v>52</v>
      </c>
      <c r="C1153">
        <v>12</v>
      </c>
      <c r="D1153">
        <v>2012</v>
      </c>
      <c r="E1153">
        <v>24</v>
      </c>
      <c r="F1153">
        <v>0</v>
      </c>
      <c r="G1153">
        <v>0</v>
      </c>
      <c r="H1153" s="85">
        <v>52.906999999999996</v>
      </c>
      <c r="I1153" s="84">
        <f t="shared" si="204"/>
        <v>0</v>
      </c>
      <c r="J1153" s="84">
        <f t="shared" si="205"/>
        <v>0</v>
      </c>
      <c r="K1153" s="84">
        <f t="shared" si="206"/>
        <v>0</v>
      </c>
      <c r="L1153" s="84">
        <f t="shared" si="207"/>
        <v>0</v>
      </c>
      <c r="M1153" s="84">
        <f t="shared" si="208"/>
        <v>0</v>
      </c>
      <c r="N1153">
        <v>0</v>
      </c>
      <c r="O1153" s="85">
        <v>0</v>
      </c>
      <c r="P1153" s="84">
        <v>0.05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 s="85">
        <v>0</v>
      </c>
      <c r="X1153" s="85">
        <v>0</v>
      </c>
      <c r="Y1153" s="85">
        <v>0</v>
      </c>
      <c r="Z1153" s="85">
        <v>0</v>
      </c>
      <c r="AA1153" s="85">
        <v>0</v>
      </c>
      <c r="AB1153" s="64">
        <f t="shared" si="209"/>
        <v>0</v>
      </c>
      <c r="AC1153" s="64">
        <f t="shared" si="210"/>
        <v>0</v>
      </c>
      <c r="AD1153" s="64">
        <f t="shared" si="211"/>
        <v>0</v>
      </c>
      <c r="AE1153" s="64">
        <f t="shared" si="212"/>
        <v>0</v>
      </c>
      <c r="AF1153" s="64">
        <f t="shared" si="213"/>
        <v>0</v>
      </c>
      <c r="AG1153" s="64">
        <f t="shared" si="214"/>
        <v>0</v>
      </c>
      <c r="AH1153" s="64">
        <f t="shared" si="215"/>
        <v>0</v>
      </c>
    </row>
    <row r="1154" spans="1:34">
      <c r="A1154" t="s">
        <v>36</v>
      </c>
      <c r="B1154" t="s">
        <v>47</v>
      </c>
      <c r="C1154">
        <v>1</v>
      </c>
      <c r="D1154">
        <v>2013</v>
      </c>
      <c r="E1154">
        <v>1</v>
      </c>
      <c r="F1154">
        <v>0</v>
      </c>
      <c r="G1154">
        <v>0</v>
      </c>
      <c r="H1154" s="85">
        <v>37.248100000000001</v>
      </c>
      <c r="I1154" s="84">
        <f t="shared" ref="I1154:I1217" si="216">SUM(R1154,W1154)</f>
        <v>0</v>
      </c>
      <c r="J1154" s="84">
        <f t="shared" ref="J1154:J1217" si="217">SUM(S1154,X1154)</f>
        <v>0</v>
      </c>
      <c r="K1154" s="84">
        <f t="shared" ref="K1154:K1217" si="218">SUM(T1154,Y1154)</f>
        <v>0</v>
      </c>
      <c r="L1154" s="84">
        <f t="shared" ref="L1154:L1217" si="219">SUM(U1154,Z1154)</f>
        <v>0</v>
      </c>
      <c r="M1154" s="84">
        <f t="shared" ref="M1154:M1217" si="220">SUM(V1154,AA1154)</f>
        <v>0</v>
      </c>
      <c r="N1154">
        <v>0</v>
      </c>
      <c r="O1154" s="85">
        <v>0</v>
      </c>
      <c r="P1154" s="84">
        <v>0.05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 s="85">
        <v>0</v>
      </c>
      <c r="X1154" s="85">
        <v>0</v>
      </c>
      <c r="Y1154" s="85">
        <v>0</v>
      </c>
      <c r="Z1154" s="85">
        <v>0</v>
      </c>
      <c r="AA1154" s="85">
        <v>0</v>
      </c>
      <c r="AB1154" s="64">
        <f t="shared" si="209"/>
        <v>0</v>
      </c>
      <c r="AC1154" s="64">
        <f t="shared" si="210"/>
        <v>0</v>
      </c>
      <c r="AD1154" s="64">
        <f t="shared" si="211"/>
        <v>0</v>
      </c>
      <c r="AE1154" s="64">
        <f t="shared" si="212"/>
        <v>0</v>
      </c>
      <c r="AF1154" s="64">
        <f t="shared" si="213"/>
        <v>0</v>
      </c>
      <c r="AG1154" s="64">
        <f t="shared" si="214"/>
        <v>0</v>
      </c>
      <c r="AH1154" s="64">
        <f t="shared" si="215"/>
        <v>0</v>
      </c>
    </row>
    <row r="1155" spans="1:34">
      <c r="A1155" t="s">
        <v>36</v>
      </c>
      <c r="B1155" t="s">
        <v>47</v>
      </c>
      <c r="C1155">
        <v>1</v>
      </c>
      <c r="D1155">
        <v>2013</v>
      </c>
      <c r="E1155">
        <v>2</v>
      </c>
      <c r="F1155">
        <v>0</v>
      </c>
      <c r="G1155">
        <v>0</v>
      </c>
      <c r="H1155" s="85">
        <v>35.767400000000002</v>
      </c>
      <c r="I1155" s="84">
        <f t="shared" si="216"/>
        <v>0</v>
      </c>
      <c r="J1155" s="84">
        <f t="shared" si="217"/>
        <v>0</v>
      </c>
      <c r="K1155" s="84">
        <f t="shared" si="218"/>
        <v>0</v>
      </c>
      <c r="L1155" s="84">
        <f t="shared" si="219"/>
        <v>0</v>
      </c>
      <c r="M1155" s="84">
        <f t="shared" si="220"/>
        <v>0</v>
      </c>
      <c r="N1155">
        <v>0</v>
      </c>
      <c r="O1155" s="85">
        <v>0</v>
      </c>
      <c r="P1155" s="84">
        <v>3.2000000000000001E-2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 s="85">
        <v>0</v>
      </c>
      <c r="X1155" s="85">
        <v>0</v>
      </c>
      <c r="Y1155" s="85">
        <v>0</v>
      </c>
      <c r="Z1155" s="85">
        <v>0</v>
      </c>
      <c r="AA1155" s="85">
        <v>0</v>
      </c>
      <c r="AB1155" s="64">
        <f t="shared" ref="AB1155:AB1218" si="221">F1155*N1155+P1155*O1155</f>
        <v>0</v>
      </c>
      <c r="AC1155" s="64">
        <f t="shared" ref="AC1155:AC1218" si="222">G1155*N1155</f>
        <v>0</v>
      </c>
      <c r="AD1155" s="64">
        <f t="shared" ref="AD1155:AD1218" si="223">R1155*$N1155</f>
        <v>0</v>
      </c>
      <c r="AE1155" s="64">
        <f t="shared" ref="AE1155:AE1218" si="224">S1155*$N1155</f>
        <v>0</v>
      </c>
      <c r="AF1155" s="64">
        <f t="shared" ref="AF1155:AF1218" si="225">T1155*$N1155</f>
        <v>0</v>
      </c>
      <c r="AG1155" s="64">
        <f t="shared" ref="AG1155:AG1218" si="226">U1155*$N1155</f>
        <v>0</v>
      </c>
      <c r="AH1155" s="64">
        <f t="shared" ref="AH1155:AH1218" si="227">V1155*$N1155</f>
        <v>0</v>
      </c>
    </row>
    <row r="1156" spans="1:34">
      <c r="A1156" t="s">
        <v>36</v>
      </c>
      <c r="B1156" t="s">
        <v>47</v>
      </c>
      <c r="C1156">
        <v>1</v>
      </c>
      <c r="D1156">
        <v>2013</v>
      </c>
      <c r="E1156">
        <v>3</v>
      </c>
      <c r="F1156">
        <v>0</v>
      </c>
      <c r="G1156">
        <v>0</v>
      </c>
      <c r="H1156" s="85">
        <v>34.511600000000001</v>
      </c>
      <c r="I1156" s="84">
        <f t="shared" si="216"/>
        <v>0</v>
      </c>
      <c r="J1156" s="84">
        <f t="shared" si="217"/>
        <v>0</v>
      </c>
      <c r="K1156" s="84">
        <f t="shared" si="218"/>
        <v>0</v>
      </c>
      <c r="L1156" s="84">
        <f t="shared" si="219"/>
        <v>0</v>
      </c>
      <c r="M1156" s="84">
        <f t="shared" si="220"/>
        <v>0</v>
      </c>
      <c r="N1156">
        <v>0</v>
      </c>
      <c r="O1156" s="85">
        <v>0</v>
      </c>
      <c r="P1156" s="84">
        <v>4.3999999999999997E-2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 s="85">
        <v>0</v>
      </c>
      <c r="X1156" s="85">
        <v>0</v>
      </c>
      <c r="Y1156" s="85">
        <v>0</v>
      </c>
      <c r="Z1156" s="85">
        <v>0</v>
      </c>
      <c r="AA1156" s="85">
        <v>0</v>
      </c>
      <c r="AB1156" s="64">
        <f t="shared" si="221"/>
        <v>0</v>
      </c>
      <c r="AC1156" s="64">
        <f t="shared" si="222"/>
        <v>0</v>
      </c>
      <c r="AD1156" s="64">
        <f t="shared" si="223"/>
        <v>0</v>
      </c>
      <c r="AE1156" s="64">
        <f t="shared" si="224"/>
        <v>0</v>
      </c>
      <c r="AF1156" s="64">
        <f t="shared" si="225"/>
        <v>0</v>
      </c>
      <c r="AG1156" s="64">
        <f t="shared" si="226"/>
        <v>0</v>
      </c>
      <c r="AH1156" s="64">
        <f t="shared" si="227"/>
        <v>0</v>
      </c>
    </row>
    <row r="1157" spans="1:34">
      <c r="A1157" t="s">
        <v>36</v>
      </c>
      <c r="B1157" t="s">
        <v>47</v>
      </c>
      <c r="C1157">
        <v>1</v>
      </c>
      <c r="D1157">
        <v>2013</v>
      </c>
      <c r="E1157">
        <v>4</v>
      </c>
      <c r="F1157">
        <v>0</v>
      </c>
      <c r="G1157">
        <v>0</v>
      </c>
      <c r="H1157" s="85">
        <v>31.7209</v>
      </c>
      <c r="I1157" s="84">
        <f t="shared" si="216"/>
        <v>0</v>
      </c>
      <c r="J1157" s="84">
        <f t="shared" si="217"/>
        <v>0</v>
      </c>
      <c r="K1157" s="84">
        <f t="shared" si="218"/>
        <v>0</v>
      </c>
      <c r="L1157" s="84">
        <f t="shared" si="219"/>
        <v>0</v>
      </c>
      <c r="M1157" s="84">
        <f t="shared" si="220"/>
        <v>0</v>
      </c>
      <c r="N1157">
        <v>0</v>
      </c>
      <c r="O1157" s="85">
        <v>0</v>
      </c>
      <c r="P1157" s="84">
        <v>4.3999999999999997E-2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 s="85">
        <v>0</v>
      </c>
      <c r="X1157" s="85">
        <v>0</v>
      </c>
      <c r="Y1157" s="85">
        <v>0</v>
      </c>
      <c r="Z1157" s="85">
        <v>0</v>
      </c>
      <c r="AA1157" s="85">
        <v>0</v>
      </c>
      <c r="AB1157" s="64">
        <f t="shared" si="221"/>
        <v>0</v>
      </c>
      <c r="AC1157" s="64">
        <f t="shared" si="222"/>
        <v>0</v>
      </c>
      <c r="AD1157" s="64">
        <f t="shared" si="223"/>
        <v>0</v>
      </c>
      <c r="AE1157" s="64">
        <f t="shared" si="224"/>
        <v>0</v>
      </c>
      <c r="AF1157" s="64">
        <f t="shared" si="225"/>
        <v>0</v>
      </c>
      <c r="AG1157" s="64">
        <f t="shared" si="226"/>
        <v>0</v>
      </c>
      <c r="AH1157" s="64">
        <f t="shared" si="227"/>
        <v>0</v>
      </c>
    </row>
    <row r="1158" spans="1:34">
      <c r="A1158" t="s">
        <v>36</v>
      </c>
      <c r="B1158" t="s">
        <v>47</v>
      </c>
      <c r="C1158">
        <v>1</v>
      </c>
      <c r="D1158">
        <v>2013</v>
      </c>
      <c r="E1158">
        <v>5</v>
      </c>
      <c r="F1158">
        <v>0</v>
      </c>
      <c r="G1158">
        <v>0</v>
      </c>
      <c r="H1158" s="85">
        <v>32.852699999999999</v>
      </c>
      <c r="I1158" s="84">
        <f t="shared" si="216"/>
        <v>0</v>
      </c>
      <c r="J1158" s="84">
        <f t="shared" si="217"/>
        <v>0</v>
      </c>
      <c r="K1158" s="84">
        <f t="shared" si="218"/>
        <v>0</v>
      </c>
      <c r="L1158" s="84">
        <f t="shared" si="219"/>
        <v>0</v>
      </c>
      <c r="M1158" s="84">
        <f t="shared" si="220"/>
        <v>0</v>
      </c>
      <c r="N1158">
        <v>0</v>
      </c>
      <c r="O1158" s="85">
        <v>0</v>
      </c>
      <c r="P1158" s="84">
        <v>5.3999999999999999E-2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 s="85">
        <v>0</v>
      </c>
      <c r="X1158" s="85">
        <v>0</v>
      </c>
      <c r="Y1158" s="85">
        <v>0</v>
      </c>
      <c r="Z1158" s="85">
        <v>0</v>
      </c>
      <c r="AA1158" s="85">
        <v>0</v>
      </c>
      <c r="AB1158" s="64">
        <f t="shared" si="221"/>
        <v>0</v>
      </c>
      <c r="AC1158" s="64">
        <f t="shared" si="222"/>
        <v>0</v>
      </c>
      <c r="AD1158" s="64">
        <f t="shared" si="223"/>
        <v>0</v>
      </c>
      <c r="AE1158" s="64">
        <f t="shared" si="224"/>
        <v>0</v>
      </c>
      <c r="AF1158" s="64">
        <f t="shared" si="225"/>
        <v>0</v>
      </c>
      <c r="AG1158" s="64">
        <f t="shared" si="226"/>
        <v>0</v>
      </c>
      <c r="AH1158" s="64">
        <f t="shared" si="227"/>
        <v>0</v>
      </c>
    </row>
    <row r="1159" spans="1:34">
      <c r="A1159" t="s">
        <v>36</v>
      </c>
      <c r="B1159" t="s">
        <v>47</v>
      </c>
      <c r="C1159">
        <v>1</v>
      </c>
      <c r="D1159">
        <v>2013</v>
      </c>
      <c r="E1159">
        <v>6</v>
      </c>
      <c r="F1159">
        <v>0</v>
      </c>
      <c r="G1159">
        <v>0</v>
      </c>
      <c r="H1159" s="85">
        <v>33.728700000000003</v>
      </c>
      <c r="I1159" s="84">
        <f t="shared" si="216"/>
        <v>0</v>
      </c>
      <c r="J1159" s="84">
        <f t="shared" si="217"/>
        <v>0</v>
      </c>
      <c r="K1159" s="84">
        <f t="shared" si="218"/>
        <v>0</v>
      </c>
      <c r="L1159" s="84">
        <f t="shared" si="219"/>
        <v>0</v>
      </c>
      <c r="M1159" s="84">
        <f t="shared" si="220"/>
        <v>0</v>
      </c>
      <c r="N1159">
        <v>0</v>
      </c>
      <c r="O1159" s="85">
        <v>0</v>
      </c>
      <c r="P1159" s="84">
        <v>0.10100000000000001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 s="85">
        <v>0</v>
      </c>
      <c r="X1159" s="85">
        <v>0</v>
      </c>
      <c r="Y1159" s="85">
        <v>0</v>
      </c>
      <c r="Z1159" s="85">
        <v>0</v>
      </c>
      <c r="AA1159" s="85">
        <v>0</v>
      </c>
      <c r="AB1159" s="64">
        <f t="shared" si="221"/>
        <v>0</v>
      </c>
      <c r="AC1159" s="64">
        <f t="shared" si="222"/>
        <v>0</v>
      </c>
      <c r="AD1159" s="64">
        <f t="shared" si="223"/>
        <v>0</v>
      </c>
      <c r="AE1159" s="64">
        <f t="shared" si="224"/>
        <v>0</v>
      </c>
      <c r="AF1159" s="64">
        <f t="shared" si="225"/>
        <v>0</v>
      </c>
      <c r="AG1159" s="64">
        <f t="shared" si="226"/>
        <v>0</v>
      </c>
      <c r="AH1159" s="64">
        <f t="shared" si="227"/>
        <v>0</v>
      </c>
    </row>
    <row r="1160" spans="1:34">
      <c r="A1160" t="s">
        <v>36</v>
      </c>
      <c r="B1160" t="s">
        <v>47</v>
      </c>
      <c r="C1160">
        <v>1</v>
      </c>
      <c r="D1160">
        <v>2013</v>
      </c>
      <c r="E1160">
        <v>7</v>
      </c>
      <c r="F1160">
        <v>0</v>
      </c>
      <c r="G1160">
        <v>0</v>
      </c>
      <c r="H1160" s="85">
        <v>31.891500000000001</v>
      </c>
      <c r="I1160" s="84">
        <f t="shared" si="216"/>
        <v>0</v>
      </c>
      <c r="J1160" s="84">
        <f t="shared" si="217"/>
        <v>0</v>
      </c>
      <c r="K1160" s="84">
        <f t="shared" si="218"/>
        <v>0</v>
      </c>
      <c r="L1160" s="84">
        <f t="shared" si="219"/>
        <v>0</v>
      </c>
      <c r="M1160" s="84">
        <f t="shared" si="220"/>
        <v>0</v>
      </c>
      <c r="N1160">
        <v>0</v>
      </c>
      <c r="O1160" s="85">
        <v>0</v>
      </c>
      <c r="P1160" s="84">
        <v>0.161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 s="85">
        <v>0</v>
      </c>
      <c r="X1160" s="85">
        <v>0</v>
      </c>
      <c r="Y1160" s="85">
        <v>0</v>
      </c>
      <c r="Z1160" s="85">
        <v>0</v>
      </c>
      <c r="AA1160" s="85">
        <v>0</v>
      </c>
      <c r="AB1160" s="64">
        <f t="shared" si="221"/>
        <v>0</v>
      </c>
      <c r="AC1160" s="64">
        <f t="shared" si="222"/>
        <v>0</v>
      </c>
      <c r="AD1160" s="64">
        <f t="shared" si="223"/>
        <v>0</v>
      </c>
      <c r="AE1160" s="64">
        <f t="shared" si="224"/>
        <v>0</v>
      </c>
      <c r="AF1160" s="64">
        <f t="shared" si="225"/>
        <v>0</v>
      </c>
      <c r="AG1160" s="64">
        <f t="shared" si="226"/>
        <v>0</v>
      </c>
      <c r="AH1160" s="64">
        <f t="shared" si="227"/>
        <v>0</v>
      </c>
    </row>
    <row r="1161" spans="1:34">
      <c r="A1161" t="s">
        <v>36</v>
      </c>
      <c r="B1161" t="s">
        <v>47</v>
      </c>
      <c r="C1161">
        <v>1</v>
      </c>
      <c r="D1161">
        <v>2013</v>
      </c>
      <c r="E1161">
        <v>8</v>
      </c>
      <c r="F1161">
        <v>0</v>
      </c>
      <c r="G1161">
        <v>0</v>
      </c>
      <c r="H1161" s="85">
        <v>34.403100000000002</v>
      </c>
      <c r="I1161" s="84">
        <f t="shared" si="216"/>
        <v>0</v>
      </c>
      <c r="J1161" s="84">
        <f t="shared" si="217"/>
        <v>0</v>
      </c>
      <c r="K1161" s="84">
        <f t="shared" si="218"/>
        <v>0</v>
      </c>
      <c r="L1161" s="84">
        <f t="shared" si="219"/>
        <v>0</v>
      </c>
      <c r="M1161" s="84">
        <f t="shared" si="220"/>
        <v>0</v>
      </c>
      <c r="N1161">
        <v>0</v>
      </c>
      <c r="O1161" s="85">
        <v>0</v>
      </c>
      <c r="P1161" s="84">
        <v>0.224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 s="85">
        <v>0</v>
      </c>
      <c r="X1161" s="85">
        <v>0</v>
      </c>
      <c r="Y1161" s="85">
        <v>0</v>
      </c>
      <c r="Z1161" s="85">
        <v>0</v>
      </c>
      <c r="AA1161" s="85">
        <v>0</v>
      </c>
      <c r="AB1161" s="64">
        <f t="shared" si="221"/>
        <v>0</v>
      </c>
      <c r="AC1161" s="64">
        <f t="shared" si="222"/>
        <v>0</v>
      </c>
      <c r="AD1161" s="64">
        <f t="shared" si="223"/>
        <v>0</v>
      </c>
      <c r="AE1161" s="64">
        <f t="shared" si="224"/>
        <v>0</v>
      </c>
      <c r="AF1161" s="64">
        <f t="shared" si="225"/>
        <v>0</v>
      </c>
      <c r="AG1161" s="64">
        <f t="shared" si="226"/>
        <v>0</v>
      </c>
      <c r="AH1161" s="64">
        <f t="shared" si="227"/>
        <v>0</v>
      </c>
    </row>
    <row r="1162" spans="1:34">
      <c r="A1162" t="s">
        <v>36</v>
      </c>
      <c r="B1162" t="s">
        <v>47</v>
      </c>
      <c r="C1162">
        <v>1</v>
      </c>
      <c r="D1162">
        <v>2013</v>
      </c>
      <c r="E1162">
        <v>9</v>
      </c>
      <c r="F1162">
        <v>0</v>
      </c>
      <c r="G1162">
        <v>0</v>
      </c>
      <c r="H1162" s="85">
        <v>39.736400000000003</v>
      </c>
      <c r="I1162" s="84">
        <f t="shared" si="216"/>
        <v>0</v>
      </c>
      <c r="J1162" s="84">
        <f t="shared" si="217"/>
        <v>0</v>
      </c>
      <c r="K1162" s="84">
        <f t="shared" si="218"/>
        <v>0</v>
      </c>
      <c r="L1162" s="84">
        <f t="shared" si="219"/>
        <v>0</v>
      </c>
      <c r="M1162" s="84">
        <f t="shared" si="220"/>
        <v>0</v>
      </c>
      <c r="N1162">
        <v>0</v>
      </c>
      <c r="O1162" s="85">
        <v>0</v>
      </c>
      <c r="P1162" s="84">
        <v>0.33800000000000002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 s="85">
        <v>0</v>
      </c>
      <c r="X1162" s="85">
        <v>0</v>
      </c>
      <c r="Y1162" s="85">
        <v>0</v>
      </c>
      <c r="Z1162" s="85">
        <v>0</v>
      </c>
      <c r="AA1162" s="85">
        <v>0</v>
      </c>
      <c r="AB1162" s="64">
        <f t="shared" si="221"/>
        <v>0</v>
      </c>
      <c r="AC1162" s="64">
        <f t="shared" si="222"/>
        <v>0</v>
      </c>
      <c r="AD1162" s="64">
        <f t="shared" si="223"/>
        <v>0</v>
      </c>
      <c r="AE1162" s="64">
        <f t="shared" si="224"/>
        <v>0</v>
      </c>
      <c r="AF1162" s="64">
        <f t="shared" si="225"/>
        <v>0</v>
      </c>
      <c r="AG1162" s="64">
        <f t="shared" si="226"/>
        <v>0</v>
      </c>
      <c r="AH1162" s="64">
        <f t="shared" si="227"/>
        <v>0</v>
      </c>
    </row>
    <row r="1163" spans="1:34">
      <c r="A1163" t="s">
        <v>36</v>
      </c>
      <c r="B1163" t="s">
        <v>47</v>
      </c>
      <c r="C1163">
        <v>1</v>
      </c>
      <c r="D1163">
        <v>2013</v>
      </c>
      <c r="E1163">
        <v>10</v>
      </c>
      <c r="F1163">
        <v>0</v>
      </c>
      <c r="G1163">
        <v>0</v>
      </c>
      <c r="H1163" s="85">
        <v>45.984499999999997</v>
      </c>
      <c r="I1163" s="84">
        <f t="shared" si="216"/>
        <v>0</v>
      </c>
      <c r="J1163" s="84">
        <f t="shared" si="217"/>
        <v>0</v>
      </c>
      <c r="K1163" s="84">
        <f t="shared" si="218"/>
        <v>0</v>
      </c>
      <c r="L1163" s="84">
        <f t="shared" si="219"/>
        <v>0</v>
      </c>
      <c r="M1163" s="84">
        <f t="shared" si="220"/>
        <v>0</v>
      </c>
      <c r="N1163">
        <v>0</v>
      </c>
      <c r="O1163" s="85">
        <v>0</v>
      </c>
      <c r="P1163" s="84">
        <v>0.55700000000000005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 s="85">
        <v>0</v>
      </c>
      <c r="X1163" s="85">
        <v>0</v>
      </c>
      <c r="Y1163" s="85">
        <v>0</v>
      </c>
      <c r="Z1163" s="85">
        <v>0</v>
      </c>
      <c r="AA1163" s="85">
        <v>0</v>
      </c>
      <c r="AB1163" s="64">
        <f t="shared" si="221"/>
        <v>0</v>
      </c>
      <c r="AC1163" s="64">
        <f t="shared" si="222"/>
        <v>0</v>
      </c>
      <c r="AD1163" s="64">
        <f t="shared" si="223"/>
        <v>0</v>
      </c>
      <c r="AE1163" s="64">
        <f t="shared" si="224"/>
        <v>0</v>
      </c>
      <c r="AF1163" s="64">
        <f t="shared" si="225"/>
        <v>0</v>
      </c>
      <c r="AG1163" s="64">
        <f t="shared" si="226"/>
        <v>0</v>
      </c>
      <c r="AH1163" s="64">
        <f t="shared" si="227"/>
        <v>0</v>
      </c>
    </row>
    <row r="1164" spans="1:34">
      <c r="A1164" t="s">
        <v>36</v>
      </c>
      <c r="B1164" t="s">
        <v>47</v>
      </c>
      <c r="C1164">
        <v>1</v>
      </c>
      <c r="D1164">
        <v>2013</v>
      </c>
      <c r="E1164">
        <v>11</v>
      </c>
      <c r="F1164">
        <v>0</v>
      </c>
      <c r="G1164">
        <v>0</v>
      </c>
      <c r="H1164" s="85">
        <v>52.147300000000001</v>
      </c>
      <c r="I1164" s="84">
        <f t="shared" si="216"/>
        <v>0</v>
      </c>
      <c r="J1164" s="84">
        <f t="shared" si="217"/>
        <v>0</v>
      </c>
      <c r="K1164" s="84">
        <f t="shared" si="218"/>
        <v>0</v>
      </c>
      <c r="L1164" s="84">
        <f t="shared" si="219"/>
        <v>0</v>
      </c>
      <c r="M1164" s="84">
        <f t="shared" si="220"/>
        <v>0</v>
      </c>
      <c r="N1164">
        <v>0</v>
      </c>
      <c r="O1164" s="85">
        <v>0</v>
      </c>
      <c r="P1164" s="84">
        <v>0.72599999999999998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 s="85">
        <v>0</v>
      </c>
      <c r="X1164" s="85">
        <v>0</v>
      </c>
      <c r="Y1164" s="85">
        <v>0</v>
      </c>
      <c r="Z1164" s="85">
        <v>0</v>
      </c>
      <c r="AA1164" s="85">
        <v>0</v>
      </c>
      <c r="AB1164" s="64">
        <f t="shared" si="221"/>
        <v>0</v>
      </c>
      <c r="AC1164" s="64">
        <f t="shared" si="222"/>
        <v>0</v>
      </c>
      <c r="AD1164" s="64">
        <f t="shared" si="223"/>
        <v>0</v>
      </c>
      <c r="AE1164" s="64">
        <f t="shared" si="224"/>
        <v>0</v>
      </c>
      <c r="AF1164" s="64">
        <f t="shared" si="225"/>
        <v>0</v>
      </c>
      <c r="AG1164" s="64">
        <f t="shared" si="226"/>
        <v>0</v>
      </c>
      <c r="AH1164" s="64">
        <f t="shared" si="227"/>
        <v>0</v>
      </c>
    </row>
    <row r="1165" spans="1:34">
      <c r="A1165" t="s">
        <v>36</v>
      </c>
      <c r="B1165" t="s">
        <v>47</v>
      </c>
      <c r="C1165">
        <v>1</v>
      </c>
      <c r="D1165">
        <v>2013</v>
      </c>
      <c r="E1165">
        <v>12</v>
      </c>
      <c r="F1165">
        <v>0</v>
      </c>
      <c r="G1165">
        <v>0</v>
      </c>
      <c r="H1165" s="85">
        <v>55.271299999999997</v>
      </c>
      <c r="I1165" s="84">
        <f t="shared" si="216"/>
        <v>0</v>
      </c>
      <c r="J1165" s="84">
        <f t="shared" si="217"/>
        <v>0</v>
      </c>
      <c r="K1165" s="84">
        <f t="shared" si="218"/>
        <v>0</v>
      </c>
      <c r="L1165" s="84">
        <f t="shared" si="219"/>
        <v>0</v>
      </c>
      <c r="M1165" s="84">
        <f t="shared" si="220"/>
        <v>0</v>
      </c>
      <c r="N1165">
        <v>0</v>
      </c>
      <c r="O1165" s="85">
        <v>0</v>
      </c>
      <c r="P1165" s="84">
        <v>0.85699999999999998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 s="85">
        <v>0</v>
      </c>
      <c r="X1165" s="85">
        <v>0</v>
      </c>
      <c r="Y1165" s="85">
        <v>0</v>
      </c>
      <c r="Z1165" s="85">
        <v>0</v>
      </c>
      <c r="AA1165" s="85">
        <v>0</v>
      </c>
      <c r="AB1165" s="64">
        <f t="shared" si="221"/>
        <v>0</v>
      </c>
      <c r="AC1165" s="64">
        <f t="shared" si="222"/>
        <v>0</v>
      </c>
      <c r="AD1165" s="64">
        <f t="shared" si="223"/>
        <v>0</v>
      </c>
      <c r="AE1165" s="64">
        <f t="shared" si="224"/>
        <v>0</v>
      </c>
      <c r="AF1165" s="64">
        <f t="shared" si="225"/>
        <v>0</v>
      </c>
      <c r="AG1165" s="64">
        <f t="shared" si="226"/>
        <v>0</v>
      </c>
      <c r="AH1165" s="64">
        <f t="shared" si="227"/>
        <v>0</v>
      </c>
    </row>
    <row r="1166" spans="1:34">
      <c r="A1166" t="s">
        <v>36</v>
      </c>
      <c r="B1166" t="s">
        <v>47</v>
      </c>
      <c r="C1166">
        <v>1</v>
      </c>
      <c r="D1166">
        <v>2013</v>
      </c>
      <c r="E1166">
        <v>13</v>
      </c>
      <c r="F1166">
        <v>0</v>
      </c>
      <c r="G1166">
        <v>0</v>
      </c>
      <c r="H1166" s="85">
        <v>58.5349</v>
      </c>
      <c r="I1166" s="84">
        <f t="shared" si="216"/>
        <v>0</v>
      </c>
      <c r="J1166" s="84">
        <f t="shared" si="217"/>
        <v>0</v>
      </c>
      <c r="K1166" s="84">
        <f t="shared" si="218"/>
        <v>0</v>
      </c>
      <c r="L1166" s="84">
        <f t="shared" si="219"/>
        <v>0</v>
      </c>
      <c r="M1166" s="84">
        <f t="shared" si="220"/>
        <v>0</v>
      </c>
      <c r="N1166">
        <v>0</v>
      </c>
      <c r="O1166" s="85">
        <v>0</v>
      </c>
      <c r="P1166" s="84">
        <v>0.90100000000000002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 s="85">
        <v>0</v>
      </c>
      <c r="X1166" s="85">
        <v>0</v>
      </c>
      <c r="Y1166" s="85">
        <v>0</v>
      </c>
      <c r="Z1166" s="85">
        <v>0</v>
      </c>
      <c r="AA1166" s="85">
        <v>0</v>
      </c>
      <c r="AB1166" s="64">
        <f t="shared" si="221"/>
        <v>0</v>
      </c>
      <c r="AC1166" s="64">
        <f t="shared" si="222"/>
        <v>0</v>
      </c>
      <c r="AD1166" s="64">
        <f t="shared" si="223"/>
        <v>0</v>
      </c>
      <c r="AE1166" s="64">
        <f t="shared" si="224"/>
        <v>0</v>
      </c>
      <c r="AF1166" s="64">
        <f t="shared" si="225"/>
        <v>0</v>
      </c>
      <c r="AG1166" s="64">
        <f t="shared" si="226"/>
        <v>0</v>
      </c>
      <c r="AH1166" s="64">
        <f t="shared" si="227"/>
        <v>0</v>
      </c>
    </row>
    <row r="1167" spans="1:34">
      <c r="A1167" t="s">
        <v>36</v>
      </c>
      <c r="B1167" t="s">
        <v>47</v>
      </c>
      <c r="C1167">
        <v>1</v>
      </c>
      <c r="D1167">
        <v>2013</v>
      </c>
      <c r="E1167">
        <v>14</v>
      </c>
      <c r="F1167">
        <v>0</v>
      </c>
      <c r="G1167">
        <v>0</v>
      </c>
      <c r="H1167" s="85">
        <v>61.387599999999999</v>
      </c>
      <c r="I1167" s="84">
        <f t="shared" si="216"/>
        <v>0</v>
      </c>
      <c r="J1167" s="84">
        <f t="shared" si="217"/>
        <v>0</v>
      </c>
      <c r="K1167" s="84">
        <f t="shared" si="218"/>
        <v>0</v>
      </c>
      <c r="L1167" s="84">
        <f t="shared" si="219"/>
        <v>0</v>
      </c>
      <c r="M1167" s="84">
        <f t="shared" si="220"/>
        <v>0</v>
      </c>
      <c r="N1167">
        <v>0</v>
      </c>
      <c r="O1167" s="85">
        <v>0</v>
      </c>
      <c r="P1167" s="84">
        <v>0.88900000000000001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 s="85">
        <v>0</v>
      </c>
      <c r="X1167" s="85">
        <v>0</v>
      </c>
      <c r="Y1167" s="85">
        <v>0</v>
      </c>
      <c r="Z1167" s="85">
        <v>0</v>
      </c>
      <c r="AA1167" s="85">
        <v>0</v>
      </c>
      <c r="AB1167" s="64">
        <f t="shared" si="221"/>
        <v>0</v>
      </c>
      <c r="AC1167" s="64">
        <f t="shared" si="222"/>
        <v>0</v>
      </c>
      <c r="AD1167" s="64">
        <f t="shared" si="223"/>
        <v>0</v>
      </c>
      <c r="AE1167" s="64">
        <f t="shared" si="224"/>
        <v>0</v>
      </c>
      <c r="AF1167" s="64">
        <f t="shared" si="225"/>
        <v>0</v>
      </c>
      <c r="AG1167" s="64">
        <f t="shared" si="226"/>
        <v>0</v>
      </c>
      <c r="AH1167" s="64">
        <f t="shared" si="227"/>
        <v>0</v>
      </c>
    </row>
    <row r="1168" spans="1:34">
      <c r="A1168" t="s">
        <v>36</v>
      </c>
      <c r="B1168" t="s">
        <v>47</v>
      </c>
      <c r="C1168">
        <v>1</v>
      </c>
      <c r="D1168">
        <v>2013</v>
      </c>
      <c r="E1168">
        <v>15</v>
      </c>
      <c r="F1168">
        <v>0</v>
      </c>
      <c r="G1168">
        <v>0</v>
      </c>
      <c r="H1168" s="85">
        <v>57.4651</v>
      </c>
      <c r="I1168" s="84">
        <f t="shared" si="216"/>
        <v>0</v>
      </c>
      <c r="J1168" s="84">
        <f t="shared" si="217"/>
        <v>0</v>
      </c>
      <c r="K1168" s="84">
        <f t="shared" si="218"/>
        <v>0</v>
      </c>
      <c r="L1168" s="84">
        <f t="shared" si="219"/>
        <v>0</v>
      </c>
      <c r="M1168" s="84">
        <f t="shared" si="220"/>
        <v>0</v>
      </c>
      <c r="N1168">
        <v>0</v>
      </c>
      <c r="O1168" s="85">
        <v>0</v>
      </c>
      <c r="P1168" s="84">
        <v>0.8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 s="85">
        <v>0</v>
      </c>
      <c r="X1168" s="85">
        <v>0</v>
      </c>
      <c r="Y1168" s="85">
        <v>0</v>
      </c>
      <c r="Z1168" s="85">
        <v>0</v>
      </c>
      <c r="AA1168" s="85">
        <v>0</v>
      </c>
      <c r="AB1168" s="64">
        <f t="shared" si="221"/>
        <v>0</v>
      </c>
      <c r="AC1168" s="64">
        <f t="shared" si="222"/>
        <v>0</v>
      </c>
      <c r="AD1168" s="64">
        <f t="shared" si="223"/>
        <v>0</v>
      </c>
      <c r="AE1168" s="64">
        <f t="shared" si="224"/>
        <v>0</v>
      </c>
      <c r="AF1168" s="64">
        <f t="shared" si="225"/>
        <v>0</v>
      </c>
      <c r="AG1168" s="64">
        <f t="shared" si="226"/>
        <v>0</v>
      </c>
      <c r="AH1168" s="64">
        <f t="shared" si="227"/>
        <v>0</v>
      </c>
    </row>
    <row r="1169" spans="1:34">
      <c r="A1169" t="s">
        <v>36</v>
      </c>
      <c r="B1169" t="s">
        <v>47</v>
      </c>
      <c r="C1169">
        <v>1</v>
      </c>
      <c r="D1169">
        <v>2013</v>
      </c>
      <c r="E1169">
        <v>16</v>
      </c>
      <c r="F1169">
        <v>0</v>
      </c>
      <c r="G1169">
        <v>0</v>
      </c>
      <c r="H1169" s="85">
        <v>57.007800000000003</v>
      </c>
      <c r="I1169" s="84">
        <f t="shared" si="216"/>
        <v>0</v>
      </c>
      <c r="J1169" s="84">
        <f t="shared" si="217"/>
        <v>0</v>
      </c>
      <c r="K1169" s="84">
        <f t="shared" si="218"/>
        <v>0</v>
      </c>
      <c r="L1169" s="84">
        <f t="shared" si="219"/>
        <v>0</v>
      </c>
      <c r="M1169" s="84">
        <f t="shared" si="220"/>
        <v>0</v>
      </c>
      <c r="N1169">
        <v>0</v>
      </c>
      <c r="O1169" s="85">
        <v>0</v>
      </c>
      <c r="P1169" s="84">
        <v>0.67400000000000004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 s="85">
        <v>0</v>
      </c>
      <c r="X1169" s="85">
        <v>0</v>
      </c>
      <c r="Y1169" s="85">
        <v>0</v>
      </c>
      <c r="Z1169" s="85">
        <v>0</v>
      </c>
      <c r="AA1169" s="85">
        <v>0</v>
      </c>
      <c r="AB1169" s="64">
        <f t="shared" si="221"/>
        <v>0</v>
      </c>
      <c r="AC1169" s="64">
        <f t="shared" si="222"/>
        <v>0</v>
      </c>
      <c r="AD1169" s="64">
        <f t="shared" si="223"/>
        <v>0</v>
      </c>
      <c r="AE1169" s="64">
        <f t="shared" si="224"/>
        <v>0</v>
      </c>
      <c r="AF1169" s="64">
        <f t="shared" si="225"/>
        <v>0</v>
      </c>
      <c r="AG1169" s="64">
        <f t="shared" si="226"/>
        <v>0</v>
      </c>
      <c r="AH1169" s="64">
        <f t="shared" si="227"/>
        <v>0</v>
      </c>
    </row>
    <row r="1170" spans="1:34">
      <c r="A1170" t="s">
        <v>36</v>
      </c>
      <c r="B1170" t="s">
        <v>47</v>
      </c>
      <c r="C1170">
        <v>1</v>
      </c>
      <c r="D1170">
        <v>2013</v>
      </c>
      <c r="E1170">
        <v>17</v>
      </c>
      <c r="F1170">
        <v>0</v>
      </c>
      <c r="G1170">
        <v>0</v>
      </c>
      <c r="H1170" s="85">
        <v>58.511600000000001</v>
      </c>
      <c r="I1170" s="84">
        <f t="shared" si="216"/>
        <v>0</v>
      </c>
      <c r="J1170" s="84">
        <f t="shared" si="217"/>
        <v>0</v>
      </c>
      <c r="K1170" s="84">
        <f t="shared" si="218"/>
        <v>0</v>
      </c>
      <c r="L1170" s="84">
        <f t="shared" si="219"/>
        <v>0</v>
      </c>
      <c r="M1170" s="84">
        <f t="shared" si="220"/>
        <v>0</v>
      </c>
      <c r="N1170">
        <v>0</v>
      </c>
      <c r="O1170" s="85">
        <v>0</v>
      </c>
      <c r="P1170" s="84">
        <v>0.56599999999999995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 s="85">
        <v>0</v>
      </c>
      <c r="X1170" s="85">
        <v>0</v>
      </c>
      <c r="Y1170" s="85">
        <v>0</v>
      </c>
      <c r="Z1170" s="85">
        <v>0</v>
      </c>
      <c r="AA1170" s="85">
        <v>0</v>
      </c>
      <c r="AB1170" s="64">
        <f t="shared" si="221"/>
        <v>0</v>
      </c>
      <c r="AC1170" s="64">
        <f t="shared" si="222"/>
        <v>0</v>
      </c>
      <c r="AD1170" s="64">
        <f t="shared" si="223"/>
        <v>0</v>
      </c>
      <c r="AE1170" s="64">
        <f t="shared" si="224"/>
        <v>0</v>
      </c>
      <c r="AF1170" s="64">
        <f t="shared" si="225"/>
        <v>0</v>
      </c>
      <c r="AG1170" s="64">
        <f t="shared" si="226"/>
        <v>0</v>
      </c>
      <c r="AH1170" s="64">
        <f t="shared" si="227"/>
        <v>0</v>
      </c>
    </row>
    <row r="1171" spans="1:34">
      <c r="A1171" t="s">
        <v>36</v>
      </c>
      <c r="B1171" t="s">
        <v>47</v>
      </c>
      <c r="C1171">
        <v>1</v>
      </c>
      <c r="D1171">
        <v>2013</v>
      </c>
      <c r="E1171">
        <v>18</v>
      </c>
      <c r="F1171">
        <v>0</v>
      </c>
      <c r="G1171">
        <v>0</v>
      </c>
      <c r="H1171" s="85">
        <v>55.620199999999997</v>
      </c>
      <c r="I1171" s="84">
        <f t="shared" si="216"/>
        <v>0</v>
      </c>
      <c r="J1171" s="84">
        <f t="shared" si="217"/>
        <v>0</v>
      </c>
      <c r="K1171" s="84">
        <f t="shared" si="218"/>
        <v>0</v>
      </c>
      <c r="L1171" s="84">
        <f t="shared" si="219"/>
        <v>0</v>
      </c>
      <c r="M1171" s="84">
        <f t="shared" si="220"/>
        <v>0</v>
      </c>
      <c r="N1171">
        <v>0</v>
      </c>
      <c r="O1171" s="85">
        <v>0</v>
      </c>
      <c r="P1171" s="84">
        <v>0.374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 s="85">
        <v>0</v>
      </c>
      <c r="X1171" s="85">
        <v>0</v>
      </c>
      <c r="Y1171" s="85">
        <v>0</v>
      </c>
      <c r="Z1171" s="85">
        <v>0</v>
      </c>
      <c r="AA1171" s="85">
        <v>0</v>
      </c>
      <c r="AB1171" s="64">
        <f t="shared" si="221"/>
        <v>0</v>
      </c>
      <c r="AC1171" s="64">
        <f t="shared" si="222"/>
        <v>0</v>
      </c>
      <c r="AD1171" s="64">
        <f t="shared" si="223"/>
        <v>0</v>
      </c>
      <c r="AE1171" s="64">
        <f t="shared" si="224"/>
        <v>0</v>
      </c>
      <c r="AF1171" s="64">
        <f t="shared" si="225"/>
        <v>0</v>
      </c>
      <c r="AG1171" s="64">
        <f t="shared" si="226"/>
        <v>0</v>
      </c>
      <c r="AH1171" s="64">
        <f t="shared" si="227"/>
        <v>0</v>
      </c>
    </row>
    <row r="1172" spans="1:34">
      <c r="A1172" t="s">
        <v>36</v>
      </c>
      <c r="B1172" t="s">
        <v>47</v>
      </c>
      <c r="C1172">
        <v>1</v>
      </c>
      <c r="D1172">
        <v>2013</v>
      </c>
      <c r="E1172">
        <v>19</v>
      </c>
      <c r="F1172">
        <v>0</v>
      </c>
      <c r="G1172">
        <v>0</v>
      </c>
      <c r="H1172" s="85">
        <v>52.077500000000001</v>
      </c>
      <c r="I1172" s="84">
        <f t="shared" si="216"/>
        <v>0</v>
      </c>
      <c r="J1172" s="84">
        <f t="shared" si="217"/>
        <v>0</v>
      </c>
      <c r="K1172" s="84">
        <f t="shared" si="218"/>
        <v>0</v>
      </c>
      <c r="L1172" s="84">
        <f t="shared" si="219"/>
        <v>0</v>
      </c>
      <c r="M1172" s="84">
        <f t="shared" si="220"/>
        <v>0</v>
      </c>
      <c r="N1172">
        <v>0</v>
      </c>
      <c r="O1172" s="85">
        <v>0</v>
      </c>
      <c r="P1172" s="84">
        <v>0.23300000000000001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 s="85">
        <v>0</v>
      </c>
      <c r="X1172" s="85">
        <v>0</v>
      </c>
      <c r="Y1172" s="85">
        <v>0</v>
      </c>
      <c r="Z1172" s="85">
        <v>0</v>
      </c>
      <c r="AA1172" s="85">
        <v>0</v>
      </c>
      <c r="AB1172" s="64">
        <f t="shared" si="221"/>
        <v>0</v>
      </c>
      <c r="AC1172" s="64">
        <f t="shared" si="222"/>
        <v>0</v>
      </c>
      <c r="AD1172" s="64">
        <f t="shared" si="223"/>
        <v>0</v>
      </c>
      <c r="AE1172" s="64">
        <f t="shared" si="224"/>
        <v>0</v>
      </c>
      <c r="AF1172" s="64">
        <f t="shared" si="225"/>
        <v>0</v>
      </c>
      <c r="AG1172" s="64">
        <f t="shared" si="226"/>
        <v>0</v>
      </c>
      <c r="AH1172" s="64">
        <f t="shared" si="227"/>
        <v>0</v>
      </c>
    </row>
    <row r="1173" spans="1:34">
      <c r="A1173" t="s">
        <v>36</v>
      </c>
      <c r="B1173" t="s">
        <v>47</v>
      </c>
      <c r="C1173">
        <v>1</v>
      </c>
      <c r="D1173">
        <v>2013</v>
      </c>
      <c r="E1173">
        <v>20</v>
      </c>
      <c r="F1173">
        <v>0</v>
      </c>
      <c r="G1173">
        <v>0</v>
      </c>
      <c r="H1173" s="85">
        <v>49.116300000000003</v>
      </c>
      <c r="I1173" s="84">
        <f t="shared" si="216"/>
        <v>0</v>
      </c>
      <c r="J1173" s="84">
        <f t="shared" si="217"/>
        <v>0</v>
      </c>
      <c r="K1173" s="84">
        <f t="shared" si="218"/>
        <v>0</v>
      </c>
      <c r="L1173" s="84">
        <f t="shared" si="219"/>
        <v>0</v>
      </c>
      <c r="M1173" s="84">
        <f t="shared" si="220"/>
        <v>0</v>
      </c>
      <c r="N1173">
        <v>0</v>
      </c>
      <c r="O1173" s="85">
        <v>0</v>
      </c>
      <c r="P1173" s="84">
        <v>0.16500000000000001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 s="85">
        <v>0</v>
      </c>
      <c r="X1173" s="85">
        <v>0</v>
      </c>
      <c r="Y1173" s="85">
        <v>0</v>
      </c>
      <c r="Z1173" s="85">
        <v>0</v>
      </c>
      <c r="AA1173" s="85">
        <v>0</v>
      </c>
      <c r="AB1173" s="64">
        <f t="shared" si="221"/>
        <v>0</v>
      </c>
      <c r="AC1173" s="64">
        <f t="shared" si="222"/>
        <v>0</v>
      </c>
      <c r="AD1173" s="64">
        <f t="shared" si="223"/>
        <v>0</v>
      </c>
      <c r="AE1173" s="64">
        <f t="shared" si="224"/>
        <v>0</v>
      </c>
      <c r="AF1173" s="64">
        <f t="shared" si="225"/>
        <v>0</v>
      </c>
      <c r="AG1173" s="64">
        <f t="shared" si="226"/>
        <v>0</v>
      </c>
      <c r="AH1173" s="64">
        <f t="shared" si="227"/>
        <v>0</v>
      </c>
    </row>
    <row r="1174" spans="1:34">
      <c r="A1174" t="s">
        <v>36</v>
      </c>
      <c r="B1174" t="s">
        <v>47</v>
      </c>
      <c r="C1174">
        <v>1</v>
      </c>
      <c r="D1174">
        <v>2013</v>
      </c>
      <c r="E1174">
        <v>21</v>
      </c>
      <c r="F1174">
        <v>0</v>
      </c>
      <c r="G1174">
        <v>0</v>
      </c>
      <c r="H1174" s="85">
        <v>44.333300000000001</v>
      </c>
      <c r="I1174" s="84">
        <f t="shared" si="216"/>
        <v>0</v>
      </c>
      <c r="J1174" s="84">
        <f t="shared" si="217"/>
        <v>0</v>
      </c>
      <c r="K1174" s="84">
        <f t="shared" si="218"/>
        <v>0</v>
      </c>
      <c r="L1174" s="84">
        <f t="shared" si="219"/>
        <v>0</v>
      </c>
      <c r="M1174" s="84">
        <f t="shared" si="220"/>
        <v>0</v>
      </c>
      <c r="N1174">
        <v>0</v>
      </c>
      <c r="O1174" s="85">
        <v>0</v>
      </c>
      <c r="P1174" s="84">
        <v>0.1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 s="85">
        <v>0</v>
      </c>
      <c r="X1174" s="85">
        <v>0</v>
      </c>
      <c r="Y1174" s="85">
        <v>0</v>
      </c>
      <c r="Z1174" s="85">
        <v>0</v>
      </c>
      <c r="AA1174" s="85">
        <v>0</v>
      </c>
      <c r="AB1174" s="64">
        <f t="shared" si="221"/>
        <v>0</v>
      </c>
      <c r="AC1174" s="64">
        <f t="shared" si="222"/>
        <v>0</v>
      </c>
      <c r="AD1174" s="64">
        <f t="shared" si="223"/>
        <v>0</v>
      </c>
      <c r="AE1174" s="64">
        <f t="shared" si="224"/>
        <v>0</v>
      </c>
      <c r="AF1174" s="64">
        <f t="shared" si="225"/>
        <v>0</v>
      </c>
      <c r="AG1174" s="64">
        <f t="shared" si="226"/>
        <v>0</v>
      </c>
      <c r="AH1174" s="64">
        <f t="shared" si="227"/>
        <v>0</v>
      </c>
    </row>
    <row r="1175" spans="1:34">
      <c r="A1175" t="s">
        <v>36</v>
      </c>
      <c r="B1175" t="s">
        <v>47</v>
      </c>
      <c r="C1175">
        <v>1</v>
      </c>
      <c r="D1175">
        <v>2013</v>
      </c>
      <c r="E1175">
        <v>22</v>
      </c>
      <c r="F1175">
        <v>0</v>
      </c>
      <c r="G1175">
        <v>0</v>
      </c>
      <c r="H1175" s="85">
        <v>42.131799999999998</v>
      </c>
      <c r="I1175" s="84">
        <f t="shared" si="216"/>
        <v>0</v>
      </c>
      <c r="J1175" s="84">
        <f t="shared" si="217"/>
        <v>0</v>
      </c>
      <c r="K1175" s="84">
        <f t="shared" si="218"/>
        <v>0</v>
      </c>
      <c r="L1175" s="84">
        <f t="shared" si="219"/>
        <v>0</v>
      </c>
      <c r="M1175" s="84">
        <f t="shared" si="220"/>
        <v>0</v>
      </c>
      <c r="N1175">
        <v>0</v>
      </c>
      <c r="O1175" s="85">
        <v>0</v>
      </c>
      <c r="P1175" s="84">
        <v>6.8000000000000005E-2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 s="85">
        <v>0</v>
      </c>
      <c r="X1175" s="85">
        <v>0</v>
      </c>
      <c r="Y1175" s="85">
        <v>0</v>
      </c>
      <c r="Z1175" s="85">
        <v>0</v>
      </c>
      <c r="AA1175" s="85">
        <v>0</v>
      </c>
      <c r="AB1175" s="64">
        <f t="shared" si="221"/>
        <v>0</v>
      </c>
      <c r="AC1175" s="64">
        <f t="shared" si="222"/>
        <v>0</v>
      </c>
      <c r="AD1175" s="64">
        <f t="shared" si="223"/>
        <v>0</v>
      </c>
      <c r="AE1175" s="64">
        <f t="shared" si="224"/>
        <v>0</v>
      </c>
      <c r="AF1175" s="64">
        <f t="shared" si="225"/>
        <v>0</v>
      </c>
      <c r="AG1175" s="64">
        <f t="shared" si="226"/>
        <v>0</v>
      </c>
      <c r="AH1175" s="64">
        <f t="shared" si="227"/>
        <v>0</v>
      </c>
    </row>
    <row r="1176" spans="1:34">
      <c r="A1176" t="s">
        <v>36</v>
      </c>
      <c r="B1176" t="s">
        <v>47</v>
      </c>
      <c r="C1176">
        <v>1</v>
      </c>
      <c r="D1176">
        <v>2013</v>
      </c>
      <c r="E1176">
        <v>23</v>
      </c>
      <c r="F1176">
        <v>0</v>
      </c>
      <c r="G1176">
        <v>0</v>
      </c>
      <c r="H1176" s="85">
        <v>41.333300000000001</v>
      </c>
      <c r="I1176" s="84">
        <f t="shared" si="216"/>
        <v>0</v>
      </c>
      <c r="J1176" s="84">
        <f t="shared" si="217"/>
        <v>0</v>
      </c>
      <c r="K1176" s="84">
        <f t="shared" si="218"/>
        <v>0</v>
      </c>
      <c r="L1176" s="84">
        <f t="shared" si="219"/>
        <v>0</v>
      </c>
      <c r="M1176" s="84">
        <f t="shared" si="220"/>
        <v>0</v>
      </c>
      <c r="N1176">
        <v>0</v>
      </c>
      <c r="O1176" s="85">
        <v>0</v>
      </c>
      <c r="P1176" s="84">
        <v>5.0999999999999997E-2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 s="85">
        <v>0</v>
      </c>
      <c r="X1176" s="85">
        <v>0</v>
      </c>
      <c r="Y1176" s="85">
        <v>0</v>
      </c>
      <c r="Z1176" s="85">
        <v>0</v>
      </c>
      <c r="AA1176" s="85">
        <v>0</v>
      </c>
      <c r="AB1176" s="64">
        <f t="shared" si="221"/>
        <v>0</v>
      </c>
      <c r="AC1176" s="64">
        <f t="shared" si="222"/>
        <v>0</v>
      </c>
      <c r="AD1176" s="64">
        <f t="shared" si="223"/>
        <v>0</v>
      </c>
      <c r="AE1176" s="64">
        <f t="shared" si="224"/>
        <v>0</v>
      </c>
      <c r="AF1176" s="64">
        <f t="shared" si="225"/>
        <v>0</v>
      </c>
      <c r="AG1176" s="64">
        <f t="shared" si="226"/>
        <v>0</v>
      </c>
      <c r="AH1176" s="64">
        <f t="shared" si="227"/>
        <v>0</v>
      </c>
    </row>
    <row r="1177" spans="1:34">
      <c r="A1177" t="s">
        <v>36</v>
      </c>
      <c r="B1177" t="s">
        <v>47</v>
      </c>
      <c r="C1177">
        <v>1</v>
      </c>
      <c r="D1177">
        <v>2013</v>
      </c>
      <c r="E1177">
        <v>24</v>
      </c>
      <c r="F1177">
        <v>0</v>
      </c>
      <c r="G1177">
        <v>0</v>
      </c>
      <c r="H1177" s="85">
        <v>43.302300000000002</v>
      </c>
      <c r="I1177" s="84">
        <f t="shared" si="216"/>
        <v>0</v>
      </c>
      <c r="J1177" s="84">
        <f t="shared" si="217"/>
        <v>0</v>
      </c>
      <c r="K1177" s="84">
        <f t="shared" si="218"/>
        <v>0</v>
      </c>
      <c r="L1177" s="84">
        <f t="shared" si="219"/>
        <v>0</v>
      </c>
      <c r="M1177" s="84">
        <f t="shared" si="220"/>
        <v>0</v>
      </c>
      <c r="N1177">
        <v>0</v>
      </c>
      <c r="O1177" s="85">
        <v>0</v>
      </c>
      <c r="P1177" s="84">
        <v>0.05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 s="85">
        <v>0</v>
      </c>
      <c r="X1177" s="85">
        <v>0</v>
      </c>
      <c r="Y1177" s="85">
        <v>0</v>
      </c>
      <c r="Z1177" s="85">
        <v>0</v>
      </c>
      <c r="AA1177" s="85">
        <v>0</v>
      </c>
      <c r="AB1177" s="64">
        <f t="shared" si="221"/>
        <v>0</v>
      </c>
      <c r="AC1177" s="64">
        <f t="shared" si="222"/>
        <v>0</v>
      </c>
      <c r="AD1177" s="64">
        <f t="shared" si="223"/>
        <v>0</v>
      </c>
      <c r="AE1177" s="64">
        <f t="shared" si="224"/>
        <v>0</v>
      </c>
      <c r="AF1177" s="64">
        <f t="shared" si="225"/>
        <v>0</v>
      </c>
      <c r="AG1177" s="64">
        <f t="shared" si="226"/>
        <v>0</v>
      </c>
      <c r="AH1177" s="64">
        <f t="shared" si="227"/>
        <v>0</v>
      </c>
    </row>
    <row r="1178" spans="1:34">
      <c r="A1178" t="s">
        <v>36</v>
      </c>
      <c r="B1178" t="s">
        <v>48</v>
      </c>
      <c r="C1178">
        <v>2</v>
      </c>
      <c r="D1178">
        <v>2013</v>
      </c>
      <c r="E1178">
        <v>1</v>
      </c>
      <c r="F1178">
        <v>0</v>
      </c>
      <c r="G1178">
        <v>0</v>
      </c>
      <c r="H1178" s="85">
        <v>50.573599999999999</v>
      </c>
      <c r="I1178" s="84">
        <f t="shared" si="216"/>
        <v>0</v>
      </c>
      <c r="J1178" s="84">
        <f t="shared" si="217"/>
        <v>0</v>
      </c>
      <c r="K1178" s="84">
        <f t="shared" si="218"/>
        <v>0</v>
      </c>
      <c r="L1178" s="84">
        <f t="shared" si="219"/>
        <v>0</v>
      </c>
      <c r="M1178" s="84">
        <f t="shared" si="220"/>
        <v>0</v>
      </c>
      <c r="N1178">
        <v>0</v>
      </c>
      <c r="O1178" s="85">
        <v>0</v>
      </c>
      <c r="P1178" s="84">
        <v>0.05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 s="85">
        <v>0</v>
      </c>
      <c r="X1178" s="85">
        <v>0</v>
      </c>
      <c r="Y1178" s="85">
        <v>0</v>
      </c>
      <c r="Z1178" s="85">
        <v>0</v>
      </c>
      <c r="AA1178" s="85">
        <v>0</v>
      </c>
      <c r="AB1178" s="64">
        <f t="shared" si="221"/>
        <v>0</v>
      </c>
      <c r="AC1178" s="64">
        <f t="shared" si="222"/>
        <v>0</v>
      </c>
      <c r="AD1178" s="64">
        <f t="shared" si="223"/>
        <v>0</v>
      </c>
      <c r="AE1178" s="64">
        <f t="shared" si="224"/>
        <v>0</v>
      </c>
      <c r="AF1178" s="64">
        <f t="shared" si="225"/>
        <v>0</v>
      </c>
      <c r="AG1178" s="64">
        <f t="shared" si="226"/>
        <v>0</v>
      </c>
      <c r="AH1178" s="64">
        <f t="shared" si="227"/>
        <v>0</v>
      </c>
    </row>
    <row r="1179" spans="1:34">
      <c r="A1179" t="s">
        <v>36</v>
      </c>
      <c r="B1179" t="s">
        <v>48</v>
      </c>
      <c r="C1179">
        <v>2</v>
      </c>
      <c r="D1179">
        <v>2013</v>
      </c>
      <c r="E1179">
        <v>2</v>
      </c>
      <c r="F1179">
        <v>0</v>
      </c>
      <c r="G1179">
        <v>0</v>
      </c>
      <c r="H1179" s="85">
        <v>49.674399999999999</v>
      </c>
      <c r="I1179" s="84">
        <f t="shared" si="216"/>
        <v>0</v>
      </c>
      <c r="J1179" s="84">
        <f t="shared" si="217"/>
        <v>0</v>
      </c>
      <c r="K1179" s="84">
        <f t="shared" si="218"/>
        <v>0</v>
      </c>
      <c r="L1179" s="84">
        <f t="shared" si="219"/>
        <v>0</v>
      </c>
      <c r="M1179" s="84">
        <f t="shared" si="220"/>
        <v>0</v>
      </c>
      <c r="N1179">
        <v>0</v>
      </c>
      <c r="O1179" s="85">
        <v>0</v>
      </c>
      <c r="P1179" s="84">
        <v>3.2000000000000001E-2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 s="85">
        <v>0</v>
      </c>
      <c r="X1179" s="85">
        <v>0</v>
      </c>
      <c r="Y1179" s="85">
        <v>0</v>
      </c>
      <c r="Z1179" s="85">
        <v>0</v>
      </c>
      <c r="AA1179" s="85">
        <v>0</v>
      </c>
      <c r="AB1179" s="64">
        <f t="shared" si="221"/>
        <v>0</v>
      </c>
      <c r="AC1179" s="64">
        <f t="shared" si="222"/>
        <v>0</v>
      </c>
      <c r="AD1179" s="64">
        <f t="shared" si="223"/>
        <v>0</v>
      </c>
      <c r="AE1179" s="64">
        <f t="shared" si="224"/>
        <v>0</v>
      </c>
      <c r="AF1179" s="64">
        <f t="shared" si="225"/>
        <v>0</v>
      </c>
      <c r="AG1179" s="64">
        <f t="shared" si="226"/>
        <v>0</v>
      </c>
      <c r="AH1179" s="64">
        <f t="shared" si="227"/>
        <v>0</v>
      </c>
    </row>
    <row r="1180" spans="1:34">
      <c r="A1180" t="s">
        <v>36</v>
      </c>
      <c r="B1180" t="s">
        <v>48</v>
      </c>
      <c r="C1180">
        <v>2</v>
      </c>
      <c r="D1180">
        <v>2013</v>
      </c>
      <c r="E1180">
        <v>3</v>
      </c>
      <c r="F1180">
        <v>0</v>
      </c>
      <c r="G1180">
        <v>0</v>
      </c>
      <c r="H1180" s="85">
        <v>49.782899999999998</v>
      </c>
      <c r="I1180" s="84">
        <f t="shared" si="216"/>
        <v>0</v>
      </c>
      <c r="J1180" s="84">
        <f t="shared" si="217"/>
        <v>0</v>
      </c>
      <c r="K1180" s="84">
        <f t="shared" si="218"/>
        <v>0</v>
      </c>
      <c r="L1180" s="84">
        <f t="shared" si="219"/>
        <v>0</v>
      </c>
      <c r="M1180" s="84">
        <f t="shared" si="220"/>
        <v>0</v>
      </c>
      <c r="N1180">
        <v>0</v>
      </c>
      <c r="O1180" s="85">
        <v>0</v>
      </c>
      <c r="P1180" s="84">
        <v>4.3999999999999997E-2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 s="85">
        <v>0</v>
      </c>
      <c r="X1180" s="85">
        <v>0</v>
      </c>
      <c r="Y1180" s="85">
        <v>0</v>
      </c>
      <c r="Z1180" s="85">
        <v>0</v>
      </c>
      <c r="AA1180" s="85">
        <v>0</v>
      </c>
      <c r="AB1180" s="64">
        <f t="shared" si="221"/>
        <v>0</v>
      </c>
      <c r="AC1180" s="64">
        <f t="shared" si="222"/>
        <v>0</v>
      </c>
      <c r="AD1180" s="64">
        <f t="shared" si="223"/>
        <v>0</v>
      </c>
      <c r="AE1180" s="64">
        <f t="shared" si="224"/>
        <v>0</v>
      </c>
      <c r="AF1180" s="64">
        <f t="shared" si="225"/>
        <v>0</v>
      </c>
      <c r="AG1180" s="64">
        <f t="shared" si="226"/>
        <v>0</v>
      </c>
      <c r="AH1180" s="64">
        <f t="shared" si="227"/>
        <v>0</v>
      </c>
    </row>
    <row r="1181" spans="1:34">
      <c r="A1181" t="s">
        <v>36</v>
      </c>
      <c r="B1181" t="s">
        <v>48</v>
      </c>
      <c r="C1181">
        <v>2</v>
      </c>
      <c r="D1181">
        <v>2013</v>
      </c>
      <c r="E1181">
        <v>4</v>
      </c>
      <c r="F1181">
        <v>0</v>
      </c>
      <c r="G1181">
        <v>0</v>
      </c>
      <c r="H1181" s="85">
        <v>49.782899999999998</v>
      </c>
      <c r="I1181" s="84">
        <f t="shared" si="216"/>
        <v>0</v>
      </c>
      <c r="J1181" s="84">
        <f t="shared" si="217"/>
        <v>0</v>
      </c>
      <c r="K1181" s="84">
        <f t="shared" si="218"/>
        <v>0</v>
      </c>
      <c r="L1181" s="84">
        <f t="shared" si="219"/>
        <v>0</v>
      </c>
      <c r="M1181" s="84">
        <f t="shared" si="220"/>
        <v>0</v>
      </c>
      <c r="N1181">
        <v>0</v>
      </c>
      <c r="O1181" s="85">
        <v>0</v>
      </c>
      <c r="P1181" s="84">
        <v>4.3999999999999997E-2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 s="85">
        <v>0</v>
      </c>
      <c r="X1181" s="85">
        <v>0</v>
      </c>
      <c r="Y1181" s="85">
        <v>0</v>
      </c>
      <c r="Z1181" s="85">
        <v>0</v>
      </c>
      <c r="AA1181" s="85">
        <v>0</v>
      </c>
      <c r="AB1181" s="64">
        <f t="shared" si="221"/>
        <v>0</v>
      </c>
      <c r="AC1181" s="64">
        <f t="shared" si="222"/>
        <v>0</v>
      </c>
      <c r="AD1181" s="64">
        <f t="shared" si="223"/>
        <v>0</v>
      </c>
      <c r="AE1181" s="64">
        <f t="shared" si="224"/>
        <v>0</v>
      </c>
      <c r="AF1181" s="64">
        <f t="shared" si="225"/>
        <v>0</v>
      </c>
      <c r="AG1181" s="64">
        <f t="shared" si="226"/>
        <v>0</v>
      </c>
      <c r="AH1181" s="64">
        <f t="shared" si="227"/>
        <v>0</v>
      </c>
    </row>
    <row r="1182" spans="1:34">
      <c r="A1182" t="s">
        <v>36</v>
      </c>
      <c r="B1182" t="s">
        <v>48</v>
      </c>
      <c r="C1182">
        <v>2</v>
      </c>
      <c r="D1182">
        <v>2013</v>
      </c>
      <c r="E1182">
        <v>5</v>
      </c>
      <c r="F1182">
        <v>0</v>
      </c>
      <c r="G1182">
        <v>0</v>
      </c>
      <c r="H1182" s="85">
        <v>48.728700000000003</v>
      </c>
      <c r="I1182" s="84">
        <f t="shared" si="216"/>
        <v>0</v>
      </c>
      <c r="J1182" s="84">
        <f t="shared" si="217"/>
        <v>0</v>
      </c>
      <c r="K1182" s="84">
        <f t="shared" si="218"/>
        <v>0</v>
      </c>
      <c r="L1182" s="84">
        <f t="shared" si="219"/>
        <v>0</v>
      </c>
      <c r="M1182" s="84">
        <f t="shared" si="220"/>
        <v>0</v>
      </c>
      <c r="N1182">
        <v>0</v>
      </c>
      <c r="O1182" s="85">
        <v>0</v>
      </c>
      <c r="P1182" s="84">
        <v>5.3999999999999999E-2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 s="85">
        <v>0</v>
      </c>
      <c r="X1182" s="85">
        <v>0</v>
      </c>
      <c r="Y1182" s="85">
        <v>0</v>
      </c>
      <c r="Z1182" s="85">
        <v>0</v>
      </c>
      <c r="AA1182" s="85">
        <v>0</v>
      </c>
      <c r="AB1182" s="64">
        <f t="shared" si="221"/>
        <v>0</v>
      </c>
      <c r="AC1182" s="64">
        <f t="shared" si="222"/>
        <v>0</v>
      </c>
      <c r="AD1182" s="64">
        <f t="shared" si="223"/>
        <v>0</v>
      </c>
      <c r="AE1182" s="64">
        <f t="shared" si="224"/>
        <v>0</v>
      </c>
      <c r="AF1182" s="64">
        <f t="shared" si="225"/>
        <v>0</v>
      </c>
      <c r="AG1182" s="64">
        <f t="shared" si="226"/>
        <v>0</v>
      </c>
      <c r="AH1182" s="64">
        <f t="shared" si="227"/>
        <v>0</v>
      </c>
    </row>
    <row r="1183" spans="1:34">
      <c r="A1183" t="s">
        <v>36</v>
      </c>
      <c r="B1183" t="s">
        <v>48</v>
      </c>
      <c r="C1183">
        <v>2</v>
      </c>
      <c r="D1183">
        <v>2013</v>
      </c>
      <c r="E1183">
        <v>6</v>
      </c>
      <c r="F1183">
        <v>0</v>
      </c>
      <c r="G1183">
        <v>0</v>
      </c>
      <c r="H1183" s="85">
        <v>48</v>
      </c>
      <c r="I1183" s="84">
        <f t="shared" si="216"/>
        <v>0</v>
      </c>
      <c r="J1183" s="84">
        <f t="shared" si="217"/>
        <v>0</v>
      </c>
      <c r="K1183" s="84">
        <f t="shared" si="218"/>
        <v>0</v>
      </c>
      <c r="L1183" s="84">
        <f t="shared" si="219"/>
        <v>0</v>
      </c>
      <c r="M1183" s="84">
        <f t="shared" si="220"/>
        <v>0</v>
      </c>
      <c r="N1183">
        <v>0</v>
      </c>
      <c r="O1183" s="85">
        <v>0</v>
      </c>
      <c r="P1183" s="84">
        <v>0.10100000000000001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 s="85">
        <v>0</v>
      </c>
      <c r="X1183" s="85">
        <v>0</v>
      </c>
      <c r="Y1183" s="85">
        <v>0</v>
      </c>
      <c r="Z1183" s="85">
        <v>0</v>
      </c>
      <c r="AA1183" s="85">
        <v>0</v>
      </c>
      <c r="AB1183" s="64">
        <f t="shared" si="221"/>
        <v>0</v>
      </c>
      <c r="AC1183" s="64">
        <f t="shared" si="222"/>
        <v>0</v>
      </c>
      <c r="AD1183" s="64">
        <f t="shared" si="223"/>
        <v>0</v>
      </c>
      <c r="AE1183" s="64">
        <f t="shared" si="224"/>
        <v>0</v>
      </c>
      <c r="AF1183" s="64">
        <f t="shared" si="225"/>
        <v>0</v>
      </c>
      <c r="AG1183" s="64">
        <f t="shared" si="226"/>
        <v>0</v>
      </c>
      <c r="AH1183" s="64">
        <f t="shared" si="227"/>
        <v>0</v>
      </c>
    </row>
    <row r="1184" spans="1:34">
      <c r="A1184" t="s">
        <v>36</v>
      </c>
      <c r="B1184" t="s">
        <v>48</v>
      </c>
      <c r="C1184">
        <v>2</v>
      </c>
      <c r="D1184">
        <v>2013</v>
      </c>
      <c r="E1184">
        <v>7</v>
      </c>
      <c r="F1184">
        <v>0</v>
      </c>
      <c r="G1184">
        <v>0</v>
      </c>
      <c r="H1184" s="85">
        <v>48.511600000000001</v>
      </c>
      <c r="I1184" s="84">
        <f t="shared" si="216"/>
        <v>0</v>
      </c>
      <c r="J1184" s="84">
        <f t="shared" si="217"/>
        <v>0</v>
      </c>
      <c r="K1184" s="84">
        <f t="shared" si="218"/>
        <v>0</v>
      </c>
      <c r="L1184" s="84">
        <f t="shared" si="219"/>
        <v>0</v>
      </c>
      <c r="M1184" s="84">
        <f t="shared" si="220"/>
        <v>0</v>
      </c>
      <c r="N1184">
        <v>0</v>
      </c>
      <c r="O1184" s="85">
        <v>0</v>
      </c>
      <c r="P1184" s="84">
        <v>0.161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 s="85">
        <v>0</v>
      </c>
      <c r="X1184" s="85">
        <v>0</v>
      </c>
      <c r="Y1184" s="85">
        <v>0</v>
      </c>
      <c r="Z1184" s="85">
        <v>0</v>
      </c>
      <c r="AA1184" s="85">
        <v>0</v>
      </c>
      <c r="AB1184" s="64">
        <f t="shared" si="221"/>
        <v>0</v>
      </c>
      <c r="AC1184" s="64">
        <f t="shared" si="222"/>
        <v>0</v>
      </c>
      <c r="AD1184" s="64">
        <f t="shared" si="223"/>
        <v>0</v>
      </c>
      <c r="AE1184" s="64">
        <f t="shared" si="224"/>
        <v>0</v>
      </c>
      <c r="AF1184" s="64">
        <f t="shared" si="225"/>
        <v>0</v>
      </c>
      <c r="AG1184" s="64">
        <f t="shared" si="226"/>
        <v>0</v>
      </c>
      <c r="AH1184" s="64">
        <f t="shared" si="227"/>
        <v>0</v>
      </c>
    </row>
    <row r="1185" spans="1:34">
      <c r="A1185" t="s">
        <v>36</v>
      </c>
      <c r="B1185" t="s">
        <v>48</v>
      </c>
      <c r="C1185">
        <v>2</v>
      </c>
      <c r="D1185">
        <v>2013</v>
      </c>
      <c r="E1185">
        <v>8</v>
      </c>
      <c r="F1185">
        <v>0</v>
      </c>
      <c r="G1185">
        <v>0</v>
      </c>
      <c r="H1185" s="85">
        <v>48.449599999999997</v>
      </c>
      <c r="I1185" s="84">
        <f t="shared" si="216"/>
        <v>0</v>
      </c>
      <c r="J1185" s="84">
        <f t="shared" si="217"/>
        <v>0</v>
      </c>
      <c r="K1185" s="84">
        <f t="shared" si="218"/>
        <v>0</v>
      </c>
      <c r="L1185" s="84">
        <f t="shared" si="219"/>
        <v>0</v>
      </c>
      <c r="M1185" s="84">
        <f t="shared" si="220"/>
        <v>0</v>
      </c>
      <c r="N1185">
        <v>0</v>
      </c>
      <c r="O1185" s="85">
        <v>0</v>
      </c>
      <c r="P1185" s="84">
        <v>0.224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 s="85">
        <v>0</v>
      </c>
      <c r="X1185" s="85">
        <v>0</v>
      </c>
      <c r="Y1185" s="85">
        <v>0</v>
      </c>
      <c r="Z1185" s="85">
        <v>0</v>
      </c>
      <c r="AA1185" s="85">
        <v>0</v>
      </c>
      <c r="AB1185" s="64">
        <f t="shared" si="221"/>
        <v>0</v>
      </c>
      <c r="AC1185" s="64">
        <f t="shared" si="222"/>
        <v>0</v>
      </c>
      <c r="AD1185" s="64">
        <f t="shared" si="223"/>
        <v>0</v>
      </c>
      <c r="AE1185" s="64">
        <f t="shared" si="224"/>
        <v>0</v>
      </c>
      <c r="AF1185" s="64">
        <f t="shared" si="225"/>
        <v>0</v>
      </c>
      <c r="AG1185" s="64">
        <f t="shared" si="226"/>
        <v>0</v>
      </c>
      <c r="AH1185" s="64">
        <f t="shared" si="227"/>
        <v>0</v>
      </c>
    </row>
    <row r="1186" spans="1:34">
      <c r="A1186" t="s">
        <v>36</v>
      </c>
      <c r="B1186" t="s">
        <v>48</v>
      </c>
      <c r="C1186">
        <v>2</v>
      </c>
      <c r="D1186">
        <v>2013</v>
      </c>
      <c r="E1186">
        <v>9</v>
      </c>
      <c r="F1186">
        <v>0</v>
      </c>
      <c r="G1186">
        <v>0</v>
      </c>
      <c r="H1186" s="85">
        <v>50.186</v>
      </c>
      <c r="I1186" s="84">
        <f t="shared" si="216"/>
        <v>0</v>
      </c>
      <c r="J1186" s="84">
        <f t="shared" si="217"/>
        <v>0</v>
      </c>
      <c r="K1186" s="84">
        <f t="shared" si="218"/>
        <v>0</v>
      </c>
      <c r="L1186" s="84">
        <f t="shared" si="219"/>
        <v>0</v>
      </c>
      <c r="M1186" s="84">
        <f t="shared" si="220"/>
        <v>0</v>
      </c>
      <c r="N1186">
        <v>0</v>
      </c>
      <c r="O1186" s="85">
        <v>0</v>
      </c>
      <c r="P1186" s="84">
        <v>0.33800000000000002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 s="85">
        <v>0</v>
      </c>
      <c r="X1186" s="85">
        <v>0</v>
      </c>
      <c r="Y1186" s="85">
        <v>0</v>
      </c>
      <c r="Z1186" s="85">
        <v>0</v>
      </c>
      <c r="AA1186" s="85">
        <v>0</v>
      </c>
      <c r="AB1186" s="64">
        <f t="shared" si="221"/>
        <v>0</v>
      </c>
      <c r="AC1186" s="64">
        <f t="shared" si="222"/>
        <v>0</v>
      </c>
      <c r="AD1186" s="64">
        <f t="shared" si="223"/>
        <v>0</v>
      </c>
      <c r="AE1186" s="64">
        <f t="shared" si="224"/>
        <v>0</v>
      </c>
      <c r="AF1186" s="64">
        <f t="shared" si="225"/>
        <v>0</v>
      </c>
      <c r="AG1186" s="64">
        <f t="shared" si="226"/>
        <v>0</v>
      </c>
      <c r="AH1186" s="64">
        <f t="shared" si="227"/>
        <v>0</v>
      </c>
    </row>
    <row r="1187" spans="1:34">
      <c r="A1187" t="s">
        <v>36</v>
      </c>
      <c r="B1187" t="s">
        <v>48</v>
      </c>
      <c r="C1187">
        <v>2</v>
      </c>
      <c r="D1187">
        <v>2013</v>
      </c>
      <c r="E1187">
        <v>10</v>
      </c>
      <c r="F1187">
        <v>0</v>
      </c>
      <c r="G1187">
        <v>0</v>
      </c>
      <c r="H1187" s="85">
        <v>52.736400000000003</v>
      </c>
      <c r="I1187" s="84">
        <f t="shared" si="216"/>
        <v>0</v>
      </c>
      <c r="J1187" s="84">
        <f t="shared" si="217"/>
        <v>0</v>
      </c>
      <c r="K1187" s="84">
        <f t="shared" si="218"/>
        <v>0</v>
      </c>
      <c r="L1187" s="84">
        <f t="shared" si="219"/>
        <v>0</v>
      </c>
      <c r="M1187" s="84">
        <f t="shared" si="220"/>
        <v>0</v>
      </c>
      <c r="N1187">
        <v>0</v>
      </c>
      <c r="O1187" s="85">
        <v>0</v>
      </c>
      <c r="P1187" s="84">
        <v>0.55700000000000005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 s="85">
        <v>0</v>
      </c>
      <c r="X1187" s="85">
        <v>0</v>
      </c>
      <c r="Y1187" s="85">
        <v>0</v>
      </c>
      <c r="Z1187" s="85">
        <v>0</v>
      </c>
      <c r="AA1187" s="85">
        <v>0</v>
      </c>
      <c r="AB1187" s="64">
        <f t="shared" si="221"/>
        <v>0</v>
      </c>
      <c r="AC1187" s="64">
        <f t="shared" si="222"/>
        <v>0</v>
      </c>
      <c r="AD1187" s="64">
        <f t="shared" si="223"/>
        <v>0</v>
      </c>
      <c r="AE1187" s="64">
        <f t="shared" si="224"/>
        <v>0</v>
      </c>
      <c r="AF1187" s="64">
        <f t="shared" si="225"/>
        <v>0</v>
      </c>
      <c r="AG1187" s="64">
        <f t="shared" si="226"/>
        <v>0</v>
      </c>
      <c r="AH1187" s="64">
        <f t="shared" si="227"/>
        <v>0</v>
      </c>
    </row>
    <row r="1188" spans="1:34">
      <c r="A1188" t="s">
        <v>36</v>
      </c>
      <c r="B1188" t="s">
        <v>48</v>
      </c>
      <c r="C1188">
        <v>2</v>
      </c>
      <c r="D1188">
        <v>2013</v>
      </c>
      <c r="E1188">
        <v>11</v>
      </c>
      <c r="F1188">
        <v>0</v>
      </c>
      <c r="G1188">
        <v>0</v>
      </c>
      <c r="H1188" s="85">
        <v>54.449599999999997</v>
      </c>
      <c r="I1188" s="84">
        <f t="shared" si="216"/>
        <v>0</v>
      </c>
      <c r="J1188" s="84">
        <f t="shared" si="217"/>
        <v>0</v>
      </c>
      <c r="K1188" s="84">
        <f t="shared" si="218"/>
        <v>0</v>
      </c>
      <c r="L1188" s="84">
        <f t="shared" si="219"/>
        <v>0</v>
      </c>
      <c r="M1188" s="84">
        <f t="shared" si="220"/>
        <v>0</v>
      </c>
      <c r="N1188">
        <v>0</v>
      </c>
      <c r="O1188" s="85">
        <v>0</v>
      </c>
      <c r="P1188" s="84">
        <v>0.72599999999999998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 s="85">
        <v>0</v>
      </c>
      <c r="X1188" s="85">
        <v>0</v>
      </c>
      <c r="Y1188" s="85">
        <v>0</v>
      </c>
      <c r="Z1188" s="85">
        <v>0</v>
      </c>
      <c r="AA1188" s="85">
        <v>0</v>
      </c>
      <c r="AB1188" s="64">
        <f t="shared" si="221"/>
        <v>0</v>
      </c>
      <c r="AC1188" s="64">
        <f t="shared" si="222"/>
        <v>0</v>
      </c>
      <c r="AD1188" s="64">
        <f t="shared" si="223"/>
        <v>0</v>
      </c>
      <c r="AE1188" s="64">
        <f t="shared" si="224"/>
        <v>0</v>
      </c>
      <c r="AF1188" s="64">
        <f t="shared" si="225"/>
        <v>0</v>
      </c>
      <c r="AG1188" s="64">
        <f t="shared" si="226"/>
        <v>0</v>
      </c>
      <c r="AH1188" s="64">
        <f t="shared" si="227"/>
        <v>0</v>
      </c>
    </row>
    <row r="1189" spans="1:34">
      <c r="A1189" t="s">
        <v>36</v>
      </c>
      <c r="B1189" t="s">
        <v>48</v>
      </c>
      <c r="C1189">
        <v>2</v>
      </c>
      <c r="D1189">
        <v>2013</v>
      </c>
      <c r="E1189">
        <v>12</v>
      </c>
      <c r="F1189">
        <v>0</v>
      </c>
      <c r="G1189">
        <v>0</v>
      </c>
      <c r="H1189" s="85">
        <v>56.441899999999997</v>
      </c>
      <c r="I1189" s="84">
        <f t="shared" si="216"/>
        <v>0</v>
      </c>
      <c r="J1189" s="84">
        <f t="shared" si="217"/>
        <v>0</v>
      </c>
      <c r="K1189" s="84">
        <f t="shared" si="218"/>
        <v>0</v>
      </c>
      <c r="L1189" s="84">
        <f t="shared" si="219"/>
        <v>0</v>
      </c>
      <c r="M1189" s="84">
        <f t="shared" si="220"/>
        <v>0</v>
      </c>
      <c r="N1189">
        <v>0</v>
      </c>
      <c r="O1189" s="85">
        <v>0</v>
      </c>
      <c r="P1189" s="84">
        <v>0.85699999999999998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 s="85">
        <v>0</v>
      </c>
      <c r="X1189" s="85">
        <v>0</v>
      </c>
      <c r="Y1189" s="85">
        <v>0</v>
      </c>
      <c r="Z1189" s="85">
        <v>0</v>
      </c>
      <c r="AA1189" s="85">
        <v>0</v>
      </c>
      <c r="AB1189" s="64">
        <f t="shared" si="221"/>
        <v>0</v>
      </c>
      <c r="AC1189" s="64">
        <f t="shared" si="222"/>
        <v>0</v>
      </c>
      <c r="AD1189" s="64">
        <f t="shared" si="223"/>
        <v>0</v>
      </c>
      <c r="AE1189" s="64">
        <f t="shared" si="224"/>
        <v>0</v>
      </c>
      <c r="AF1189" s="64">
        <f t="shared" si="225"/>
        <v>0</v>
      </c>
      <c r="AG1189" s="64">
        <f t="shared" si="226"/>
        <v>0</v>
      </c>
      <c r="AH1189" s="64">
        <f t="shared" si="227"/>
        <v>0</v>
      </c>
    </row>
    <row r="1190" spans="1:34">
      <c r="A1190" t="s">
        <v>36</v>
      </c>
      <c r="B1190" t="s">
        <v>48</v>
      </c>
      <c r="C1190">
        <v>2</v>
      </c>
      <c r="D1190">
        <v>2013</v>
      </c>
      <c r="E1190">
        <v>13</v>
      </c>
      <c r="F1190">
        <v>0</v>
      </c>
      <c r="G1190">
        <v>0</v>
      </c>
      <c r="H1190" s="85">
        <v>57.217100000000002</v>
      </c>
      <c r="I1190" s="84">
        <f t="shared" si="216"/>
        <v>0</v>
      </c>
      <c r="J1190" s="84">
        <f t="shared" si="217"/>
        <v>0</v>
      </c>
      <c r="K1190" s="84">
        <f t="shared" si="218"/>
        <v>0</v>
      </c>
      <c r="L1190" s="84">
        <f t="shared" si="219"/>
        <v>0</v>
      </c>
      <c r="M1190" s="84">
        <f t="shared" si="220"/>
        <v>0</v>
      </c>
      <c r="N1190">
        <v>0</v>
      </c>
      <c r="O1190" s="85">
        <v>0</v>
      </c>
      <c r="P1190" s="84">
        <v>0.90100000000000002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 s="85">
        <v>0</v>
      </c>
      <c r="X1190" s="85">
        <v>0</v>
      </c>
      <c r="Y1190" s="85">
        <v>0</v>
      </c>
      <c r="Z1190" s="85">
        <v>0</v>
      </c>
      <c r="AA1190" s="85">
        <v>0</v>
      </c>
      <c r="AB1190" s="64">
        <f t="shared" si="221"/>
        <v>0</v>
      </c>
      <c r="AC1190" s="64">
        <f t="shared" si="222"/>
        <v>0</v>
      </c>
      <c r="AD1190" s="64">
        <f t="shared" si="223"/>
        <v>0</v>
      </c>
      <c r="AE1190" s="64">
        <f t="shared" si="224"/>
        <v>0</v>
      </c>
      <c r="AF1190" s="64">
        <f t="shared" si="225"/>
        <v>0</v>
      </c>
      <c r="AG1190" s="64">
        <f t="shared" si="226"/>
        <v>0</v>
      </c>
      <c r="AH1190" s="64">
        <f t="shared" si="227"/>
        <v>0</v>
      </c>
    </row>
    <row r="1191" spans="1:34">
      <c r="A1191" t="s">
        <v>36</v>
      </c>
      <c r="B1191" t="s">
        <v>48</v>
      </c>
      <c r="C1191">
        <v>2</v>
      </c>
      <c r="D1191">
        <v>2013</v>
      </c>
      <c r="E1191">
        <v>14</v>
      </c>
      <c r="F1191">
        <v>0</v>
      </c>
      <c r="G1191">
        <v>0</v>
      </c>
      <c r="H1191" s="85">
        <v>57.759700000000002</v>
      </c>
      <c r="I1191" s="84">
        <f t="shared" si="216"/>
        <v>0</v>
      </c>
      <c r="J1191" s="84">
        <f t="shared" si="217"/>
        <v>0</v>
      </c>
      <c r="K1191" s="84">
        <f t="shared" si="218"/>
        <v>0</v>
      </c>
      <c r="L1191" s="84">
        <f t="shared" si="219"/>
        <v>0</v>
      </c>
      <c r="M1191" s="84">
        <f t="shared" si="220"/>
        <v>0</v>
      </c>
      <c r="N1191">
        <v>0</v>
      </c>
      <c r="O1191" s="85">
        <v>0</v>
      </c>
      <c r="P1191" s="84">
        <v>0.88900000000000001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 s="85">
        <v>0</v>
      </c>
      <c r="X1191" s="85">
        <v>0</v>
      </c>
      <c r="Y1191" s="85">
        <v>0</v>
      </c>
      <c r="Z1191" s="85">
        <v>0</v>
      </c>
      <c r="AA1191" s="85">
        <v>0</v>
      </c>
      <c r="AB1191" s="64">
        <f t="shared" si="221"/>
        <v>0</v>
      </c>
      <c r="AC1191" s="64">
        <f t="shared" si="222"/>
        <v>0</v>
      </c>
      <c r="AD1191" s="64">
        <f t="shared" si="223"/>
        <v>0</v>
      </c>
      <c r="AE1191" s="64">
        <f t="shared" si="224"/>
        <v>0</v>
      </c>
      <c r="AF1191" s="64">
        <f t="shared" si="225"/>
        <v>0</v>
      </c>
      <c r="AG1191" s="64">
        <f t="shared" si="226"/>
        <v>0</v>
      </c>
      <c r="AH1191" s="64">
        <f t="shared" si="227"/>
        <v>0</v>
      </c>
    </row>
    <row r="1192" spans="1:34">
      <c r="A1192" t="s">
        <v>36</v>
      </c>
      <c r="B1192" t="s">
        <v>48</v>
      </c>
      <c r="C1192">
        <v>2</v>
      </c>
      <c r="D1192">
        <v>2013</v>
      </c>
      <c r="E1192">
        <v>15</v>
      </c>
      <c r="F1192">
        <v>0</v>
      </c>
      <c r="G1192">
        <v>0</v>
      </c>
      <c r="H1192" s="85">
        <v>57.713200000000001</v>
      </c>
      <c r="I1192" s="84">
        <f t="shared" si="216"/>
        <v>0</v>
      </c>
      <c r="J1192" s="84">
        <f t="shared" si="217"/>
        <v>0</v>
      </c>
      <c r="K1192" s="84">
        <f t="shared" si="218"/>
        <v>0</v>
      </c>
      <c r="L1192" s="84">
        <f t="shared" si="219"/>
        <v>0</v>
      </c>
      <c r="M1192" s="84">
        <f t="shared" si="220"/>
        <v>0</v>
      </c>
      <c r="N1192">
        <v>0</v>
      </c>
      <c r="O1192" s="85">
        <v>0</v>
      </c>
      <c r="P1192" s="84">
        <v>0.8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 s="85">
        <v>0</v>
      </c>
      <c r="X1192" s="85">
        <v>0</v>
      </c>
      <c r="Y1192" s="85">
        <v>0</v>
      </c>
      <c r="Z1192" s="85">
        <v>0</v>
      </c>
      <c r="AA1192" s="85">
        <v>0</v>
      </c>
      <c r="AB1192" s="64">
        <f t="shared" si="221"/>
        <v>0</v>
      </c>
      <c r="AC1192" s="64">
        <f t="shared" si="222"/>
        <v>0</v>
      </c>
      <c r="AD1192" s="64">
        <f t="shared" si="223"/>
        <v>0</v>
      </c>
      <c r="AE1192" s="64">
        <f t="shared" si="224"/>
        <v>0</v>
      </c>
      <c r="AF1192" s="64">
        <f t="shared" si="225"/>
        <v>0</v>
      </c>
      <c r="AG1192" s="64">
        <f t="shared" si="226"/>
        <v>0</v>
      </c>
      <c r="AH1192" s="64">
        <f t="shared" si="227"/>
        <v>0</v>
      </c>
    </row>
    <row r="1193" spans="1:34">
      <c r="A1193" t="s">
        <v>36</v>
      </c>
      <c r="B1193" t="s">
        <v>48</v>
      </c>
      <c r="C1193">
        <v>2</v>
      </c>
      <c r="D1193">
        <v>2013</v>
      </c>
      <c r="E1193">
        <v>16</v>
      </c>
      <c r="F1193">
        <v>0</v>
      </c>
      <c r="G1193">
        <v>0</v>
      </c>
      <c r="H1193" s="85">
        <v>57.124000000000002</v>
      </c>
      <c r="I1193" s="84">
        <f t="shared" si="216"/>
        <v>0</v>
      </c>
      <c r="J1193" s="84">
        <f t="shared" si="217"/>
        <v>0</v>
      </c>
      <c r="K1193" s="84">
        <f t="shared" si="218"/>
        <v>0</v>
      </c>
      <c r="L1193" s="84">
        <f t="shared" si="219"/>
        <v>0</v>
      </c>
      <c r="M1193" s="84">
        <f t="shared" si="220"/>
        <v>0</v>
      </c>
      <c r="N1193">
        <v>0</v>
      </c>
      <c r="O1193" s="85">
        <v>0</v>
      </c>
      <c r="P1193" s="84">
        <v>0.67400000000000004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 s="85">
        <v>0</v>
      </c>
      <c r="X1193" s="85">
        <v>0</v>
      </c>
      <c r="Y1193" s="85">
        <v>0</v>
      </c>
      <c r="Z1193" s="85">
        <v>0</v>
      </c>
      <c r="AA1193" s="85">
        <v>0</v>
      </c>
      <c r="AB1193" s="64">
        <f t="shared" si="221"/>
        <v>0</v>
      </c>
      <c r="AC1193" s="64">
        <f t="shared" si="222"/>
        <v>0</v>
      </c>
      <c r="AD1193" s="64">
        <f t="shared" si="223"/>
        <v>0</v>
      </c>
      <c r="AE1193" s="64">
        <f t="shared" si="224"/>
        <v>0</v>
      </c>
      <c r="AF1193" s="64">
        <f t="shared" si="225"/>
        <v>0</v>
      </c>
      <c r="AG1193" s="64">
        <f t="shared" si="226"/>
        <v>0</v>
      </c>
      <c r="AH1193" s="64">
        <f t="shared" si="227"/>
        <v>0</v>
      </c>
    </row>
    <row r="1194" spans="1:34">
      <c r="A1194" t="s">
        <v>36</v>
      </c>
      <c r="B1194" t="s">
        <v>48</v>
      </c>
      <c r="C1194">
        <v>2</v>
      </c>
      <c r="D1194">
        <v>2013</v>
      </c>
      <c r="E1194">
        <v>17</v>
      </c>
      <c r="F1194">
        <v>0</v>
      </c>
      <c r="G1194">
        <v>0</v>
      </c>
      <c r="H1194" s="85">
        <v>56.162799999999997</v>
      </c>
      <c r="I1194" s="84">
        <f t="shared" si="216"/>
        <v>0</v>
      </c>
      <c r="J1194" s="84">
        <f t="shared" si="217"/>
        <v>0</v>
      </c>
      <c r="K1194" s="84">
        <f t="shared" si="218"/>
        <v>0</v>
      </c>
      <c r="L1194" s="84">
        <f t="shared" si="219"/>
        <v>0</v>
      </c>
      <c r="M1194" s="84">
        <f t="shared" si="220"/>
        <v>0</v>
      </c>
      <c r="N1194">
        <v>0</v>
      </c>
      <c r="O1194" s="85">
        <v>0</v>
      </c>
      <c r="P1194" s="84">
        <v>0.56599999999999995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 s="85">
        <v>0</v>
      </c>
      <c r="X1194" s="85">
        <v>0</v>
      </c>
      <c r="Y1194" s="85">
        <v>0</v>
      </c>
      <c r="Z1194" s="85">
        <v>0</v>
      </c>
      <c r="AA1194" s="85">
        <v>0</v>
      </c>
      <c r="AB1194" s="64">
        <f t="shared" si="221"/>
        <v>0</v>
      </c>
      <c r="AC1194" s="64">
        <f t="shared" si="222"/>
        <v>0</v>
      </c>
      <c r="AD1194" s="64">
        <f t="shared" si="223"/>
        <v>0</v>
      </c>
      <c r="AE1194" s="64">
        <f t="shared" si="224"/>
        <v>0</v>
      </c>
      <c r="AF1194" s="64">
        <f t="shared" si="225"/>
        <v>0</v>
      </c>
      <c r="AG1194" s="64">
        <f t="shared" si="226"/>
        <v>0</v>
      </c>
      <c r="AH1194" s="64">
        <f t="shared" si="227"/>
        <v>0</v>
      </c>
    </row>
    <row r="1195" spans="1:34">
      <c r="A1195" t="s">
        <v>36</v>
      </c>
      <c r="B1195" t="s">
        <v>48</v>
      </c>
      <c r="C1195">
        <v>2</v>
      </c>
      <c r="D1195">
        <v>2013</v>
      </c>
      <c r="E1195">
        <v>18</v>
      </c>
      <c r="F1195">
        <v>0</v>
      </c>
      <c r="G1195">
        <v>0</v>
      </c>
      <c r="H1195" s="85">
        <v>53.891500000000001</v>
      </c>
      <c r="I1195" s="84">
        <f t="shared" si="216"/>
        <v>0</v>
      </c>
      <c r="J1195" s="84">
        <f t="shared" si="217"/>
        <v>0</v>
      </c>
      <c r="K1195" s="84">
        <f t="shared" si="218"/>
        <v>0</v>
      </c>
      <c r="L1195" s="84">
        <f t="shared" si="219"/>
        <v>0</v>
      </c>
      <c r="M1195" s="84">
        <f t="shared" si="220"/>
        <v>0</v>
      </c>
      <c r="N1195">
        <v>0</v>
      </c>
      <c r="O1195" s="85">
        <v>0</v>
      </c>
      <c r="P1195" s="84">
        <v>0.374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 s="85">
        <v>0</v>
      </c>
      <c r="X1195" s="85">
        <v>0</v>
      </c>
      <c r="Y1195" s="85">
        <v>0</v>
      </c>
      <c r="Z1195" s="85">
        <v>0</v>
      </c>
      <c r="AA1195" s="85">
        <v>0</v>
      </c>
      <c r="AB1195" s="64">
        <f t="shared" si="221"/>
        <v>0</v>
      </c>
      <c r="AC1195" s="64">
        <f t="shared" si="222"/>
        <v>0</v>
      </c>
      <c r="AD1195" s="64">
        <f t="shared" si="223"/>
        <v>0</v>
      </c>
      <c r="AE1195" s="64">
        <f t="shared" si="224"/>
        <v>0</v>
      </c>
      <c r="AF1195" s="64">
        <f t="shared" si="225"/>
        <v>0</v>
      </c>
      <c r="AG1195" s="64">
        <f t="shared" si="226"/>
        <v>0</v>
      </c>
      <c r="AH1195" s="64">
        <f t="shared" si="227"/>
        <v>0</v>
      </c>
    </row>
    <row r="1196" spans="1:34">
      <c r="A1196" t="s">
        <v>36</v>
      </c>
      <c r="B1196" t="s">
        <v>48</v>
      </c>
      <c r="C1196">
        <v>2</v>
      </c>
      <c r="D1196">
        <v>2013</v>
      </c>
      <c r="E1196">
        <v>19</v>
      </c>
      <c r="F1196">
        <v>0</v>
      </c>
      <c r="G1196">
        <v>0</v>
      </c>
      <c r="H1196" s="85">
        <v>53.069800000000001</v>
      </c>
      <c r="I1196" s="84">
        <f t="shared" si="216"/>
        <v>0</v>
      </c>
      <c r="J1196" s="84">
        <f t="shared" si="217"/>
        <v>0</v>
      </c>
      <c r="K1196" s="84">
        <f t="shared" si="218"/>
        <v>0</v>
      </c>
      <c r="L1196" s="84">
        <f t="shared" si="219"/>
        <v>0</v>
      </c>
      <c r="M1196" s="84">
        <f t="shared" si="220"/>
        <v>0</v>
      </c>
      <c r="N1196">
        <v>0</v>
      </c>
      <c r="O1196" s="85">
        <v>0</v>
      </c>
      <c r="P1196" s="84">
        <v>0.23300000000000001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 s="85">
        <v>0</v>
      </c>
      <c r="X1196" s="85">
        <v>0</v>
      </c>
      <c r="Y1196" s="85">
        <v>0</v>
      </c>
      <c r="Z1196" s="85">
        <v>0</v>
      </c>
      <c r="AA1196" s="85">
        <v>0</v>
      </c>
      <c r="AB1196" s="64">
        <f t="shared" si="221"/>
        <v>0</v>
      </c>
      <c r="AC1196" s="64">
        <f t="shared" si="222"/>
        <v>0</v>
      </c>
      <c r="AD1196" s="64">
        <f t="shared" si="223"/>
        <v>0</v>
      </c>
      <c r="AE1196" s="64">
        <f t="shared" si="224"/>
        <v>0</v>
      </c>
      <c r="AF1196" s="64">
        <f t="shared" si="225"/>
        <v>0</v>
      </c>
      <c r="AG1196" s="64">
        <f t="shared" si="226"/>
        <v>0</v>
      </c>
      <c r="AH1196" s="64">
        <f t="shared" si="227"/>
        <v>0</v>
      </c>
    </row>
    <row r="1197" spans="1:34">
      <c r="A1197" t="s">
        <v>36</v>
      </c>
      <c r="B1197" t="s">
        <v>48</v>
      </c>
      <c r="C1197">
        <v>2</v>
      </c>
      <c r="D1197">
        <v>2013</v>
      </c>
      <c r="E1197">
        <v>20</v>
      </c>
      <c r="F1197">
        <v>0</v>
      </c>
      <c r="G1197">
        <v>0</v>
      </c>
      <c r="H1197" s="85">
        <v>53.255800000000001</v>
      </c>
      <c r="I1197" s="84">
        <f t="shared" si="216"/>
        <v>0</v>
      </c>
      <c r="J1197" s="84">
        <f t="shared" si="217"/>
        <v>0</v>
      </c>
      <c r="K1197" s="84">
        <f t="shared" si="218"/>
        <v>0</v>
      </c>
      <c r="L1197" s="84">
        <f t="shared" si="219"/>
        <v>0</v>
      </c>
      <c r="M1197" s="84">
        <f t="shared" si="220"/>
        <v>0</v>
      </c>
      <c r="N1197">
        <v>0</v>
      </c>
      <c r="O1197" s="85">
        <v>0</v>
      </c>
      <c r="P1197" s="84">
        <v>0.16500000000000001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 s="85">
        <v>0</v>
      </c>
      <c r="X1197" s="85">
        <v>0</v>
      </c>
      <c r="Y1197" s="85">
        <v>0</v>
      </c>
      <c r="Z1197" s="85">
        <v>0</v>
      </c>
      <c r="AA1197" s="85">
        <v>0</v>
      </c>
      <c r="AB1197" s="64">
        <f t="shared" si="221"/>
        <v>0</v>
      </c>
      <c r="AC1197" s="64">
        <f t="shared" si="222"/>
        <v>0</v>
      </c>
      <c r="AD1197" s="64">
        <f t="shared" si="223"/>
        <v>0</v>
      </c>
      <c r="AE1197" s="64">
        <f t="shared" si="224"/>
        <v>0</v>
      </c>
      <c r="AF1197" s="64">
        <f t="shared" si="225"/>
        <v>0</v>
      </c>
      <c r="AG1197" s="64">
        <f t="shared" si="226"/>
        <v>0</v>
      </c>
      <c r="AH1197" s="64">
        <f t="shared" si="227"/>
        <v>0</v>
      </c>
    </row>
    <row r="1198" spans="1:34">
      <c r="A1198" t="s">
        <v>36</v>
      </c>
      <c r="B1198" t="s">
        <v>48</v>
      </c>
      <c r="C1198">
        <v>2</v>
      </c>
      <c r="D1198">
        <v>2013</v>
      </c>
      <c r="E1198">
        <v>21</v>
      </c>
      <c r="F1198">
        <v>0</v>
      </c>
      <c r="G1198">
        <v>0</v>
      </c>
      <c r="H1198" s="85">
        <v>52.325600000000001</v>
      </c>
      <c r="I1198" s="84">
        <f t="shared" si="216"/>
        <v>0</v>
      </c>
      <c r="J1198" s="84">
        <f t="shared" si="217"/>
        <v>0</v>
      </c>
      <c r="K1198" s="84">
        <f t="shared" si="218"/>
        <v>0</v>
      </c>
      <c r="L1198" s="84">
        <f t="shared" si="219"/>
        <v>0</v>
      </c>
      <c r="M1198" s="84">
        <f t="shared" si="220"/>
        <v>0</v>
      </c>
      <c r="N1198">
        <v>0</v>
      </c>
      <c r="O1198" s="85">
        <v>0</v>
      </c>
      <c r="P1198" s="84">
        <v>0.1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 s="85">
        <v>0</v>
      </c>
      <c r="X1198" s="85">
        <v>0</v>
      </c>
      <c r="Y1198" s="85">
        <v>0</v>
      </c>
      <c r="Z1198" s="85">
        <v>0</v>
      </c>
      <c r="AA1198" s="85">
        <v>0</v>
      </c>
      <c r="AB1198" s="64">
        <f t="shared" si="221"/>
        <v>0</v>
      </c>
      <c r="AC1198" s="64">
        <f t="shared" si="222"/>
        <v>0</v>
      </c>
      <c r="AD1198" s="64">
        <f t="shared" si="223"/>
        <v>0</v>
      </c>
      <c r="AE1198" s="64">
        <f t="shared" si="224"/>
        <v>0</v>
      </c>
      <c r="AF1198" s="64">
        <f t="shared" si="225"/>
        <v>0</v>
      </c>
      <c r="AG1198" s="64">
        <f t="shared" si="226"/>
        <v>0</v>
      </c>
      <c r="AH1198" s="64">
        <f t="shared" si="227"/>
        <v>0</v>
      </c>
    </row>
    <row r="1199" spans="1:34">
      <c r="A1199" t="s">
        <v>36</v>
      </c>
      <c r="B1199" t="s">
        <v>48</v>
      </c>
      <c r="C1199">
        <v>2</v>
      </c>
      <c r="D1199">
        <v>2013</v>
      </c>
      <c r="E1199">
        <v>22</v>
      </c>
      <c r="F1199">
        <v>0</v>
      </c>
      <c r="G1199">
        <v>0</v>
      </c>
      <c r="H1199" s="85">
        <v>52.2791</v>
      </c>
      <c r="I1199" s="84">
        <f t="shared" si="216"/>
        <v>0</v>
      </c>
      <c r="J1199" s="84">
        <f t="shared" si="217"/>
        <v>0</v>
      </c>
      <c r="K1199" s="84">
        <f t="shared" si="218"/>
        <v>0</v>
      </c>
      <c r="L1199" s="84">
        <f t="shared" si="219"/>
        <v>0</v>
      </c>
      <c r="M1199" s="84">
        <f t="shared" si="220"/>
        <v>0</v>
      </c>
      <c r="N1199">
        <v>0</v>
      </c>
      <c r="O1199" s="85">
        <v>0</v>
      </c>
      <c r="P1199" s="84">
        <v>6.8000000000000005E-2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 s="85">
        <v>0</v>
      </c>
      <c r="X1199" s="85">
        <v>0</v>
      </c>
      <c r="Y1199" s="85">
        <v>0</v>
      </c>
      <c r="Z1199" s="85">
        <v>0</v>
      </c>
      <c r="AA1199" s="85">
        <v>0</v>
      </c>
      <c r="AB1199" s="64">
        <f t="shared" si="221"/>
        <v>0</v>
      </c>
      <c r="AC1199" s="64">
        <f t="shared" si="222"/>
        <v>0</v>
      </c>
      <c r="AD1199" s="64">
        <f t="shared" si="223"/>
        <v>0</v>
      </c>
      <c r="AE1199" s="64">
        <f t="shared" si="224"/>
        <v>0</v>
      </c>
      <c r="AF1199" s="64">
        <f t="shared" si="225"/>
        <v>0</v>
      </c>
      <c r="AG1199" s="64">
        <f t="shared" si="226"/>
        <v>0</v>
      </c>
      <c r="AH1199" s="64">
        <f t="shared" si="227"/>
        <v>0</v>
      </c>
    </row>
    <row r="1200" spans="1:34">
      <c r="A1200" t="s">
        <v>36</v>
      </c>
      <c r="B1200" t="s">
        <v>48</v>
      </c>
      <c r="C1200">
        <v>2</v>
      </c>
      <c r="D1200">
        <v>2013</v>
      </c>
      <c r="E1200">
        <v>23</v>
      </c>
      <c r="F1200">
        <v>0</v>
      </c>
      <c r="G1200">
        <v>0</v>
      </c>
      <c r="H1200" s="85">
        <v>51.689900000000002</v>
      </c>
      <c r="I1200" s="84">
        <f t="shared" si="216"/>
        <v>0</v>
      </c>
      <c r="J1200" s="84">
        <f t="shared" si="217"/>
        <v>0</v>
      </c>
      <c r="K1200" s="84">
        <f t="shared" si="218"/>
        <v>0</v>
      </c>
      <c r="L1200" s="84">
        <f t="shared" si="219"/>
        <v>0</v>
      </c>
      <c r="M1200" s="84">
        <f t="shared" si="220"/>
        <v>0</v>
      </c>
      <c r="N1200">
        <v>0</v>
      </c>
      <c r="O1200" s="85">
        <v>0</v>
      </c>
      <c r="P1200" s="84">
        <v>5.0999999999999997E-2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 s="85">
        <v>0</v>
      </c>
      <c r="X1200" s="85">
        <v>0</v>
      </c>
      <c r="Y1200" s="85">
        <v>0</v>
      </c>
      <c r="Z1200" s="85">
        <v>0</v>
      </c>
      <c r="AA1200" s="85">
        <v>0</v>
      </c>
      <c r="AB1200" s="64">
        <f t="shared" si="221"/>
        <v>0</v>
      </c>
      <c r="AC1200" s="64">
        <f t="shared" si="222"/>
        <v>0</v>
      </c>
      <c r="AD1200" s="64">
        <f t="shared" si="223"/>
        <v>0</v>
      </c>
      <c r="AE1200" s="64">
        <f t="shared" si="224"/>
        <v>0</v>
      </c>
      <c r="AF1200" s="64">
        <f t="shared" si="225"/>
        <v>0</v>
      </c>
      <c r="AG1200" s="64">
        <f t="shared" si="226"/>
        <v>0</v>
      </c>
      <c r="AH1200" s="64">
        <f t="shared" si="227"/>
        <v>0</v>
      </c>
    </row>
    <row r="1201" spans="1:34">
      <c r="A1201" t="s">
        <v>36</v>
      </c>
      <c r="B1201" t="s">
        <v>48</v>
      </c>
      <c r="C1201">
        <v>2</v>
      </c>
      <c r="D1201">
        <v>2013</v>
      </c>
      <c r="E1201">
        <v>24</v>
      </c>
      <c r="F1201">
        <v>0</v>
      </c>
      <c r="G1201">
        <v>0</v>
      </c>
      <c r="H1201" s="85">
        <v>52.162799999999997</v>
      </c>
      <c r="I1201" s="84">
        <f t="shared" si="216"/>
        <v>0</v>
      </c>
      <c r="J1201" s="84">
        <f t="shared" si="217"/>
        <v>0</v>
      </c>
      <c r="K1201" s="84">
        <f t="shared" si="218"/>
        <v>0</v>
      </c>
      <c r="L1201" s="84">
        <f t="shared" si="219"/>
        <v>0</v>
      </c>
      <c r="M1201" s="84">
        <f t="shared" si="220"/>
        <v>0</v>
      </c>
      <c r="N1201">
        <v>0</v>
      </c>
      <c r="O1201" s="85">
        <v>0</v>
      </c>
      <c r="P1201" s="84">
        <v>0.05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 s="85">
        <v>0</v>
      </c>
      <c r="X1201" s="85">
        <v>0</v>
      </c>
      <c r="Y1201" s="85">
        <v>0</v>
      </c>
      <c r="Z1201" s="85">
        <v>0</v>
      </c>
      <c r="AA1201" s="85">
        <v>0</v>
      </c>
      <c r="AB1201" s="64">
        <f t="shared" si="221"/>
        <v>0</v>
      </c>
      <c r="AC1201" s="64">
        <f t="shared" si="222"/>
        <v>0</v>
      </c>
      <c r="AD1201" s="64">
        <f t="shared" si="223"/>
        <v>0</v>
      </c>
      <c r="AE1201" s="64">
        <f t="shared" si="224"/>
        <v>0</v>
      </c>
      <c r="AF1201" s="64">
        <f t="shared" si="225"/>
        <v>0</v>
      </c>
      <c r="AG1201" s="64">
        <f t="shared" si="226"/>
        <v>0</v>
      </c>
      <c r="AH1201" s="64">
        <f t="shared" si="227"/>
        <v>0</v>
      </c>
    </row>
    <row r="1202" spans="1:34">
      <c r="A1202" t="s">
        <v>36</v>
      </c>
      <c r="B1202" t="s">
        <v>49</v>
      </c>
      <c r="C1202">
        <v>3</v>
      </c>
      <c r="D1202">
        <v>2013</v>
      </c>
      <c r="E1202">
        <v>1</v>
      </c>
      <c r="F1202">
        <v>0</v>
      </c>
      <c r="G1202">
        <v>0</v>
      </c>
      <c r="H1202" s="85">
        <v>47.5426</v>
      </c>
      <c r="I1202" s="84">
        <f t="shared" si="216"/>
        <v>0</v>
      </c>
      <c r="J1202" s="84">
        <f t="shared" si="217"/>
        <v>0</v>
      </c>
      <c r="K1202" s="84">
        <f t="shared" si="218"/>
        <v>0</v>
      </c>
      <c r="L1202" s="84">
        <f t="shared" si="219"/>
        <v>0</v>
      </c>
      <c r="M1202" s="84">
        <f t="shared" si="220"/>
        <v>0</v>
      </c>
      <c r="N1202">
        <v>0</v>
      </c>
      <c r="O1202" s="85">
        <v>0</v>
      </c>
      <c r="P1202" s="84">
        <v>0.05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 s="85">
        <v>0</v>
      </c>
      <c r="X1202" s="85">
        <v>0</v>
      </c>
      <c r="Y1202" s="85">
        <v>0</v>
      </c>
      <c r="Z1202" s="85">
        <v>0</v>
      </c>
      <c r="AA1202" s="85">
        <v>0</v>
      </c>
      <c r="AB1202" s="64">
        <f t="shared" si="221"/>
        <v>0</v>
      </c>
      <c r="AC1202" s="64">
        <f t="shared" si="222"/>
        <v>0</v>
      </c>
      <c r="AD1202" s="64">
        <f t="shared" si="223"/>
        <v>0</v>
      </c>
      <c r="AE1202" s="64">
        <f t="shared" si="224"/>
        <v>0</v>
      </c>
      <c r="AF1202" s="64">
        <f t="shared" si="225"/>
        <v>0</v>
      </c>
      <c r="AG1202" s="64">
        <f t="shared" si="226"/>
        <v>0</v>
      </c>
      <c r="AH1202" s="64">
        <f t="shared" si="227"/>
        <v>0</v>
      </c>
    </row>
    <row r="1203" spans="1:34">
      <c r="A1203" t="s">
        <v>36</v>
      </c>
      <c r="B1203" t="s">
        <v>49</v>
      </c>
      <c r="C1203">
        <v>3</v>
      </c>
      <c r="D1203">
        <v>2013</v>
      </c>
      <c r="E1203">
        <v>2</v>
      </c>
      <c r="F1203">
        <v>0</v>
      </c>
      <c r="G1203">
        <v>0</v>
      </c>
      <c r="H1203" s="85">
        <v>45.775199999999998</v>
      </c>
      <c r="I1203" s="84">
        <f t="shared" si="216"/>
        <v>0</v>
      </c>
      <c r="J1203" s="84">
        <f t="shared" si="217"/>
        <v>0</v>
      </c>
      <c r="K1203" s="84">
        <f t="shared" si="218"/>
        <v>0</v>
      </c>
      <c r="L1203" s="84">
        <f t="shared" si="219"/>
        <v>0</v>
      </c>
      <c r="M1203" s="84">
        <f t="shared" si="220"/>
        <v>0</v>
      </c>
      <c r="N1203">
        <v>0</v>
      </c>
      <c r="O1203" s="85">
        <v>0</v>
      </c>
      <c r="P1203" s="84">
        <v>3.2000000000000001E-2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 s="85">
        <v>0</v>
      </c>
      <c r="X1203" s="85">
        <v>0</v>
      </c>
      <c r="Y1203" s="85">
        <v>0</v>
      </c>
      <c r="Z1203" s="85">
        <v>0</v>
      </c>
      <c r="AA1203" s="85">
        <v>0</v>
      </c>
      <c r="AB1203" s="64">
        <f t="shared" si="221"/>
        <v>0</v>
      </c>
      <c r="AC1203" s="64">
        <f t="shared" si="222"/>
        <v>0</v>
      </c>
      <c r="AD1203" s="64">
        <f t="shared" si="223"/>
        <v>0</v>
      </c>
      <c r="AE1203" s="64">
        <f t="shared" si="224"/>
        <v>0</v>
      </c>
      <c r="AF1203" s="64">
        <f t="shared" si="225"/>
        <v>0</v>
      </c>
      <c r="AG1203" s="64">
        <f t="shared" si="226"/>
        <v>0</v>
      </c>
      <c r="AH1203" s="64">
        <f t="shared" si="227"/>
        <v>0</v>
      </c>
    </row>
    <row r="1204" spans="1:34">
      <c r="A1204" t="s">
        <v>36</v>
      </c>
      <c r="B1204" t="s">
        <v>49</v>
      </c>
      <c r="C1204">
        <v>3</v>
      </c>
      <c r="D1204">
        <v>2013</v>
      </c>
      <c r="E1204">
        <v>3</v>
      </c>
      <c r="F1204">
        <v>0</v>
      </c>
      <c r="G1204">
        <v>0</v>
      </c>
      <c r="H1204" s="85">
        <v>44.193800000000003</v>
      </c>
      <c r="I1204" s="84">
        <f t="shared" si="216"/>
        <v>0</v>
      </c>
      <c r="J1204" s="84">
        <f t="shared" si="217"/>
        <v>0</v>
      </c>
      <c r="K1204" s="84">
        <f t="shared" si="218"/>
        <v>0</v>
      </c>
      <c r="L1204" s="84">
        <f t="shared" si="219"/>
        <v>0</v>
      </c>
      <c r="M1204" s="84">
        <f t="shared" si="220"/>
        <v>0</v>
      </c>
      <c r="N1204">
        <v>0</v>
      </c>
      <c r="O1204" s="85">
        <v>0</v>
      </c>
      <c r="P1204" s="84">
        <v>4.3999999999999997E-2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 s="85">
        <v>0</v>
      </c>
      <c r="X1204" s="85">
        <v>0</v>
      </c>
      <c r="Y1204" s="85">
        <v>0</v>
      </c>
      <c r="Z1204" s="85">
        <v>0</v>
      </c>
      <c r="AA1204" s="85">
        <v>0</v>
      </c>
      <c r="AB1204" s="64">
        <f t="shared" si="221"/>
        <v>0</v>
      </c>
      <c r="AC1204" s="64">
        <f t="shared" si="222"/>
        <v>0</v>
      </c>
      <c r="AD1204" s="64">
        <f t="shared" si="223"/>
        <v>0</v>
      </c>
      <c r="AE1204" s="64">
        <f t="shared" si="224"/>
        <v>0</v>
      </c>
      <c r="AF1204" s="64">
        <f t="shared" si="225"/>
        <v>0</v>
      </c>
      <c r="AG1204" s="64">
        <f t="shared" si="226"/>
        <v>0</v>
      </c>
      <c r="AH1204" s="64">
        <f t="shared" si="227"/>
        <v>0</v>
      </c>
    </row>
    <row r="1205" spans="1:34">
      <c r="A1205" t="s">
        <v>36</v>
      </c>
      <c r="B1205" t="s">
        <v>49</v>
      </c>
      <c r="C1205">
        <v>3</v>
      </c>
      <c r="D1205">
        <v>2013</v>
      </c>
      <c r="E1205">
        <v>4</v>
      </c>
      <c r="F1205">
        <v>0</v>
      </c>
      <c r="G1205">
        <v>0</v>
      </c>
      <c r="H1205" s="85">
        <v>43.992199999999997</v>
      </c>
      <c r="I1205" s="84">
        <f t="shared" si="216"/>
        <v>0</v>
      </c>
      <c r="J1205" s="84">
        <f t="shared" si="217"/>
        <v>0</v>
      </c>
      <c r="K1205" s="84">
        <f t="shared" si="218"/>
        <v>0</v>
      </c>
      <c r="L1205" s="84">
        <f t="shared" si="219"/>
        <v>0</v>
      </c>
      <c r="M1205" s="84">
        <f t="shared" si="220"/>
        <v>0</v>
      </c>
      <c r="N1205">
        <v>0</v>
      </c>
      <c r="O1205" s="85">
        <v>0</v>
      </c>
      <c r="P1205" s="84">
        <v>4.3999999999999997E-2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 s="85">
        <v>0</v>
      </c>
      <c r="X1205" s="85">
        <v>0</v>
      </c>
      <c r="Y1205" s="85">
        <v>0</v>
      </c>
      <c r="Z1205" s="85">
        <v>0</v>
      </c>
      <c r="AA1205" s="85">
        <v>0</v>
      </c>
      <c r="AB1205" s="64">
        <f t="shared" si="221"/>
        <v>0</v>
      </c>
      <c r="AC1205" s="64">
        <f t="shared" si="222"/>
        <v>0</v>
      </c>
      <c r="AD1205" s="64">
        <f t="shared" si="223"/>
        <v>0</v>
      </c>
      <c r="AE1205" s="64">
        <f t="shared" si="224"/>
        <v>0</v>
      </c>
      <c r="AF1205" s="64">
        <f t="shared" si="225"/>
        <v>0</v>
      </c>
      <c r="AG1205" s="64">
        <f t="shared" si="226"/>
        <v>0</v>
      </c>
      <c r="AH1205" s="64">
        <f t="shared" si="227"/>
        <v>0</v>
      </c>
    </row>
    <row r="1206" spans="1:34">
      <c r="A1206" t="s">
        <v>36</v>
      </c>
      <c r="B1206" t="s">
        <v>49</v>
      </c>
      <c r="C1206">
        <v>3</v>
      </c>
      <c r="D1206">
        <v>2013</v>
      </c>
      <c r="E1206">
        <v>5</v>
      </c>
      <c r="F1206">
        <v>0</v>
      </c>
      <c r="G1206">
        <v>0</v>
      </c>
      <c r="H1206" s="85">
        <v>42.705399999999997</v>
      </c>
      <c r="I1206" s="84">
        <f t="shared" si="216"/>
        <v>0</v>
      </c>
      <c r="J1206" s="84">
        <f t="shared" si="217"/>
        <v>0</v>
      </c>
      <c r="K1206" s="84">
        <f t="shared" si="218"/>
        <v>0</v>
      </c>
      <c r="L1206" s="84">
        <f t="shared" si="219"/>
        <v>0</v>
      </c>
      <c r="M1206" s="84">
        <f t="shared" si="220"/>
        <v>0</v>
      </c>
      <c r="N1206">
        <v>0</v>
      </c>
      <c r="O1206" s="85">
        <v>0</v>
      </c>
      <c r="P1206" s="84">
        <v>5.3999999999999999E-2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 s="85">
        <v>0</v>
      </c>
      <c r="X1206" s="85">
        <v>0</v>
      </c>
      <c r="Y1206" s="85">
        <v>0</v>
      </c>
      <c r="Z1206" s="85">
        <v>0</v>
      </c>
      <c r="AA1206" s="85">
        <v>0</v>
      </c>
      <c r="AB1206" s="64">
        <f t="shared" si="221"/>
        <v>0</v>
      </c>
      <c r="AC1206" s="64">
        <f t="shared" si="222"/>
        <v>0</v>
      </c>
      <c r="AD1206" s="64">
        <f t="shared" si="223"/>
        <v>0</v>
      </c>
      <c r="AE1206" s="64">
        <f t="shared" si="224"/>
        <v>0</v>
      </c>
      <c r="AF1206" s="64">
        <f t="shared" si="225"/>
        <v>0</v>
      </c>
      <c r="AG1206" s="64">
        <f t="shared" si="226"/>
        <v>0</v>
      </c>
      <c r="AH1206" s="64">
        <f t="shared" si="227"/>
        <v>0</v>
      </c>
    </row>
    <row r="1207" spans="1:34">
      <c r="A1207" t="s">
        <v>36</v>
      </c>
      <c r="B1207" t="s">
        <v>49</v>
      </c>
      <c r="C1207">
        <v>3</v>
      </c>
      <c r="D1207">
        <v>2013</v>
      </c>
      <c r="E1207">
        <v>6</v>
      </c>
      <c r="F1207">
        <v>0</v>
      </c>
      <c r="G1207">
        <v>0</v>
      </c>
      <c r="H1207" s="85">
        <v>42.379800000000003</v>
      </c>
      <c r="I1207" s="84">
        <f t="shared" si="216"/>
        <v>0</v>
      </c>
      <c r="J1207" s="84">
        <f t="shared" si="217"/>
        <v>0</v>
      </c>
      <c r="K1207" s="84">
        <f t="shared" si="218"/>
        <v>0</v>
      </c>
      <c r="L1207" s="84">
        <f t="shared" si="219"/>
        <v>0</v>
      </c>
      <c r="M1207" s="84">
        <f t="shared" si="220"/>
        <v>0</v>
      </c>
      <c r="N1207">
        <v>0</v>
      </c>
      <c r="O1207" s="85">
        <v>0</v>
      </c>
      <c r="P1207" s="84">
        <v>0.10100000000000001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 s="85">
        <v>0</v>
      </c>
      <c r="X1207" s="85">
        <v>0</v>
      </c>
      <c r="Y1207" s="85">
        <v>0</v>
      </c>
      <c r="Z1207" s="85">
        <v>0</v>
      </c>
      <c r="AA1207" s="85">
        <v>0</v>
      </c>
      <c r="AB1207" s="64">
        <f t="shared" si="221"/>
        <v>0</v>
      </c>
      <c r="AC1207" s="64">
        <f t="shared" si="222"/>
        <v>0</v>
      </c>
      <c r="AD1207" s="64">
        <f t="shared" si="223"/>
        <v>0</v>
      </c>
      <c r="AE1207" s="64">
        <f t="shared" si="224"/>
        <v>0</v>
      </c>
      <c r="AF1207" s="64">
        <f t="shared" si="225"/>
        <v>0</v>
      </c>
      <c r="AG1207" s="64">
        <f t="shared" si="226"/>
        <v>0</v>
      </c>
      <c r="AH1207" s="64">
        <f t="shared" si="227"/>
        <v>0</v>
      </c>
    </row>
    <row r="1208" spans="1:34">
      <c r="A1208" t="s">
        <v>36</v>
      </c>
      <c r="B1208" t="s">
        <v>49</v>
      </c>
      <c r="C1208">
        <v>3</v>
      </c>
      <c r="D1208">
        <v>2013</v>
      </c>
      <c r="E1208">
        <v>7</v>
      </c>
      <c r="F1208">
        <v>0</v>
      </c>
      <c r="G1208">
        <v>0</v>
      </c>
      <c r="H1208" s="85">
        <v>40.945700000000002</v>
      </c>
      <c r="I1208" s="84">
        <f t="shared" si="216"/>
        <v>0</v>
      </c>
      <c r="J1208" s="84">
        <f t="shared" si="217"/>
        <v>0</v>
      </c>
      <c r="K1208" s="84">
        <f t="shared" si="218"/>
        <v>0</v>
      </c>
      <c r="L1208" s="84">
        <f t="shared" si="219"/>
        <v>0</v>
      </c>
      <c r="M1208" s="84">
        <f t="shared" si="220"/>
        <v>0</v>
      </c>
      <c r="N1208">
        <v>0</v>
      </c>
      <c r="O1208" s="85">
        <v>0</v>
      </c>
      <c r="P1208" s="84">
        <v>0.161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 s="85">
        <v>0</v>
      </c>
      <c r="X1208" s="85">
        <v>0</v>
      </c>
      <c r="Y1208" s="85">
        <v>0</v>
      </c>
      <c r="Z1208" s="85">
        <v>0</v>
      </c>
      <c r="AA1208" s="85">
        <v>0</v>
      </c>
      <c r="AB1208" s="64">
        <f t="shared" si="221"/>
        <v>0</v>
      </c>
      <c r="AC1208" s="64">
        <f t="shared" si="222"/>
        <v>0</v>
      </c>
      <c r="AD1208" s="64">
        <f t="shared" si="223"/>
        <v>0</v>
      </c>
      <c r="AE1208" s="64">
        <f t="shared" si="224"/>
        <v>0</v>
      </c>
      <c r="AF1208" s="64">
        <f t="shared" si="225"/>
        <v>0</v>
      </c>
      <c r="AG1208" s="64">
        <f t="shared" si="226"/>
        <v>0</v>
      </c>
      <c r="AH1208" s="64">
        <f t="shared" si="227"/>
        <v>0</v>
      </c>
    </row>
    <row r="1209" spans="1:34">
      <c r="A1209" t="s">
        <v>36</v>
      </c>
      <c r="B1209" t="s">
        <v>49</v>
      </c>
      <c r="C1209">
        <v>3</v>
      </c>
      <c r="D1209">
        <v>2013</v>
      </c>
      <c r="E1209">
        <v>8</v>
      </c>
      <c r="F1209">
        <v>0</v>
      </c>
      <c r="G1209">
        <v>0</v>
      </c>
      <c r="H1209" s="85">
        <v>42.806199999999997</v>
      </c>
      <c r="I1209" s="84">
        <f t="shared" si="216"/>
        <v>0</v>
      </c>
      <c r="J1209" s="84">
        <f t="shared" si="217"/>
        <v>0</v>
      </c>
      <c r="K1209" s="84">
        <f t="shared" si="218"/>
        <v>0</v>
      </c>
      <c r="L1209" s="84">
        <f t="shared" si="219"/>
        <v>0</v>
      </c>
      <c r="M1209" s="84">
        <f t="shared" si="220"/>
        <v>0</v>
      </c>
      <c r="N1209">
        <v>0</v>
      </c>
      <c r="O1209" s="85">
        <v>0</v>
      </c>
      <c r="P1209" s="84">
        <v>0.224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 s="85">
        <v>0</v>
      </c>
      <c r="X1209" s="85">
        <v>0</v>
      </c>
      <c r="Y1209" s="85">
        <v>0</v>
      </c>
      <c r="Z1209" s="85">
        <v>0</v>
      </c>
      <c r="AA1209" s="85">
        <v>0</v>
      </c>
      <c r="AB1209" s="64">
        <f t="shared" si="221"/>
        <v>0</v>
      </c>
      <c r="AC1209" s="64">
        <f t="shared" si="222"/>
        <v>0</v>
      </c>
      <c r="AD1209" s="64">
        <f t="shared" si="223"/>
        <v>0</v>
      </c>
      <c r="AE1209" s="64">
        <f t="shared" si="224"/>
        <v>0</v>
      </c>
      <c r="AF1209" s="64">
        <f t="shared" si="225"/>
        <v>0</v>
      </c>
      <c r="AG1209" s="64">
        <f t="shared" si="226"/>
        <v>0</v>
      </c>
      <c r="AH1209" s="64">
        <f t="shared" si="227"/>
        <v>0</v>
      </c>
    </row>
    <row r="1210" spans="1:34">
      <c r="A1210" t="s">
        <v>36</v>
      </c>
      <c r="B1210" t="s">
        <v>49</v>
      </c>
      <c r="C1210">
        <v>3</v>
      </c>
      <c r="D1210">
        <v>2013</v>
      </c>
      <c r="E1210">
        <v>9</v>
      </c>
      <c r="F1210">
        <v>0</v>
      </c>
      <c r="G1210">
        <v>0</v>
      </c>
      <c r="H1210" s="85">
        <v>50.519399999999997</v>
      </c>
      <c r="I1210" s="84">
        <f t="shared" si="216"/>
        <v>0</v>
      </c>
      <c r="J1210" s="84">
        <f t="shared" si="217"/>
        <v>0</v>
      </c>
      <c r="K1210" s="84">
        <f t="shared" si="218"/>
        <v>0</v>
      </c>
      <c r="L1210" s="84">
        <f t="shared" si="219"/>
        <v>0</v>
      </c>
      <c r="M1210" s="84">
        <f t="shared" si="220"/>
        <v>0</v>
      </c>
      <c r="N1210">
        <v>0</v>
      </c>
      <c r="O1210" s="85">
        <v>0</v>
      </c>
      <c r="P1210" s="84">
        <v>0.33800000000000002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 s="85">
        <v>0</v>
      </c>
      <c r="X1210" s="85">
        <v>0</v>
      </c>
      <c r="Y1210" s="85">
        <v>0</v>
      </c>
      <c r="Z1210" s="85">
        <v>0</v>
      </c>
      <c r="AA1210" s="85">
        <v>0</v>
      </c>
      <c r="AB1210" s="64">
        <f t="shared" si="221"/>
        <v>0</v>
      </c>
      <c r="AC1210" s="64">
        <f t="shared" si="222"/>
        <v>0</v>
      </c>
      <c r="AD1210" s="64">
        <f t="shared" si="223"/>
        <v>0</v>
      </c>
      <c r="AE1210" s="64">
        <f t="shared" si="224"/>
        <v>0</v>
      </c>
      <c r="AF1210" s="64">
        <f t="shared" si="225"/>
        <v>0</v>
      </c>
      <c r="AG1210" s="64">
        <f t="shared" si="226"/>
        <v>0</v>
      </c>
      <c r="AH1210" s="64">
        <f t="shared" si="227"/>
        <v>0</v>
      </c>
    </row>
    <row r="1211" spans="1:34">
      <c r="A1211" t="s">
        <v>36</v>
      </c>
      <c r="B1211" t="s">
        <v>49</v>
      </c>
      <c r="C1211">
        <v>3</v>
      </c>
      <c r="D1211">
        <v>2013</v>
      </c>
      <c r="E1211">
        <v>10</v>
      </c>
      <c r="F1211">
        <v>0</v>
      </c>
      <c r="G1211">
        <v>0</v>
      </c>
      <c r="H1211" s="85">
        <v>57.286799999999999</v>
      </c>
      <c r="I1211" s="84">
        <f t="shared" si="216"/>
        <v>0</v>
      </c>
      <c r="J1211" s="84">
        <f t="shared" si="217"/>
        <v>0</v>
      </c>
      <c r="K1211" s="84">
        <f t="shared" si="218"/>
        <v>0</v>
      </c>
      <c r="L1211" s="84">
        <f t="shared" si="219"/>
        <v>0</v>
      </c>
      <c r="M1211" s="84">
        <f t="shared" si="220"/>
        <v>0</v>
      </c>
      <c r="N1211">
        <v>0</v>
      </c>
      <c r="O1211" s="85">
        <v>0</v>
      </c>
      <c r="P1211" s="84">
        <v>0.55700000000000005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 s="85">
        <v>0</v>
      </c>
      <c r="X1211" s="85">
        <v>0</v>
      </c>
      <c r="Y1211" s="85">
        <v>0</v>
      </c>
      <c r="Z1211" s="85">
        <v>0</v>
      </c>
      <c r="AA1211" s="85">
        <v>0</v>
      </c>
      <c r="AB1211" s="64">
        <f t="shared" si="221"/>
        <v>0</v>
      </c>
      <c r="AC1211" s="64">
        <f t="shared" si="222"/>
        <v>0</v>
      </c>
      <c r="AD1211" s="64">
        <f t="shared" si="223"/>
        <v>0</v>
      </c>
      <c r="AE1211" s="64">
        <f t="shared" si="224"/>
        <v>0</v>
      </c>
      <c r="AF1211" s="64">
        <f t="shared" si="225"/>
        <v>0</v>
      </c>
      <c r="AG1211" s="64">
        <f t="shared" si="226"/>
        <v>0</v>
      </c>
      <c r="AH1211" s="64">
        <f t="shared" si="227"/>
        <v>0</v>
      </c>
    </row>
    <row r="1212" spans="1:34">
      <c r="A1212" t="s">
        <v>36</v>
      </c>
      <c r="B1212" t="s">
        <v>49</v>
      </c>
      <c r="C1212">
        <v>3</v>
      </c>
      <c r="D1212">
        <v>2013</v>
      </c>
      <c r="E1212">
        <v>11</v>
      </c>
      <c r="F1212">
        <v>0</v>
      </c>
      <c r="G1212">
        <v>0</v>
      </c>
      <c r="H1212" s="85">
        <v>63.930199999999999</v>
      </c>
      <c r="I1212" s="84">
        <f t="shared" si="216"/>
        <v>0</v>
      </c>
      <c r="J1212" s="84">
        <f t="shared" si="217"/>
        <v>0</v>
      </c>
      <c r="K1212" s="84">
        <f t="shared" si="218"/>
        <v>0</v>
      </c>
      <c r="L1212" s="84">
        <f t="shared" si="219"/>
        <v>0</v>
      </c>
      <c r="M1212" s="84">
        <f t="shared" si="220"/>
        <v>0</v>
      </c>
      <c r="N1212">
        <v>0</v>
      </c>
      <c r="O1212" s="85">
        <v>0</v>
      </c>
      <c r="P1212" s="84">
        <v>0.72599999999999998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 s="85">
        <v>0</v>
      </c>
      <c r="X1212" s="85">
        <v>0</v>
      </c>
      <c r="Y1212" s="85">
        <v>0</v>
      </c>
      <c r="Z1212" s="85">
        <v>0</v>
      </c>
      <c r="AA1212" s="85">
        <v>0</v>
      </c>
      <c r="AB1212" s="64">
        <f t="shared" si="221"/>
        <v>0</v>
      </c>
      <c r="AC1212" s="64">
        <f t="shared" si="222"/>
        <v>0</v>
      </c>
      <c r="AD1212" s="64">
        <f t="shared" si="223"/>
        <v>0</v>
      </c>
      <c r="AE1212" s="64">
        <f t="shared" si="224"/>
        <v>0</v>
      </c>
      <c r="AF1212" s="64">
        <f t="shared" si="225"/>
        <v>0</v>
      </c>
      <c r="AG1212" s="64">
        <f t="shared" si="226"/>
        <v>0</v>
      </c>
      <c r="AH1212" s="64">
        <f t="shared" si="227"/>
        <v>0</v>
      </c>
    </row>
    <row r="1213" spans="1:34">
      <c r="A1213" t="s">
        <v>36</v>
      </c>
      <c r="B1213" t="s">
        <v>49</v>
      </c>
      <c r="C1213">
        <v>3</v>
      </c>
      <c r="D1213">
        <v>2013</v>
      </c>
      <c r="E1213">
        <v>12</v>
      </c>
      <c r="F1213">
        <v>1.56747E-2</v>
      </c>
      <c r="G1213">
        <v>1.56747E-2</v>
      </c>
      <c r="H1213" s="85">
        <v>65.751900000000006</v>
      </c>
      <c r="I1213" s="84">
        <f t="shared" si="216"/>
        <v>0</v>
      </c>
      <c r="J1213" s="84">
        <f t="shared" si="217"/>
        <v>0</v>
      </c>
      <c r="K1213" s="84">
        <f t="shared" si="218"/>
        <v>0</v>
      </c>
      <c r="L1213" s="84">
        <f t="shared" si="219"/>
        <v>0</v>
      </c>
      <c r="M1213" s="84">
        <f t="shared" si="220"/>
        <v>0</v>
      </c>
      <c r="N1213">
        <v>0</v>
      </c>
      <c r="O1213" s="85">
        <v>0</v>
      </c>
      <c r="P1213" s="84">
        <v>0.85699999999999998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 s="85">
        <v>0</v>
      </c>
      <c r="X1213" s="85">
        <v>0</v>
      </c>
      <c r="Y1213" s="85">
        <v>0</v>
      </c>
      <c r="Z1213" s="85">
        <v>0</v>
      </c>
      <c r="AA1213" s="85">
        <v>0</v>
      </c>
      <c r="AB1213" s="64">
        <f t="shared" si="221"/>
        <v>0</v>
      </c>
      <c r="AC1213" s="64">
        <f t="shared" si="222"/>
        <v>0</v>
      </c>
      <c r="AD1213" s="64">
        <f t="shared" si="223"/>
        <v>0</v>
      </c>
      <c r="AE1213" s="64">
        <f t="shared" si="224"/>
        <v>0</v>
      </c>
      <c r="AF1213" s="64">
        <f t="shared" si="225"/>
        <v>0</v>
      </c>
      <c r="AG1213" s="64">
        <f t="shared" si="226"/>
        <v>0</v>
      </c>
      <c r="AH1213" s="64">
        <f t="shared" si="227"/>
        <v>0</v>
      </c>
    </row>
    <row r="1214" spans="1:34">
      <c r="A1214" t="s">
        <v>36</v>
      </c>
      <c r="B1214" t="s">
        <v>49</v>
      </c>
      <c r="C1214">
        <v>3</v>
      </c>
      <c r="D1214">
        <v>2013</v>
      </c>
      <c r="E1214">
        <v>13</v>
      </c>
      <c r="F1214">
        <v>1.9314100000000001E-2</v>
      </c>
      <c r="G1214">
        <v>1.9314100000000001E-2</v>
      </c>
      <c r="H1214" s="85">
        <v>65.782899999999998</v>
      </c>
      <c r="I1214" s="84">
        <f t="shared" si="216"/>
        <v>0</v>
      </c>
      <c r="J1214" s="84">
        <f t="shared" si="217"/>
        <v>0</v>
      </c>
      <c r="K1214" s="84">
        <f t="shared" si="218"/>
        <v>0</v>
      </c>
      <c r="L1214" s="84">
        <f t="shared" si="219"/>
        <v>0</v>
      </c>
      <c r="M1214" s="84">
        <f t="shared" si="220"/>
        <v>0</v>
      </c>
      <c r="N1214">
        <v>0</v>
      </c>
      <c r="O1214" s="85">
        <v>0</v>
      </c>
      <c r="P1214" s="84">
        <v>0.90100000000000002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 s="85">
        <v>0</v>
      </c>
      <c r="X1214" s="85">
        <v>0</v>
      </c>
      <c r="Y1214" s="85">
        <v>0</v>
      </c>
      <c r="Z1214" s="85">
        <v>0</v>
      </c>
      <c r="AA1214" s="85">
        <v>0</v>
      </c>
      <c r="AB1214" s="64">
        <f t="shared" si="221"/>
        <v>0</v>
      </c>
      <c r="AC1214" s="64">
        <f t="shared" si="222"/>
        <v>0</v>
      </c>
      <c r="AD1214" s="64">
        <f t="shared" si="223"/>
        <v>0</v>
      </c>
      <c r="AE1214" s="64">
        <f t="shared" si="224"/>
        <v>0</v>
      </c>
      <c r="AF1214" s="64">
        <f t="shared" si="225"/>
        <v>0</v>
      </c>
      <c r="AG1214" s="64">
        <f t="shared" si="226"/>
        <v>0</v>
      </c>
      <c r="AH1214" s="64">
        <f t="shared" si="227"/>
        <v>0</v>
      </c>
    </row>
    <row r="1215" spans="1:34">
      <c r="A1215" t="s">
        <v>36</v>
      </c>
      <c r="B1215" t="s">
        <v>49</v>
      </c>
      <c r="C1215">
        <v>3</v>
      </c>
      <c r="D1215">
        <v>2013</v>
      </c>
      <c r="E1215">
        <v>14</v>
      </c>
      <c r="F1215">
        <v>3.2031499999999997E-2</v>
      </c>
      <c r="G1215">
        <v>3.2031499999999997E-2</v>
      </c>
      <c r="H1215" s="85">
        <v>66.170500000000004</v>
      </c>
      <c r="I1215" s="84">
        <f t="shared" si="216"/>
        <v>0</v>
      </c>
      <c r="J1215" s="84">
        <f t="shared" si="217"/>
        <v>0</v>
      </c>
      <c r="K1215" s="84">
        <f t="shared" si="218"/>
        <v>0</v>
      </c>
      <c r="L1215" s="84">
        <f t="shared" si="219"/>
        <v>0</v>
      </c>
      <c r="M1215" s="84">
        <f t="shared" si="220"/>
        <v>0</v>
      </c>
      <c r="N1215">
        <v>0</v>
      </c>
      <c r="O1215" s="85">
        <v>0</v>
      </c>
      <c r="P1215" s="84">
        <v>0.88900000000000001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 s="85">
        <v>0</v>
      </c>
      <c r="X1215" s="85">
        <v>0</v>
      </c>
      <c r="Y1215" s="85">
        <v>0</v>
      </c>
      <c r="Z1215" s="85">
        <v>0</v>
      </c>
      <c r="AA1215" s="85">
        <v>0</v>
      </c>
      <c r="AB1215" s="64">
        <f t="shared" si="221"/>
        <v>0</v>
      </c>
      <c r="AC1215" s="64">
        <f t="shared" si="222"/>
        <v>0</v>
      </c>
      <c r="AD1215" s="64">
        <f t="shared" si="223"/>
        <v>0</v>
      </c>
      <c r="AE1215" s="64">
        <f t="shared" si="224"/>
        <v>0</v>
      </c>
      <c r="AF1215" s="64">
        <f t="shared" si="225"/>
        <v>0</v>
      </c>
      <c r="AG1215" s="64">
        <f t="shared" si="226"/>
        <v>0</v>
      </c>
      <c r="AH1215" s="64">
        <f t="shared" si="227"/>
        <v>0</v>
      </c>
    </row>
    <row r="1216" spans="1:34">
      <c r="A1216" t="s">
        <v>36</v>
      </c>
      <c r="B1216" t="s">
        <v>49</v>
      </c>
      <c r="C1216">
        <v>3</v>
      </c>
      <c r="D1216">
        <v>2013</v>
      </c>
      <c r="E1216">
        <v>15</v>
      </c>
      <c r="F1216">
        <v>3.4914500000000001E-2</v>
      </c>
      <c r="G1216">
        <v>3.4914500000000001E-2</v>
      </c>
      <c r="H1216" s="85">
        <v>65.054299999999998</v>
      </c>
      <c r="I1216" s="84">
        <f t="shared" si="216"/>
        <v>0</v>
      </c>
      <c r="J1216" s="84">
        <f t="shared" si="217"/>
        <v>0</v>
      </c>
      <c r="K1216" s="84">
        <f t="shared" si="218"/>
        <v>0</v>
      </c>
      <c r="L1216" s="84">
        <f t="shared" si="219"/>
        <v>0</v>
      </c>
      <c r="M1216" s="84">
        <f t="shared" si="220"/>
        <v>0</v>
      </c>
      <c r="N1216">
        <v>0</v>
      </c>
      <c r="O1216" s="85">
        <v>0</v>
      </c>
      <c r="P1216" s="84">
        <v>0.8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 s="85">
        <v>0</v>
      </c>
      <c r="X1216" s="85">
        <v>0</v>
      </c>
      <c r="Y1216" s="85">
        <v>0</v>
      </c>
      <c r="Z1216" s="85">
        <v>0</v>
      </c>
      <c r="AA1216" s="85">
        <v>0</v>
      </c>
      <c r="AB1216" s="64">
        <f t="shared" si="221"/>
        <v>0</v>
      </c>
      <c r="AC1216" s="64">
        <f t="shared" si="222"/>
        <v>0</v>
      </c>
      <c r="AD1216" s="64">
        <f t="shared" si="223"/>
        <v>0</v>
      </c>
      <c r="AE1216" s="64">
        <f t="shared" si="224"/>
        <v>0</v>
      </c>
      <c r="AF1216" s="64">
        <f t="shared" si="225"/>
        <v>0</v>
      </c>
      <c r="AG1216" s="64">
        <f t="shared" si="226"/>
        <v>0</v>
      </c>
      <c r="AH1216" s="64">
        <f t="shared" si="227"/>
        <v>0</v>
      </c>
    </row>
    <row r="1217" spans="1:34">
      <c r="A1217" t="s">
        <v>36</v>
      </c>
      <c r="B1217" t="s">
        <v>49</v>
      </c>
      <c r="C1217">
        <v>3</v>
      </c>
      <c r="D1217">
        <v>2013</v>
      </c>
      <c r="E1217">
        <v>16</v>
      </c>
      <c r="F1217">
        <v>3.4721000000000002E-2</v>
      </c>
      <c r="G1217">
        <v>3.4721000000000002E-2</v>
      </c>
      <c r="H1217" s="85">
        <v>64.496099999999998</v>
      </c>
      <c r="I1217" s="84">
        <f t="shared" si="216"/>
        <v>0</v>
      </c>
      <c r="J1217" s="84">
        <f t="shared" si="217"/>
        <v>0</v>
      </c>
      <c r="K1217" s="84">
        <f t="shared" si="218"/>
        <v>0</v>
      </c>
      <c r="L1217" s="84">
        <f t="shared" si="219"/>
        <v>0</v>
      </c>
      <c r="M1217" s="84">
        <f t="shared" si="220"/>
        <v>0</v>
      </c>
      <c r="N1217">
        <v>0</v>
      </c>
      <c r="O1217" s="85">
        <v>0</v>
      </c>
      <c r="P1217" s="84">
        <v>0.67400000000000004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 s="85">
        <v>0</v>
      </c>
      <c r="X1217" s="85">
        <v>0</v>
      </c>
      <c r="Y1217" s="85">
        <v>0</v>
      </c>
      <c r="Z1217" s="85">
        <v>0</v>
      </c>
      <c r="AA1217" s="85">
        <v>0</v>
      </c>
      <c r="AB1217" s="64">
        <f t="shared" si="221"/>
        <v>0</v>
      </c>
      <c r="AC1217" s="64">
        <f t="shared" si="222"/>
        <v>0</v>
      </c>
      <c r="AD1217" s="64">
        <f t="shared" si="223"/>
        <v>0</v>
      </c>
      <c r="AE1217" s="64">
        <f t="shared" si="224"/>
        <v>0</v>
      </c>
      <c r="AF1217" s="64">
        <f t="shared" si="225"/>
        <v>0</v>
      </c>
      <c r="AG1217" s="64">
        <f t="shared" si="226"/>
        <v>0</v>
      </c>
      <c r="AH1217" s="64">
        <f t="shared" si="227"/>
        <v>0</v>
      </c>
    </row>
    <row r="1218" spans="1:34">
      <c r="A1218" t="s">
        <v>36</v>
      </c>
      <c r="B1218" t="s">
        <v>49</v>
      </c>
      <c r="C1218">
        <v>3</v>
      </c>
      <c r="D1218">
        <v>2013</v>
      </c>
      <c r="E1218">
        <v>17</v>
      </c>
      <c r="F1218">
        <v>3.4709499999999997E-2</v>
      </c>
      <c r="G1218">
        <v>2.53379E-2</v>
      </c>
      <c r="H1218" s="85">
        <v>63.4574</v>
      </c>
      <c r="I1218" s="84">
        <f t="shared" ref="I1218:I1281" si="228">SUM(R1218,W1218)</f>
        <v>-1.06222E-2</v>
      </c>
      <c r="J1218" s="84">
        <f t="shared" ref="J1218:J1281" si="229">SUM(S1218,X1218)</f>
        <v>-4.3464999999999997E-3</v>
      </c>
      <c r="K1218" s="84">
        <f t="shared" ref="K1218:K1281" si="230">SUM(T1218,Y1218)</f>
        <v>0</v>
      </c>
      <c r="L1218" s="84">
        <f t="shared" ref="L1218:L1281" si="231">SUM(U1218,Z1218)</f>
        <v>4.3464999999999997E-3</v>
      </c>
      <c r="M1218" s="84">
        <f t="shared" ref="M1218:M1281" si="232">SUM(V1218,AA1218)</f>
        <v>1.06222E-2</v>
      </c>
      <c r="N1218">
        <v>0</v>
      </c>
      <c r="O1218" s="85">
        <v>0</v>
      </c>
      <c r="P1218" s="84">
        <v>0.56599999999999995</v>
      </c>
      <c r="Q1218">
        <v>0</v>
      </c>
      <c r="R1218">
        <v>-1.06222E-2</v>
      </c>
      <c r="S1218">
        <v>-4.3464999999999997E-3</v>
      </c>
      <c r="T1218">
        <v>0</v>
      </c>
      <c r="U1218">
        <v>4.3464999999999997E-3</v>
      </c>
      <c r="V1218">
        <v>1.06222E-2</v>
      </c>
      <c r="W1218" s="85">
        <v>0</v>
      </c>
      <c r="X1218" s="85">
        <v>0</v>
      </c>
      <c r="Y1218" s="85">
        <v>0</v>
      </c>
      <c r="Z1218" s="85">
        <v>0</v>
      </c>
      <c r="AA1218" s="85">
        <v>0</v>
      </c>
      <c r="AB1218" s="64">
        <f t="shared" si="221"/>
        <v>0</v>
      </c>
      <c r="AC1218" s="64">
        <f t="shared" si="222"/>
        <v>0</v>
      </c>
      <c r="AD1218" s="64">
        <f t="shared" si="223"/>
        <v>0</v>
      </c>
      <c r="AE1218" s="64">
        <f t="shared" si="224"/>
        <v>0</v>
      </c>
      <c r="AF1218" s="64">
        <f t="shared" si="225"/>
        <v>0</v>
      </c>
      <c r="AG1218" s="64">
        <f t="shared" si="226"/>
        <v>0</v>
      </c>
      <c r="AH1218" s="64">
        <f t="shared" si="227"/>
        <v>0</v>
      </c>
    </row>
    <row r="1219" spans="1:34">
      <c r="A1219" t="s">
        <v>36</v>
      </c>
      <c r="B1219" t="s">
        <v>49</v>
      </c>
      <c r="C1219">
        <v>3</v>
      </c>
      <c r="D1219">
        <v>2013</v>
      </c>
      <c r="E1219">
        <v>18</v>
      </c>
      <c r="F1219">
        <v>3.4209099999999999E-2</v>
      </c>
      <c r="G1219">
        <v>2.49727E-2</v>
      </c>
      <c r="H1219" s="85">
        <v>60.511600000000001</v>
      </c>
      <c r="I1219" s="84">
        <f t="shared" si="228"/>
        <v>-1.06137E-2</v>
      </c>
      <c r="J1219" s="84">
        <f t="shared" si="229"/>
        <v>-4.3430999999999999E-3</v>
      </c>
      <c r="K1219" s="84">
        <f t="shared" si="230"/>
        <v>0</v>
      </c>
      <c r="L1219" s="84">
        <f t="shared" si="231"/>
        <v>4.3430999999999999E-3</v>
      </c>
      <c r="M1219" s="84">
        <f t="shared" si="232"/>
        <v>1.06137E-2</v>
      </c>
      <c r="N1219">
        <v>0</v>
      </c>
      <c r="O1219" s="85">
        <v>0</v>
      </c>
      <c r="P1219" s="84">
        <v>0.374</v>
      </c>
      <c r="Q1219">
        <v>0</v>
      </c>
      <c r="R1219">
        <v>-1.06137E-2</v>
      </c>
      <c r="S1219">
        <v>-4.3430999999999999E-3</v>
      </c>
      <c r="T1219">
        <v>0</v>
      </c>
      <c r="U1219">
        <v>4.3430999999999999E-3</v>
      </c>
      <c r="V1219">
        <v>1.06137E-2</v>
      </c>
      <c r="W1219" s="85">
        <v>0</v>
      </c>
      <c r="X1219" s="85">
        <v>0</v>
      </c>
      <c r="Y1219" s="85">
        <v>0</v>
      </c>
      <c r="Z1219" s="85">
        <v>0</v>
      </c>
      <c r="AA1219" s="85">
        <v>0</v>
      </c>
      <c r="AB1219" s="64">
        <f t="shared" ref="AB1219:AB1282" si="233">F1219*N1219+P1219*O1219</f>
        <v>0</v>
      </c>
      <c r="AC1219" s="64">
        <f t="shared" ref="AC1219:AC1282" si="234">G1219*N1219</f>
        <v>0</v>
      </c>
      <c r="AD1219" s="64">
        <f t="shared" ref="AD1219:AD1282" si="235">R1219*$N1219</f>
        <v>0</v>
      </c>
      <c r="AE1219" s="64">
        <f t="shared" ref="AE1219:AE1282" si="236">S1219*$N1219</f>
        <v>0</v>
      </c>
      <c r="AF1219" s="64">
        <f t="shared" ref="AF1219:AF1282" si="237">T1219*$N1219</f>
        <v>0</v>
      </c>
      <c r="AG1219" s="64">
        <f t="shared" ref="AG1219:AG1282" si="238">U1219*$N1219</f>
        <v>0</v>
      </c>
      <c r="AH1219" s="64">
        <f t="shared" ref="AH1219:AH1282" si="239">V1219*$N1219</f>
        <v>0</v>
      </c>
    </row>
    <row r="1220" spans="1:34">
      <c r="A1220" t="s">
        <v>36</v>
      </c>
      <c r="B1220" t="s">
        <v>49</v>
      </c>
      <c r="C1220">
        <v>3</v>
      </c>
      <c r="D1220">
        <v>2013</v>
      </c>
      <c r="E1220">
        <v>19</v>
      </c>
      <c r="F1220">
        <v>3.1032500000000001E-2</v>
      </c>
      <c r="G1220">
        <v>3.44461E-2</v>
      </c>
      <c r="H1220" s="85">
        <v>56.953499999999998</v>
      </c>
      <c r="I1220" s="84">
        <f t="shared" si="228"/>
        <v>0</v>
      </c>
      <c r="J1220" s="84">
        <f t="shared" si="229"/>
        <v>0</v>
      </c>
      <c r="K1220" s="84">
        <f t="shared" si="230"/>
        <v>0</v>
      </c>
      <c r="L1220" s="84">
        <f t="shared" si="231"/>
        <v>0</v>
      </c>
      <c r="M1220" s="84">
        <f t="shared" si="232"/>
        <v>0</v>
      </c>
      <c r="N1220">
        <v>0</v>
      </c>
      <c r="O1220" s="85">
        <v>0</v>
      </c>
      <c r="P1220" s="84">
        <v>0.23300000000000001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 s="85">
        <v>0</v>
      </c>
      <c r="X1220" s="85">
        <v>0</v>
      </c>
      <c r="Y1220" s="85">
        <v>0</v>
      </c>
      <c r="Z1220" s="85">
        <v>0</v>
      </c>
      <c r="AA1220" s="85">
        <v>0</v>
      </c>
      <c r="AB1220" s="64">
        <f t="shared" si="233"/>
        <v>0</v>
      </c>
      <c r="AC1220" s="64">
        <f t="shared" si="234"/>
        <v>0</v>
      </c>
      <c r="AD1220" s="64">
        <f t="shared" si="235"/>
        <v>0</v>
      </c>
      <c r="AE1220" s="64">
        <f t="shared" si="236"/>
        <v>0</v>
      </c>
      <c r="AF1220" s="64">
        <f t="shared" si="237"/>
        <v>0</v>
      </c>
      <c r="AG1220" s="64">
        <f t="shared" si="238"/>
        <v>0</v>
      </c>
      <c r="AH1220" s="64">
        <f t="shared" si="239"/>
        <v>0</v>
      </c>
    </row>
    <row r="1221" spans="1:34">
      <c r="A1221" t="s">
        <v>36</v>
      </c>
      <c r="B1221" t="s">
        <v>49</v>
      </c>
      <c r="C1221">
        <v>3</v>
      </c>
      <c r="D1221">
        <v>2013</v>
      </c>
      <c r="E1221">
        <v>20</v>
      </c>
      <c r="F1221">
        <v>2.5509199999999999E-2</v>
      </c>
      <c r="G1221">
        <v>2.7805E-2</v>
      </c>
      <c r="H1221" s="85">
        <v>55.124000000000002</v>
      </c>
      <c r="I1221" s="84">
        <f t="shared" si="228"/>
        <v>0</v>
      </c>
      <c r="J1221" s="84">
        <f t="shared" si="229"/>
        <v>0</v>
      </c>
      <c r="K1221" s="84">
        <f t="shared" si="230"/>
        <v>0</v>
      </c>
      <c r="L1221" s="84">
        <f t="shared" si="231"/>
        <v>0</v>
      </c>
      <c r="M1221" s="84">
        <f t="shared" si="232"/>
        <v>0</v>
      </c>
      <c r="N1221">
        <v>0</v>
      </c>
      <c r="O1221" s="85">
        <v>0</v>
      </c>
      <c r="P1221" s="84">
        <v>0.16500000000000001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 s="85">
        <v>0</v>
      </c>
      <c r="X1221" s="85">
        <v>0</v>
      </c>
      <c r="Y1221" s="85">
        <v>0</v>
      </c>
      <c r="Z1221" s="85">
        <v>0</v>
      </c>
      <c r="AA1221" s="85">
        <v>0</v>
      </c>
      <c r="AB1221" s="64">
        <f t="shared" si="233"/>
        <v>0</v>
      </c>
      <c r="AC1221" s="64">
        <f t="shared" si="234"/>
        <v>0</v>
      </c>
      <c r="AD1221" s="64">
        <f t="shared" si="235"/>
        <v>0</v>
      </c>
      <c r="AE1221" s="64">
        <f t="shared" si="236"/>
        <v>0</v>
      </c>
      <c r="AF1221" s="64">
        <f t="shared" si="237"/>
        <v>0</v>
      </c>
      <c r="AG1221" s="64">
        <f t="shared" si="238"/>
        <v>0</v>
      </c>
      <c r="AH1221" s="64">
        <f t="shared" si="239"/>
        <v>0</v>
      </c>
    </row>
    <row r="1222" spans="1:34">
      <c r="A1222" t="s">
        <v>36</v>
      </c>
      <c r="B1222" t="s">
        <v>49</v>
      </c>
      <c r="C1222">
        <v>3</v>
      </c>
      <c r="D1222">
        <v>2013</v>
      </c>
      <c r="E1222">
        <v>21</v>
      </c>
      <c r="F1222">
        <v>1.7219000000000002E-2</v>
      </c>
      <c r="G1222">
        <v>1.84244E-2</v>
      </c>
      <c r="H1222" s="85">
        <v>52.852699999999999</v>
      </c>
      <c r="I1222" s="84">
        <f t="shared" si="228"/>
        <v>0</v>
      </c>
      <c r="J1222" s="84">
        <f t="shared" si="229"/>
        <v>0</v>
      </c>
      <c r="K1222" s="84">
        <f t="shared" si="230"/>
        <v>0</v>
      </c>
      <c r="L1222" s="84">
        <f t="shared" si="231"/>
        <v>0</v>
      </c>
      <c r="M1222" s="84">
        <f t="shared" si="232"/>
        <v>0</v>
      </c>
      <c r="N1222">
        <v>0</v>
      </c>
      <c r="O1222" s="85">
        <v>0</v>
      </c>
      <c r="P1222" s="84">
        <v>0.1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 s="85">
        <v>0</v>
      </c>
      <c r="X1222" s="85">
        <v>0</v>
      </c>
      <c r="Y1222" s="85">
        <v>0</v>
      </c>
      <c r="Z1222" s="85">
        <v>0</v>
      </c>
      <c r="AA1222" s="85">
        <v>0</v>
      </c>
      <c r="AB1222" s="64">
        <f t="shared" si="233"/>
        <v>0</v>
      </c>
      <c r="AC1222" s="64">
        <f t="shared" si="234"/>
        <v>0</v>
      </c>
      <c r="AD1222" s="64">
        <f t="shared" si="235"/>
        <v>0</v>
      </c>
      <c r="AE1222" s="64">
        <f t="shared" si="236"/>
        <v>0</v>
      </c>
      <c r="AF1222" s="64">
        <f t="shared" si="237"/>
        <v>0</v>
      </c>
      <c r="AG1222" s="64">
        <f t="shared" si="238"/>
        <v>0</v>
      </c>
      <c r="AH1222" s="64">
        <f t="shared" si="239"/>
        <v>0</v>
      </c>
    </row>
    <row r="1223" spans="1:34">
      <c r="A1223" t="s">
        <v>36</v>
      </c>
      <c r="B1223" t="s">
        <v>49</v>
      </c>
      <c r="C1223">
        <v>3</v>
      </c>
      <c r="D1223">
        <v>2013</v>
      </c>
      <c r="E1223">
        <v>22</v>
      </c>
      <c r="F1223">
        <v>0</v>
      </c>
      <c r="G1223">
        <v>0</v>
      </c>
      <c r="H1223" s="85">
        <v>50.155000000000001</v>
      </c>
      <c r="I1223" s="84">
        <f t="shared" si="228"/>
        <v>0</v>
      </c>
      <c r="J1223" s="84">
        <f t="shared" si="229"/>
        <v>0</v>
      </c>
      <c r="K1223" s="84">
        <f t="shared" si="230"/>
        <v>0</v>
      </c>
      <c r="L1223" s="84">
        <f t="shared" si="231"/>
        <v>0</v>
      </c>
      <c r="M1223" s="84">
        <f t="shared" si="232"/>
        <v>0</v>
      </c>
      <c r="N1223">
        <v>0</v>
      </c>
      <c r="O1223" s="85">
        <v>0</v>
      </c>
      <c r="P1223" s="84">
        <v>6.8000000000000005E-2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 s="85">
        <v>0</v>
      </c>
      <c r="X1223" s="85">
        <v>0</v>
      </c>
      <c r="Y1223" s="85">
        <v>0</v>
      </c>
      <c r="Z1223" s="85">
        <v>0</v>
      </c>
      <c r="AA1223" s="85">
        <v>0</v>
      </c>
      <c r="AB1223" s="64">
        <f t="shared" si="233"/>
        <v>0</v>
      </c>
      <c r="AC1223" s="64">
        <f t="shared" si="234"/>
        <v>0</v>
      </c>
      <c r="AD1223" s="64">
        <f t="shared" si="235"/>
        <v>0</v>
      </c>
      <c r="AE1223" s="64">
        <f t="shared" si="236"/>
        <v>0</v>
      </c>
      <c r="AF1223" s="64">
        <f t="shared" si="237"/>
        <v>0</v>
      </c>
      <c r="AG1223" s="64">
        <f t="shared" si="238"/>
        <v>0</v>
      </c>
      <c r="AH1223" s="64">
        <f t="shared" si="239"/>
        <v>0</v>
      </c>
    </row>
    <row r="1224" spans="1:34">
      <c r="A1224" t="s">
        <v>36</v>
      </c>
      <c r="B1224" t="s">
        <v>49</v>
      </c>
      <c r="C1224">
        <v>3</v>
      </c>
      <c r="D1224">
        <v>2013</v>
      </c>
      <c r="E1224">
        <v>23</v>
      </c>
      <c r="F1224">
        <v>0</v>
      </c>
      <c r="G1224">
        <v>0</v>
      </c>
      <c r="H1224" s="85">
        <v>50.201500000000003</v>
      </c>
      <c r="I1224" s="84">
        <f t="shared" si="228"/>
        <v>0</v>
      </c>
      <c r="J1224" s="84">
        <f t="shared" si="229"/>
        <v>0</v>
      </c>
      <c r="K1224" s="84">
        <f t="shared" si="230"/>
        <v>0</v>
      </c>
      <c r="L1224" s="84">
        <f t="shared" si="231"/>
        <v>0</v>
      </c>
      <c r="M1224" s="84">
        <f t="shared" si="232"/>
        <v>0</v>
      </c>
      <c r="N1224">
        <v>0</v>
      </c>
      <c r="O1224" s="85">
        <v>0</v>
      </c>
      <c r="P1224" s="84">
        <v>5.0999999999999997E-2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 s="85">
        <v>0</v>
      </c>
      <c r="X1224" s="85">
        <v>0</v>
      </c>
      <c r="Y1224" s="85">
        <v>0</v>
      </c>
      <c r="Z1224" s="85">
        <v>0</v>
      </c>
      <c r="AA1224" s="85">
        <v>0</v>
      </c>
      <c r="AB1224" s="64">
        <f t="shared" si="233"/>
        <v>0</v>
      </c>
      <c r="AC1224" s="64">
        <f t="shared" si="234"/>
        <v>0</v>
      </c>
      <c r="AD1224" s="64">
        <f t="shared" si="235"/>
        <v>0</v>
      </c>
      <c r="AE1224" s="64">
        <f t="shared" si="236"/>
        <v>0</v>
      </c>
      <c r="AF1224" s="64">
        <f t="shared" si="237"/>
        <v>0</v>
      </c>
      <c r="AG1224" s="64">
        <f t="shared" si="238"/>
        <v>0</v>
      </c>
      <c r="AH1224" s="64">
        <f t="shared" si="239"/>
        <v>0</v>
      </c>
    </row>
    <row r="1225" spans="1:34">
      <c r="A1225" t="s">
        <v>36</v>
      </c>
      <c r="B1225" t="s">
        <v>49</v>
      </c>
      <c r="C1225">
        <v>3</v>
      </c>
      <c r="D1225">
        <v>2013</v>
      </c>
      <c r="E1225">
        <v>24</v>
      </c>
      <c r="F1225">
        <v>0</v>
      </c>
      <c r="G1225">
        <v>0</v>
      </c>
      <c r="H1225" s="85">
        <v>49.418599999999998</v>
      </c>
      <c r="I1225" s="84">
        <f t="shared" si="228"/>
        <v>0</v>
      </c>
      <c r="J1225" s="84">
        <f t="shared" si="229"/>
        <v>0</v>
      </c>
      <c r="K1225" s="84">
        <f t="shared" si="230"/>
        <v>0</v>
      </c>
      <c r="L1225" s="84">
        <f t="shared" si="231"/>
        <v>0</v>
      </c>
      <c r="M1225" s="84">
        <f t="shared" si="232"/>
        <v>0</v>
      </c>
      <c r="N1225">
        <v>0</v>
      </c>
      <c r="O1225" s="85">
        <v>0</v>
      </c>
      <c r="P1225" s="84">
        <v>0.05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 s="85">
        <v>0</v>
      </c>
      <c r="X1225" s="85">
        <v>0</v>
      </c>
      <c r="Y1225" s="85">
        <v>0</v>
      </c>
      <c r="Z1225" s="85">
        <v>0</v>
      </c>
      <c r="AA1225" s="85">
        <v>0</v>
      </c>
      <c r="AB1225" s="64">
        <f t="shared" si="233"/>
        <v>0</v>
      </c>
      <c r="AC1225" s="64">
        <f t="shared" si="234"/>
        <v>0</v>
      </c>
      <c r="AD1225" s="64">
        <f t="shared" si="235"/>
        <v>0</v>
      </c>
      <c r="AE1225" s="64">
        <f t="shared" si="236"/>
        <v>0</v>
      </c>
      <c r="AF1225" s="64">
        <f t="shared" si="237"/>
        <v>0</v>
      </c>
      <c r="AG1225" s="64">
        <f t="shared" si="238"/>
        <v>0</v>
      </c>
      <c r="AH1225" s="64">
        <f t="shared" si="239"/>
        <v>0</v>
      </c>
    </row>
    <row r="1226" spans="1:34">
      <c r="A1226" t="s">
        <v>36</v>
      </c>
      <c r="B1226" t="s">
        <v>50</v>
      </c>
      <c r="C1226">
        <v>4</v>
      </c>
      <c r="D1226">
        <v>2013</v>
      </c>
      <c r="E1226">
        <v>1</v>
      </c>
      <c r="F1226">
        <v>0</v>
      </c>
      <c r="G1226">
        <v>0</v>
      </c>
      <c r="H1226" s="85">
        <v>54.565899999999999</v>
      </c>
      <c r="I1226" s="84">
        <f t="shared" si="228"/>
        <v>0</v>
      </c>
      <c r="J1226" s="84">
        <f t="shared" si="229"/>
        <v>0</v>
      </c>
      <c r="K1226" s="84">
        <f t="shared" si="230"/>
        <v>0</v>
      </c>
      <c r="L1226" s="84">
        <f t="shared" si="231"/>
        <v>0</v>
      </c>
      <c r="M1226" s="84">
        <f t="shared" si="232"/>
        <v>0</v>
      </c>
      <c r="N1226">
        <v>0</v>
      </c>
      <c r="O1226" s="85">
        <v>0</v>
      </c>
      <c r="P1226" s="84">
        <v>0.05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 s="85">
        <v>0</v>
      </c>
      <c r="X1226" s="85">
        <v>0</v>
      </c>
      <c r="Y1226" s="85">
        <v>0</v>
      </c>
      <c r="Z1226" s="85">
        <v>0</v>
      </c>
      <c r="AA1226" s="85">
        <v>0</v>
      </c>
      <c r="AB1226" s="64">
        <f t="shared" si="233"/>
        <v>0</v>
      </c>
      <c r="AC1226" s="64">
        <f t="shared" si="234"/>
        <v>0</v>
      </c>
      <c r="AD1226" s="64">
        <f t="shared" si="235"/>
        <v>0</v>
      </c>
      <c r="AE1226" s="64">
        <f t="shared" si="236"/>
        <v>0</v>
      </c>
      <c r="AF1226" s="64">
        <f t="shared" si="237"/>
        <v>0</v>
      </c>
      <c r="AG1226" s="64">
        <f t="shared" si="238"/>
        <v>0</v>
      </c>
      <c r="AH1226" s="64">
        <f t="shared" si="239"/>
        <v>0</v>
      </c>
    </row>
    <row r="1227" spans="1:34">
      <c r="A1227" t="s">
        <v>36</v>
      </c>
      <c r="B1227" t="s">
        <v>50</v>
      </c>
      <c r="C1227">
        <v>4</v>
      </c>
      <c r="D1227">
        <v>2013</v>
      </c>
      <c r="E1227">
        <v>2</v>
      </c>
      <c r="F1227">
        <v>0</v>
      </c>
      <c r="G1227">
        <v>0</v>
      </c>
      <c r="H1227" s="85">
        <v>54.302300000000002</v>
      </c>
      <c r="I1227" s="84">
        <f t="shared" si="228"/>
        <v>0</v>
      </c>
      <c r="J1227" s="84">
        <f t="shared" si="229"/>
        <v>0</v>
      </c>
      <c r="K1227" s="84">
        <f t="shared" si="230"/>
        <v>0</v>
      </c>
      <c r="L1227" s="84">
        <f t="shared" si="231"/>
        <v>0</v>
      </c>
      <c r="M1227" s="84">
        <f t="shared" si="232"/>
        <v>0</v>
      </c>
      <c r="N1227">
        <v>0</v>
      </c>
      <c r="O1227" s="85">
        <v>0</v>
      </c>
      <c r="P1227" s="84">
        <v>3.2000000000000001E-2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 s="85">
        <v>0</v>
      </c>
      <c r="X1227" s="85">
        <v>0</v>
      </c>
      <c r="Y1227" s="85">
        <v>0</v>
      </c>
      <c r="Z1227" s="85">
        <v>0</v>
      </c>
      <c r="AA1227" s="85">
        <v>0</v>
      </c>
      <c r="AB1227" s="64">
        <f t="shared" si="233"/>
        <v>0</v>
      </c>
      <c r="AC1227" s="64">
        <f t="shared" si="234"/>
        <v>0</v>
      </c>
      <c r="AD1227" s="64">
        <f t="shared" si="235"/>
        <v>0</v>
      </c>
      <c r="AE1227" s="64">
        <f t="shared" si="236"/>
        <v>0</v>
      </c>
      <c r="AF1227" s="64">
        <f t="shared" si="237"/>
        <v>0</v>
      </c>
      <c r="AG1227" s="64">
        <f t="shared" si="238"/>
        <v>0</v>
      </c>
      <c r="AH1227" s="64">
        <f t="shared" si="239"/>
        <v>0</v>
      </c>
    </row>
    <row r="1228" spans="1:34">
      <c r="A1228" t="s">
        <v>36</v>
      </c>
      <c r="B1228" t="s">
        <v>50</v>
      </c>
      <c r="C1228">
        <v>4</v>
      </c>
      <c r="D1228">
        <v>2013</v>
      </c>
      <c r="E1228">
        <v>3</v>
      </c>
      <c r="F1228">
        <v>0</v>
      </c>
      <c r="G1228">
        <v>0</v>
      </c>
      <c r="H1228" s="85">
        <v>53.697699999999998</v>
      </c>
      <c r="I1228" s="84">
        <f t="shared" si="228"/>
        <v>0</v>
      </c>
      <c r="J1228" s="84">
        <f t="shared" si="229"/>
        <v>0</v>
      </c>
      <c r="K1228" s="84">
        <f t="shared" si="230"/>
        <v>0</v>
      </c>
      <c r="L1228" s="84">
        <f t="shared" si="231"/>
        <v>0</v>
      </c>
      <c r="M1228" s="84">
        <f t="shared" si="232"/>
        <v>0</v>
      </c>
      <c r="N1228">
        <v>0</v>
      </c>
      <c r="O1228" s="85">
        <v>0</v>
      </c>
      <c r="P1228" s="84">
        <v>4.3999999999999997E-2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 s="85">
        <v>0</v>
      </c>
      <c r="X1228" s="85">
        <v>0</v>
      </c>
      <c r="Y1228" s="85">
        <v>0</v>
      </c>
      <c r="Z1228" s="85">
        <v>0</v>
      </c>
      <c r="AA1228" s="85">
        <v>0</v>
      </c>
      <c r="AB1228" s="64">
        <f t="shared" si="233"/>
        <v>0</v>
      </c>
      <c r="AC1228" s="64">
        <f t="shared" si="234"/>
        <v>0</v>
      </c>
      <c r="AD1228" s="64">
        <f t="shared" si="235"/>
        <v>0</v>
      </c>
      <c r="AE1228" s="64">
        <f t="shared" si="236"/>
        <v>0</v>
      </c>
      <c r="AF1228" s="64">
        <f t="shared" si="237"/>
        <v>0</v>
      </c>
      <c r="AG1228" s="64">
        <f t="shared" si="238"/>
        <v>0</v>
      </c>
      <c r="AH1228" s="64">
        <f t="shared" si="239"/>
        <v>0</v>
      </c>
    </row>
    <row r="1229" spans="1:34">
      <c r="A1229" t="s">
        <v>36</v>
      </c>
      <c r="B1229" t="s">
        <v>50</v>
      </c>
      <c r="C1229">
        <v>4</v>
      </c>
      <c r="D1229">
        <v>2013</v>
      </c>
      <c r="E1229">
        <v>4</v>
      </c>
      <c r="F1229">
        <v>0</v>
      </c>
      <c r="G1229">
        <v>0</v>
      </c>
      <c r="H1229" s="85">
        <v>52.387599999999999</v>
      </c>
      <c r="I1229" s="84">
        <f t="shared" si="228"/>
        <v>0</v>
      </c>
      <c r="J1229" s="84">
        <f t="shared" si="229"/>
        <v>0</v>
      </c>
      <c r="K1229" s="84">
        <f t="shared" si="230"/>
        <v>0</v>
      </c>
      <c r="L1229" s="84">
        <f t="shared" si="231"/>
        <v>0</v>
      </c>
      <c r="M1229" s="84">
        <f t="shared" si="232"/>
        <v>0</v>
      </c>
      <c r="N1229">
        <v>0</v>
      </c>
      <c r="O1229" s="85">
        <v>0</v>
      </c>
      <c r="P1229" s="84">
        <v>4.3999999999999997E-2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 s="85">
        <v>0</v>
      </c>
      <c r="X1229" s="85">
        <v>0</v>
      </c>
      <c r="Y1229" s="85">
        <v>0</v>
      </c>
      <c r="Z1229" s="85">
        <v>0</v>
      </c>
      <c r="AA1229" s="85">
        <v>0</v>
      </c>
      <c r="AB1229" s="64">
        <f t="shared" si="233"/>
        <v>0</v>
      </c>
      <c r="AC1229" s="64">
        <f t="shared" si="234"/>
        <v>0</v>
      </c>
      <c r="AD1229" s="64">
        <f t="shared" si="235"/>
        <v>0</v>
      </c>
      <c r="AE1229" s="64">
        <f t="shared" si="236"/>
        <v>0</v>
      </c>
      <c r="AF1229" s="64">
        <f t="shared" si="237"/>
        <v>0</v>
      </c>
      <c r="AG1229" s="64">
        <f t="shared" si="238"/>
        <v>0</v>
      </c>
      <c r="AH1229" s="64">
        <f t="shared" si="239"/>
        <v>0</v>
      </c>
    </row>
    <row r="1230" spans="1:34">
      <c r="A1230" t="s">
        <v>36</v>
      </c>
      <c r="B1230" t="s">
        <v>50</v>
      </c>
      <c r="C1230">
        <v>4</v>
      </c>
      <c r="D1230">
        <v>2013</v>
      </c>
      <c r="E1230">
        <v>5</v>
      </c>
      <c r="F1230">
        <v>0</v>
      </c>
      <c r="G1230">
        <v>0</v>
      </c>
      <c r="H1230" s="85">
        <v>52.519399999999997</v>
      </c>
      <c r="I1230" s="84">
        <f t="shared" si="228"/>
        <v>0</v>
      </c>
      <c r="J1230" s="84">
        <f t="shared" si="229"/>
        <v>0</v>
      </c>
      <c r="K1230" s="84">
        <f t="shared" si="230"/>
        <v>0</v>
      </c>
      <c r="L1230" s="84">
        <f t="shared" si="231"/>
        <v>0</v>
      </c>
      <c r="M1230" s="84">
        <f t="shared" si="232"/>
        <v>0</v>
      </c>
      <c r="N1230">
        <v>0</v>
      </c>
      <c r="O1230" s="85">
        <v>0</v>
      </c>
      <c r="P1230" s="84">
        <v>5.3999999999999999E-2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 s="85">
        <v>0</v>
      </c>
      <c r="X1230" s="85">
        <v>0</v>
      </c>
      <c r="Y1230" s="85">
        <v>0</v>
      </c>
      <c r="Z1230" s="85">
        <v>0</v>
      </c>
      <c r="AA1230" s="85">
        <v>0</v>
      </c>
      <c r="AB1230" s="64">
        <f t="shared" si="233"/>
        <v>0</v>
      </c>
      <c r="AC1230" s="64">
        <f t="shared" si="234"/>
        <v>0</v>
      </c>
      <c r="AD1230" s="64">
        <f t="shared" si="235"/>
        <v>0</v>
      </c>
      <c r="AE1230" s="64">
        <f t="shared" si="236"/>
        <v>0</v>
      </c>
      <c r="AF1230" s="64">
        <f t="shared" si="237"/>
        <v>0</v>
      </c>
      <c r="AG1230" s="64">
        <f t="shared" si="238"/>
        <v>0</v>
      </c>
      <c r="AH1230" s="64">
        <f t="shared" si="239"/>
        <v>0</v>
      </c>
    </row>
    <row r="1231" spans="1:34">
      <c r="A1231" t="s">
        <v>36</v>
      </c>
      <c r="B1231" t="s">
        <v>50</v>
      </c>
      <c r="C1231">
        <v>4</v>
      </c>
      <c r="D1231">
        <v>2013</v>
      </c>
      <c r="E1231">
        <v>6</v>
      </c>
      <c r="F1231">
        <v>0</v>
      </c>
      <c r="G1231">
        <v>0</v>
      </c>
      <c r="H1231" s="85">
        <v>51.736400000000003</v>
      </c>
      <c r="I1231" s="84">
        <f t="shared" si="228"/>
        <v>0</v>
      </c>
      <c r="J1231" s="84">
        <f t="shared" si="229"/>
        <v>0</v>
      </c>
      <c r="K1231" s="84">
        <f t="shared" si="230"/>
        <v>0</v>
      </c>
      <c r="L1231" s="84">
        <f t="shared" si="231"/>
        <v>0</v>
      </c>
      <c r="M1231" s="84">
        <f t="shared" si="232"/>
        <v>0</v>
      </c>
      <c r="N1231">
        <v>0</v>
      </c>
      <c r="O1231" s="85">
        <v>0</v>
      </c>
      <c r="P1231" s="84">
        <v>0.10100000000000001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 s="85">
        <v>0</v>
      </c>
      <c r="X1231" s="85">
        <v>0</v>
      </c>
      <c r="Y1231" s="85">
        <v>0</v>
      </c>
      <c r="Z1231" s="85">
        <v>0</v>
      </c>
      <c r="AA1231" s="85">
        <v>0</v>
      </c>
      <c r="AB1231" s="64">
        <f t="shared" si="233"/>
        <v>0</v>
      </c>
      <c r="AC1231" s="64">
        <f t="shared" si="234"/>
        <v>0</v>
      </c>
      <c r="AD1231" s="64">
        <f t="shared" si="235"/>
        <v>0</v>
      </c>
      <c r="AE1231" s="64">
        <f t="shared" si="236"/>
        <v>0</v>
      </c>
      <c r="AF1231" s="64">
        <f t="shared" si="237"/>
        <v>0</v>
      </c>
      <c r="AG1231" s="64">
        <f t="shared" si="238"/>
        <v>0</v>
      </c>
      <c r="AH1231" s="64">
        <f t="shared" si="239"/>
        <v>0</v>
      </c>
    </row>
    <row r="1232" spans="1:34">
      <c r="A1232" t="s">
        <v>36</v>
      </c>
      <c r="B1232" t="s">
        <v>50</v>
      </c>
      <c r="C1232">
        <v>4</v>
      </c>
      <c r="D1232">
        <v>2013</v>
      </c>
      <c r="E1232">
        <v>7</v>
      </c>
      <c r="F1232">
        <v>0</v>
      </c>
      <c r="G1232">
        <v>0</v>
      </c>
      <c r="H1232" s="85">
        <v>51.503900000000002</v>
      </c>
      <c r="I1232" s="84">
        <f t="shared" si="228"/>
        <v>0</v>
      </c>
      <c r="J1232" s="84">
        <f t="shared" si="229"/>
        <v>0</v>
      </c>
      <c r="K1232" s="84">
        <f t="shared" si="230"/>
        <v>0</v>
      </c>
      <c r="L1232" s="84">
        <f t="shared" si="231"/>
        <v>0</v>
      </c>
      <c r="M1232" s="84">
        <f t="shared" si="232"/>
        <v>0</v>
      </c>
      <c r="N1232">
        <v>0</v>
      </c>
      <c r="O1232" s="85">
        <v>0</v>
      </c>
      <c r="P1232" s="84">
        <v>0.161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 s="85">
        <v>0</v>
      </c>
      <c r="X1232" s="85">
        <v>0</v>
      </c>
      <c r="Y1232" s="85">
        <v>0</v>
      </c>
      <c r="Z1232" s="85">
        <v>0</v>
      </c>
      <c r="AA1232" s="85">
        <v>0</v>
      </c>
      <c r="AB1232" s="64">
        <f t="shared" si="233"/>
        <v>0</v>
      </c>
      <c r="AC1232" s="64">
        <f t="shared" si="234"/>
        <v>0</v>
      </c>
      <c r="AD1232" s="64">
        <f t="shared" si="235"/>
        <v>0</v>
      </c>
      <c r="AE1232" s="64">
        <f t="shared" si="236"/>
        <v>0</v>
      </c>
      <c r="AF1232" s="64">
        <f t="shared" si="237"/>
        <v>0</v>
      </c>
      <c r="AG1232" s="64">
        <f t="shared" si="238"/>
        <v>0</v>
      </c>
      <c r="AH1232" s="64">
        <f t="shared" si="239"/>
        <v>0</v>
      </c>
    </row>
    <row r="1233" spans="1:34">
      <c r="A1233" t="s">
        <v>36</v>
      </c>
      <c r="B1233" t="s">
        <v>50</v>
      </c>
      <c r="C1233">
        <v>4</v>
      </c>
      <c r="D1233">
        <v>2013</v>
      </c>
      <c r="E1233">
        <v>8</v>
      </c>
      <c r="F1233">
        <v>0</v>
      </c>
      <c r="G1233">
        <v>0</v>
      </c>
      <c r="H1233" s="85">
        <v>59.116300000000003</v>
      </c>
      <c r="I1233" s="84">
        <f t="shared" si="228"/>
        <v>0</v>
      </c>
      <c r="J1233" s="84">
        <f t="shared" si="229"/>
        <v>0</v>
      </c>
      <c r="K1233" s="84">
        <f t="shared" si="230"/>
        <v>0</v>
      </c>
      <c r="L1233" s="84">
        <f t="shared" si="231"/>
        <v>0</v>
      </c>
      <c r="M1233" s="84">
        <f t="shared" si="232"/>
        <v>0</v>
      </c>
      <c r="N1233">
        <v>0</v>
      </c>
      <c r="O1233" s="85">
        <v>0</v>
      </c>
      <c r="P1233" s="84">
        <v>0.224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 s="85">
        <v>0</v>
      </c>
      <c r="X1233" s="85">
        <v>0</v>
      </c>
      <c r="Y1233" s="85">
        <v>0</v>
      </c>
      <c r="Z1233" s="85">
        <v>0</v>
      </c>
      <c r="AA1233" s="85">
        <v>0</v>
      </c>
      <c r="AB1233" s="64">
        <f t="shared" si="233"/>
        <v>0</v>
      </c>
      <c r="AC1233" s="64">
        <f t="shared" si="234"/>
        <v>0</v>
      </c>
      <c r="AD1233" s="64">
        <f t="shared" si="235"/>
        <v>0</v>
      </c>
      <c r="AE1233" s="64">
        <f t="shared" si="236"/>
        <v>0</v>
      </c>
      <c r="AF1233" s="64">
        <f t="shared" si="237"/>
        <v>0</v>
      </c>
      <c r="AG1233" s="64">
        <f t="shared" si="238"/>
        <v>0</v>
      </c>
      <c r="AH1233" s="64">
        <f t="shared" si="239"/>
        <v>0</v>
      </c>
    </row>
    <row r="1234" spans="1:34">
      <c r="A1234" t="s">
        <v>36</v>
      </c>
      <c r="B1234" t="s">
        <v>50</v>
      </c>
      <c r="C1234">
        <v>4</v>
      </c>
      <c r="D1234">
        <v>2013</v>
      </c>
      <c r="E1234">
        <v>9</v>
      </c>
      <c r="F1234">
        <v>0</v>
      </c>
      <c r="G1234">
        <v>0</v>
      </c>
      <c r="H1234" s="85">
        <v>64.860500000000002</v>
      </c>
      <c r="I1234" s="84">
        <f t="shared" si="228"/>
        <v>0</v>
      </c>
      <c r="J1234" s="84">
        <f t="shared" si="229"/>
        <v>0</v>
      </c>
      <c r="K1234" s="84">
        <f t="shared" si="230"/>
        <v>0</v>
      </c>
      <c r="L1234" s="84">
        <f t="shared" si="231"/>
        <v>0</v>
      </c>
      <c r="M1234" s="84">
        <f t="shared" si="232"/>
        <v>0</v>
      </c>
      <c r="N1234">
        <v>0</v>
      </c>
      <c r="O1234" s="85">
        <v>0</v>
      </c>
      <c r="P1234" s="84">
        <v>0.33800000000000002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 s="85">
        <v>0</v>
      </c>
      <c r="X1234" s="85">
        <v>0</v>
      </c>
      <c r="Y1234" s="85">
        <v>0</v>
      </c>
      <c r="Z1234" s="85">
        <v>0</v>
      </c>
      <c r="AA1234" s="85">
        <v>0</v>
      </c>
      <c r="AB1234" s="64">
        <f t="shared" si="233"/>
        <v>0</v>
      </c>
      <c r="AC1234" s="64">
        <f t="shared" si="234"/>
        <v>0</v>
      </c>
      <c r="AD1234" s="64">
        <f t="shared" si="235"/>
        <v>0</v>
      </c>
      <c r="AE1234" s="64">
        <f t="shared" si="236"/>
        <v>0</v>
      </c>
      <c r="AF1234" s="64">
        <f t="shared" si="237"/>
        <v>0</v>
      </c>
      <c r="AG1234" s="64">
        <f t="shared" si="238"/>
        <v>0</v>
      </c>
      <c r="AH1234" s="64">
        <f t="shared" si="239"/>
        <v>0</v>
      </c>
    </row>
    <row r="1235" spans="1:34">
      <c r="A1235" t="s">
        <v>36</v>
      </c>
      <c r="B1235" t="s">
        <v>50</v>
      </c>
      <c r="C1235">
        <v>4</v>
      </c>
      <c r="D1235">
        <v>2013</v>
      </c>
      <c r="E1235">
        <v>10</v>
      </c>
      <c r="F1235">
        <v>2.8910499999999999E-2</v>
      </c>
      <c r="G1235">
        <v>2.8910499999999999E-2</v>
      </c>
      <c r="H1235" s="85">
        <v>69.023300000000006</v>
      </c>
      <c r="I1235" s="84">
        <f t="shared" si="228"/>
        <v>0</v>
      </c>
      <c r="J1235" s="84">
        <f t="shared" si="229"/>
        <v>0</v>
      </c>
      <c r="K1235" s="84">
        <f t="shared" si="230"/>
        <v>0</v>
      </c>
      <c r="L1235" s="84">
        <f t="shared" si="231"/>
        <v>0</v>
      </c>
      <c r="M1235" s="84">
        <f t="shared" si="232"/>
        <v>0</v>
      </c>
      <c r="N1235">
        <v>0</v>
      </c>
      <c r="O1235" s="85">
        <v>0</v>
      </c>
      <c r="P1235" s="84">
        <v>0.55700000000000005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 s="85">
        <v>0</v>
      </c>
      <c r="X1235" s="85">
        <v>0</v>
      </c>
      <c r="Y1235" s="85">
        <v>0</v>
      </c>
      <c r="Z1235" s="85">
        <v>0</v>
      </c>
      <c r="AA1235" s="85">
        <v>0</v>
      </c>
      <c r="AB1235" s="64">
        <f t="shared" si="233"/>
        <v>0</v>
      </c>
      <c r="AC1235" s="64">
        <f t="shared" si="234"/>
        <v>0</v>
      </c>
      <c r="AD1235" s="64">
        <f t="shared" si="235"/>
        <v>0</v>
      </c>
      <c r="AE1235" s="64">
        <f t="shared" si="236"/>
        <v>0</v>
      </c>
      <c r="AF1235" s="64">
        <f t="shared" si="237"/>
        <v>0</v>
      </c>
      <c r="AG1235" s="64">
        <f t="shared" si="238"/>
        <v>0</v>
      </c>
      <c r="AH1235" s="64">
        <f t="shared" si="239"/>
        <v>0</v>
      </c>
    </row>
    <row r="1236" spans="1:34">
      <c r="A1236" t="s">
        <v>36</v>
      </c>
      <c r="B1236" t="s">
        <v>50</v>
      </c>
      <c r="C1236">
        <v>4</v>
      </c>
      <c r="D1236">
        <v>2013</v>
      </c>
      <c r="E1236">
        <v>11</v>
      </c>
      <c r="F1236">
        <v>7.4707700000000002E-2</v>
      </c>
      <c r="G1236">
        <v>7.4707700000000002E-2</v>
      </c>
      <c r="H1236" s="85">
        <v>72.6434</v>
      </c>
      <c r="I1236" s="84">
        <f t="shared" si="228"/>
        <v>0</v>
      </c>
      <c r="J1236" s="84">
        <f t="shared" si="229"/>
        <v>0</v>
      </c>
      <c r="K1236" s="84">
        <f t="shared" si="230"/>
        <v>0</v>
      </c>
      <c r="L1236" s="84">
        <f t="shared" si="231"/>
        <v>0</v>
      </c>
      <c r="M1236" s="84">
        <f t="shared" si="232"/>
        <v>0</v>
      </c>
      <c r="N1236">
        <v>0</v>
      </c>
      <c r="O1236" s="85">
        <v>0</v>
      </c>
      <c r="P1236" s="84">
        <v>0.72599999999999998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 s="85">
        <v>0</v>
      </c>
      <c r="X1236" s="85">
        <v>0</v>
      </c>
      <c r="Y1236" s="85">
        <v>0</v>
      </c>
      <c r="Z1236" s="85">
        <v>0</v>
      </c>
      <c r="AA1236" s="85">
        <v>0</v>
      </c>
      <c r="AB1236" s="64">
        <f t="shared" si="233"/>
        <v>0</v>
      </c>
      <c r="AC1236" s="64">
        <f t="shared" si="234"/>
        <v>0</v>
      </c>
      <c r="AD1236" s="64">
        <f t="shared" si="235"/>
        <v>0</v>
      </c>
      <c r="AE1236" s="64">
        <f t="shared" si="236"/>
        <v>0</v>
      </c>
      <c r="AF1236" s="64">
        <f t="shared" si="237"/>
        <v>0</v>
      </c>
      <c r="AG1236" s="64">
        <f t="shared" si="238"/>
        <v>0</v>
      </c>
      <c r="AH1236" s="64">
        <f t="shared" si="239"/>
        <v>0</v>
      </c>
    </row>
    <row r="1237" spans="1:34">
      <c r="A1237" t="s">
        <v>36</v>
      </c>
      <c r="B1237" t="s">
        <v>50</v>
      </c>
      <c r="C1237">
        <v>4</v>
      </c>
      <c r="D1237">
        <v>2013</v>
      </c>
      <c r="E1237">
        <v>12</v>
      </c>
      <c r="F1237">
        <v>0.1500322</v>
      </c>
      <c r="G1237">
        <v>0.1500322</v>
      </c>
      <c r="H1237" s="85">
        <v>74.317800000000005</v>
      </c>
      <c r="I1237" s="84">
        <f t="shared" si="228"/>
        <v>0</v>
      </c>
      <c r="J1237" s="84">
        <f t="shared" si="229"/>
        <v>0</v>
      </c>
      <c r="K1237" s="84">
        <f t="shared" si="230"/>
        <v>0</v>
      </c>
      <c r="L1237" s="84">
        <f t="shared" si="231"/>
        <v>0</v>
      </c>
      <c r="M1237" s="84">
        <f t="shared" si="232"/>
        <v>0</v>
      </c>
      <c r="N1237">
        <v>0</v>
      </c>
      <c r="O1237" s="85">
        <v>0</v>
      </c>
      <c r="P1237" s="84">
        <v>0.85699999999999998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 s="85">
        <v>0</v>
      </c>
      <c r="X1237" s="85">
        <v>0</v>
      </c>
      <c r="Y1237" s="85">
        <v>0</v>
      </c>
      <c r="Z1237" s="85">
        <v>0</v>
      </c>
      <c r="AA1237" s="85">
        <v>0</v>
      </c>
      <c r="AB1237" s="64">
        <f t="shared" si="233"/>
        <v>0</v>
      </c>
      <c r="AC1237" s="64">
        <f t="shared" si="234"/>
        <v>0</v>
      </c>
      <c r="AD1237" s="64">
        <f t="shared" si="235"/>
        <v>0</v>
      </c>
      <c r="AE1237" s="64">
        <f t="shared" si="236"/>
        <v>0</v>
      </c>
      <c r="AF1237" s="64">
        <f t="shared" si="237"/>
        <v>0</v>
      </c>
      <c r="AG1237" s="64">
        <f t="shared" si="238"/>
        <v>0</v>
      </c>
      <c r="AH1237" s="64">
        <f t="shared" si="239"/>
        <v>0</v>
      </c>
    </row>
    <row r="1238" spans="1:34">
      <c r="A1238" t="s">
        <v>36</v>
      </c>
      <c r="B1238" t="s">
        <v>50</v>
      </c>
      <c r="C1238">
        <v>4</v>
      </c>
      <c r="D1238">
        <v>2013</v>
      </c>
      <c r="E1238">
        <v>13</v>
      </c>
      <c r="F1238">
        <v>0.31390610000000002</v>
      </c>
      <c r="G1238">
        <v>0.31390610000000002</v>
      </c>
      <c r="H1238" s="85">
        <v>77.782899999999998</v>
      </c>
      <c r="I1238" s="84">
        <f t="shared" si="228"/>
        <v>0</v>
      </c>
      <c r="J1238" s="84">
        <f t="shared" si="229"/>
        <v>0</v>
      </c>
      <c r="K1238" s="84">
        <f t="shared" si="230"/>
        <v>0</v>
      </c>
      <c r="L1238" s="84">
        <f t="shared" si="231"/>
        <v>0</v>
      </c>
      <c r="M1238" s="84">
        <f t="shared" si="232"/>
        <v>0</v>
      </c>
      <c r="N1238">
        <v>0</v>
      </c>
      <c r="O1238" s="85">
        <v>0</v>
      </c>
      <c r="P1238" s="84">
        <v>0.90100000000000002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 s="85">
        <v>0</v>
      </c>
      <c r="X1238" s="85">
        <v>0</v>
      </c>
      <c r="Y1238" s="85">
        <v>0</v>
      </c>
      <c r="Z1238" s="85">
        <v>0</v>
      </c>
      <c r="AA1238" s="85">
        <v>0</v>
      </c>
      <c r="AB1238" s="64">
        <f t="shared" si="233"/>
        <v>0</v>
      </c>
      <c r="AC1238" s="64">
        <f t="shared" si="234"/>
        <v>0</v>
      </c>
      <c r="AD1238" s="64">
        <f t="shared" si="235"/>
        <v>0</v>
      </c>
      <c r="AE1238" s="64">
        <f t="shared" si="236"/>
        <v>0</v>
      </c>
      <c r="AF1238" s="64">
        <f t="shared" si="237"/>
        <v>0</v>
      </c>
      <c r="AG1238" s="64">
        <f t="shared" si="238"/>
        <v>0</v>
      </c>
      <c r="AH1238" s="64">
        <f t="shared" si="239"/>
        <v>0</v>
      </c>
    </row>
    <row r="1239" spans="1:34">
      <c r="A1239" t="s">
        <v>36</v>
      </c>
      <c r="B1239" t="s">
        <v>50</v>
      </c>
      <c r="C1239">
        <v>4</v>
      </c>
      <c r="D1239">
        <v>2013</v>
      </c>
      <c r="E1239">
        <v>14</v>
      </c>
      <c r="F1239">
        <v>0.55173680000000003</v>
      </c>
      <c r="G1239">
        <v>0.55173680000000003</v>
      </c>
      <c r="H1239" s="85">
        <v>80.844999999999999</v>
      </c>
      <c r="I1239" s="84">
        <f t="shared" si="228"/>
        <v>0</v>
      </c>
      <c r="J1239" s="84">
        <f t="shared" si="229"/>
        <v>0</v>
      </c>
      <c r="K1239" s="84">
        <f t="shared" si="230"/>
        <v>0</v>
      </c>
      <c r="L1239" s="84">
        <f t="shared" si="231"/>
        <v>0</v>
      </c>
      <c r="M1239" s="84">
        <f t="shared" si="232"/>
        <v>0</v>
      </c>
      <c r="N1239">
        <v>0</v>
      </c>
      <c r="O1239" s="85">
        <v>0</v>
      </c>
      <c r="P1239" s="84">
        <v>0.88900000000000001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 s="85">
        <v>0</v>
      </c>
      <c r="X1239" s="85">
        <v>0</v>
      </c>
      <c r="Y1239" s="85">
        <v>0</v>
      </c>
      <c r="Z1239" s="85">
        <v>0</v>
      </c>
      <c r="AA1239" s="85">
        <v>0</v>
      </c>
      <c r="AB1239" s="64">
        <f t="shared" si="233"/>
        <v>0</v>
      </c>
      <c r="AC1239" s="64">
        <f t="shared" si="234"/>
        <v>0</v>
      </c>
      <c r="AD1239" s="64">
        <f t="shared" si="235"/>
        <v>0</v>
      </c>
      <c r="AE1239" s="64">
        <f t="shared" si="236"/>
        <v>0</v>
      </c>
      <c r="AF1239" s="64">
        <f t="shared" si="237"/>
        <v>0</v>
      </c>
      <c r="AG1239" s="64">
        <f t="shared" si="238"/>
        <v>0</v>
      </c>
      <c r="AH1239" s="64">
        <f t="shared" si="239"/>
        <v>0</v>
      </c>
    </row>
    <row r="1240" spans="1:34">
      <c r="A1240" t="s">
        <v>36</v>
      </c>
      <c r="B1240" t="s">
        <v>50</v>
      </c>
      <c r="C1240">
        <v>4</v>
      </c>
      <c r="D1240">
        <v>2013</v>
      </c>
      <c r="E1240">
        <v>15</v>
      </c>
      <c r="F1240">
        <v>0.81863669999999999</v>
      </c>
      <c r="G1240">
        <v>0.81863669999999999</v>
      </c>
      <c r="H1240" s="85">
        <v>82.651200000000003</v>
      </c>
      <c r="I1240" s="84">
        <f t="shared" si="228"/>
        <v>0</v>
      </c>
      <c r="J1240" s="84">
        <f t="shared" si="229"/>
        <v>0</v>
      </c>
      <c r="K1240" s="84">
        <f t="shared" si="230"/>
        <v>0</v>
      </c>
      <c r="L1240" s="84">
        <f t="shared" si="231"/>
        <v>0</v>
      </c>
      <c r="M1240" s="84">
        <f t="shared" si="232"/>
        <v>0</v>
      </c>
      <c r="N1240">
        <v>0</v>
      </c>
      <c r="O1240" s="85">
        <v>0</v>
      </c>
      <c r="P1240" s="84">
        <v>0.8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 s="85">
        <v>0</v>
      </c>
      <c r="X1240" s="85">
        <v>0</v>
      </c>
      <c r="Y1240" s="85">
        <v>0</v>
      </c>
      <c r="Z1240" s="85">
        <v>0</v>
      </c>
      <c r="AA1240" s="85">
        <v>0</v>
      </c>
      <c r="AB1240" s="64">
        <f t="shared" si="233"/>
        <v>0</v>
      </c>
      <c r="AC1240" s="64">
        <f t="shared" si="234"/>
        <v>0</v>
      </c>
      <c r="AD1240" s="64">
        <f t="shared" si="235"/>
        <v>0</v>
      </c>
      <c r="AE1240" s="64">
        <f t="shared" si="236"/>
        <v>0</v>
      </c>
      <c r="AF1240" s="64">
        <f t="shared" si="237"/>
        <v>0</v>
      </c>
      <c r="AG1240" s="64">
        <f t="shared" si="238"/>
        <v>0</v>
      </c>
      <c r="AH1240" s="64">
        <f t="shared" si="239"/>
        <v>0</v>
      </c>
    </row>
    <row r="1241" spans="1:34">
      <c r="A1241" t="s">
        <v>36</v>
      </c>
      <c r="B1241" t="s">
        <v>50</v>
      </c>
      <c r="C1241">
        <v>4</v>
      </c>
      <c r="D1241">
        <v>2013</v>
      </c>
      <c r="E1241">
        <v>16</v>
      </c>
      <c r="F1241">
        <v>1.0186980000000001</v>
      </c>
      <c r="G1241">
        <v>1.0186980000000001</v>
      </c>
      <c r="H1241" s="85">
        <v>79.689899999999994</v>
      </c>
      <c r="I1241" s="84">
        <f t="shared" si="228"/>
        <v>0</v>
      </c>
      <c r="J1241" s="84">
        <f t="shared" si="229"/>
        <v>0</v>
      </c>
      <c r="K1241" s="84">
        <f t="shared" si="230"/>
        <v>0</v>
      </c>
      <c r="L1241" s="84">
        <f t="shared" si="231"/>
        <v>0</v>
      </c>
      <c r="M1241" s="84">
        <f t="shared" si="232"/>
        <v>0</v>
      </c>
      <c r="N1241">
        <v>0</v>
      </c>
      <c r="O1241" s="85">
        <v>0</v>
      </c>
      <c r="P1241" s="84">
        <v>0.67400000000000004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 s="85">
        <v>0</v>
      </c>
      <c r="X1241" s="85">
        <v>0</v>
      </c>
      <c r="Y1241" s="85">
        <v>0</v>
      </c>
      <c r="Z1241" s="85">
        <v>0</v>
      </c>
      <c r="AA1241" s="85">
        <v>0</v>
      </c>
      <c r="AB1241" s="64">
        <f t="shared" si="233"/>
        <v>0</v>
      </c>
      <c r="AC1241" s="64">
        <f t="shared" si="234"/>
        <v>0</v>
      </c>
      <c r="AD1241" s="64">
        <f t="shared" si="235"/>
        <v>0</v>
      </c>
      <c r="AE1241" s="64">
        <f t="shared" si="236"/>
        <v>0</v>
      </c>
      <c r="AF1241" s="64">
        <f t="shared" si="237"/>
        <v>0</v>
      </c>
      <c r="AG1241" s="64">
        <f t="shared" si="238"/>
        <v>0</v>
      </c>
      <c r="AH1241" s="64">
        <f t="shared" si="239"/>
        <v>0</v>
      </c>
    </row>
    <row r="1242" spans="1:34">
      <c r="A1242" t="s">
        <v>36</v>
      </c>
      <c r="B1242" t="s">
        <v>50</v>
      </c>
      <c r="C1242">
        <v>4</v>
      </c>
      <c r="D1242">
        <v>2013</v>
      </c>
      <c r="E1242">
        <v>17</v>
      </c>
      <c r="F1242">
        <v>1.1030789999999999</v>
      </c>
      <c r="G1242">
        <v>0.80524739999999995</v>
      </c>
      <c r="H1242" s="85">
        <v>75.751900000000006</v>
      </c>
      <c r="I1242" s="84">
        <f t="shared" si="228"/>
        <v>-2.7390399999999999E-2</v>
      </c>
      <c r="J1242" s="84">
        <f t="shared" si="229"/>
        <v>-1.12079E-2</v>
      </c>
      <c r="K1242" s="84">
        <f t="shared" si="230"/>
        <v>0</v>
      </c>
      <c r="L1242" s="84">
        <f t="shared" si="231"/>
        <v>1.12079E-2</v>
      </c>
      <c r="M1242" s="84">
        <f t="shared" si="232"/>
        <v>2.7390399999999999E-2</v>
      </c>
      <c r="N1242">
        <v>0</v>
      </c>
      <c r="O1242" s="85">
        <v>0</v>
      </c>
      <c r="P1242" s="84">
        <v>0.56599999999999995</v>
      </c>
      <c r="Q1242">
        <v>0</v>
      </c>
      <c r="R1242">
        <v>-2.7390399999999999E-2</v>
      </c>
      <c r="S1242">
        <v>-1.12079E-2</v>
      </c>
      <c r="T1242">
        <v>0</v>
      </c>
      <c r="U1242">
        <v>1.12079E-2</v>
      </c>
      <c r="V1242">
        <v>2.7390399999999999E-2</v>
      </c>
      <c r="W1242" s="85">
        <v>0</v>
      </c>
      <c r="X1242" s="85">
        <v>0</v>
      </c>
      <c r="Y1242" s="85">
        <v>0</v>
      </c>
      <c r="Z1242" s="85">
        <v>0</v>
      </c>
      <c r="AA1242" s="85">
        <v>0</v>
      </c>
      <c r="AB1242" s="64">
        <f t="shared" si="233"/>
        <v>0</v>
      </c>
      <c r="AC1242" s="64">
        <f t="shared" si="234"/>
        <v>0</v>
      </c>
      <c r="AD1242" s="64">
        <f t="shared" si="235"/>
        <v>0</v>
      </c>
      <c r="AE1242" s="64">
        <f t="shared" si="236"/>
        <v>0</v>
      </c>
      <c r="AF1242" s="64">
        <f t="shared" si="237"/>
        <v>0</v>
      </c>
      <c r="AG1242" s="64">
        <f t="shared" si="238"/>
        <v>0</v>
      </c>
      <c r="AH1242" s="64">
        <f t="shared" si="239"/>
        <v>0</v>
      </c>
    </row>
    <row r="1243" spans="1:34">
      <c r="A1243" t="s">
        <v>36</v>
      </c>
      <c r="B1243" t="s">
        <v>50</v>
      </c>
      <c r="C1243">
        <v>4</v>
      </c>
      <c r="D1243">
        <v>2013</v>
      </c>
      <c r="E1243">
        <v>18</v>
      </c>
      <c r="F1243">
        <v>1.0488919999999999</v>
      </c>
      <c r="G1243">
        <v>0.76569129999999996</v>
      </c>
      <c r="H1243" s="85">
        <v>71.031000000000006</v>
      </c>
      <c r="I1243" s="84">
        <f t="shared" si="228"/>
        <v>-2.64701E-2</v>
      </c>
      <c r="J1243" s="84">
        <f t="shared" si="229"/>
        <v>-1.08313E-2</v>
      </c>
      <c r="K1243" s="84">
        <f t="shared" si="230"/>
        <v>0</v>
      </c>
      <c r="L1243" s="84">
        <f t="shared" si="231"/>
        <v>1.08313E-2</v>
      </c>
      <c r="M1243" s="84">
        <f t="shared" si="232"/>
        <v>2.64701E-2</v>
      </c>
      <c r="N1243">
        <v>0</v>
      </c>
      <c r="O1243" s="85">
        <v>0</v>
      </c>
      <c r="P1243" s="84">
        <v>0.374</v>
      </c>
      <c r="Q1243">
        <v>0</v>
      </c>
      <c r="R1243">
        <v>-2.64701E-2</v>
      </c>
      <c r="S1243">
        <v>-1.08313E-2</v>
      </c>
      <c r="T1243">
        <v>0</v>
      </c>
      <c r="U1243">
        <v>1.08313E-2</v>
      </c>
      <c r="V1243">
        <v>2.64701E-2</v>
      </c>
      <c r="W1243" s="85">
        <v>0</v>
      </c>
      <c r="X1243" s="85">
        <v>0</v>
      </c>
      <c r="Y1243" s="85">
        <v>0</v>
      </c>
      <c r="Z1243" s="85">
        <v>0</v>
      </c>
      <c r="AA1243" s="85">
        <v>0</v>
      </c>
      <c r="AB1243" s="64">
        <f t="shared" si="233"/>
        <v>0</v>
      </c>
      <c r="AC1243" s="64">
        <f t="shared" si="234"/>
        <v>0</v>
      </c>
      <c r="AD1243" s="64">
        <f t="shared" si="235"/>
        <v>0</v>
      </c>
      <c r="AE1243" s="64">
        <f t="shared" si="236"/>
        <v>0</v>
      </c>
      <c r="AF1243" s="64">
        <f t="shared" si="237"/>
        <v>0</v>
      </c>
      <c r="AG1243" s="64">
        <f t="shared" si="238"/>
        <v>0</v>
      </c>
      <c r="AH1243" s="64">
        <f t="shared" si="239"/>
        <v>0</v>
      </c>
    </row>
    <row r="1244" spans="1:34">
      <c r="A1244" t="s">
        <v>36</v>
      </c>
      <c r="B1244" t="s">
        <v>50</v>
      </c>
      <c r="C1244">
        <v>4</v>
      </c>
      <c r="D1244">
        <v>2013</v>
      </c>
      <c r="E1244">
        <v>19</v>
      </c>
      <c r="F1244">
        <v>0.86878420000000001</v>
      </c>
      <c r="G1244">
        <v>0.9643505</v>
      </c>
      <c r="H1244" s="85">
        <v>66.155000000000001</v>
      </c>
      <c r="I1244" s="84">
        <f t="shared" si="228"/>
        <v>0</v>
      </c>
      <c r="J1244" s="84">
        <f t="shared" si="229"/>
        <v>0</v>
      </c>
      <c r="K1244" s="84">
        <f t="shared" si="230"/>
        <v>0</v>
      </c>
      <c r="L1244" s="84">
        <f t="shared" si="231"/>
        <v>0</v>
      </c>
      <c r="M1244" s="84">
        <f t="shared" si="232"/>
        <v>0</v>
      </c>
      <c r="N1244">
        <v>0</v>
      </c>
      <c r="O1244" s="85">
        <v>0</v>
      </c>
      <c r="P1244" s="84">
        <v>0.23300000000000001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 s="85">
        <v>0</v>
      </c>
      <c r="X1244" s="85">
        <v>0</v>
      </c>
      <c r="Y1244" s="85">
        <v>0</v>
      </c>
      <c r="Z1244" s="85">
        <v>0</v>
      </c>
      <c r="AA1244" s="85">
        <v>0</v>
      </c>
      <c r="AB1244" s="64">
        <f t="shared" si="233"/>
        <v>0</v>
      </c>
      <c r="AC1244" s="64">
        <f t="shared" si="234"/>
        <v>0</v>
      </c>
      <c r="AD1244" s="64">
        <f t="shared" si="235"/>
        <v>0</v>
      </c>
      <c r="AE1244" s="64">
        <f t="shared" si="236"/>
        <v>0</v>
      </c>
      <c r="AF1244" s="64">
        <f t="shared" si="237"/>
        <v>0</v>
      </c>
      <c r="AG1244" s="64">
        <f t="shared" si="238"/>
        <v>0</v>
      </c>
      <c r="AH1244" s="64">
        <f t="shared" si="239"/>
        <v>0</v>
      </c>
    </row>
    <row r="1245" spans="1:34">
      <c r="A1245" t="s">
        <v>36</v>
      </c>
      <c r="B1245" t="s">
        <v>50</v>
      </c>
      <c r="C1245">
        <v>4</v>
      </c>
      <c r="D1245">
        <v>2013</v>
      </c>
      <c r="E1245">
        <v>20</v>
      </c>
      <c r="F1245">
        <v>0.60804190000000002</v>
      </c>
      <c r="G1245">
        <v>0.66276570000000001</v>
      </c>
      <c r="H1245" s="85">
        <v>61.565899999999999</v>
      </c>
      <c r="I1245" s="84">
        <f t="shared" si="228"/>
        <v>0</v>
      </c>
      <c r="J1245" s="84">
        <f t="shared" si="229"/>
        <v>0</v>
      </c>
      <c r="K1245" s="84">
        <f t="shared" si="230"/>
        <v>0</v>
      </c>
      <c r="L1245" s="84">
        <f t="shared" si="231"/>
        <v>0</v>
      </c>
      <c r="M1245" s="84">
        <f t="shared" si="232"/>
        <v>0</v>
      </c>
      <c r="N1245">
        <v>0</v>
      </c>
      <c r="O1245" s="85">
        <v>0</v>
      </c>
      <c r="P1245" s="84">
        <v>0.16500000000000001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 s="85">
        <v>0</v>
      </c>
      <c r="X1245" s="85">
        <v>0</v>
      </c>
      <c r="Y1245" s="85">
        <v>0</v>
      </c>
      <c r="Z1245" s="85">
        <v>0</v>
      </c>
      <c r="AA1245" s="85">
        <v>0</v>
      </c>
      <c r="AB1245" s="64">
        <f t="shared" si="233"/>
        <v>0</v>
      </c>
      <c r="AC1245" s="64">
        <f t="shared" si="234"/>
        <v>0</v>
      </c>
      <c r="AD1245" s="64">
        <f t="shared" si="235"/>
        <v>0</v>
      </c>
      <c r="AE1245" s="64">
        <f t="shared" si="236"/>
        <v>0</v>
      </c>
      <c r="AF1245" s="64">
        <f t="shared" si="237"/>
        <v>0</v>
      </c>
      <c r="AG1245" s="64">
        <f t="shared" si="238"/>
        <v>0</v>
      </c>
      <c r="AH1245" s="64">
        <f t="shared" si="239"/>
        <v>0</v>
      </c>
    </row>
    <row r="1246" spans="1:34">
      <c r="A1246" t="s">
        <v>36</v>
      </c>
      <c r="B1246" t="s">
        <v>50</v>
      </c>
      <c r="C1246">
        <v>4</v>
      </c>
      <c r="D1246">
        <v>2013</v>
      </c>
      <c r="E1246">
        <v>21</v>
      </c>
      <c r="F1246">
        <v>0.41166609999999998</v>
      </c>
      <c r="G1246">
        <v>0.44048280000000001</v>
      </c>
      <c r="H1246" s="85">
        <v>60.2791</v>
      </c>
      <c r="I1246" s="84">
        <f t="shared" si="228"/>
        <v>0</v>
      </c>
      <c r="J1246" s="84">
        <f t="shared" si="229"/>
        <v>0</v>
      </c>
      <c r="K1246" s="84">
        <f t="shared" si="230"/>
        <v>0</v>
      </c>
      <c r="L1246" s="84">
        <f t="shared" si="231"/>
        <v>0</v>
      </c>
      <c r="M1246" s="84">
        <f t="shared" si="232"/>
        <v>0</v>
      </c>
      <c r="N1246">
        <v>0</v>
      </c>
      <c r="O1246" s="85">
        <v>0</v>
      </c>
      <c r="P1246" s="84">
        <v>0.1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 s="85">
        <v>0</v>
      </c>
      <c r="X1246" s="85">
        <v>0</v>
      </c>
      <c r="Y1246" s="85">
        <v>0</v>
      </c>
      <c r="Z1246" s="85">
        <v>0</v>
      </c>
      <c r="AA1246" s="85">
        <v>0</v>
      </c>
      <c r="AB1246" s="64">
        <f t="shared" si="233"/>
        <v>0</v>
      </c>
      <c r="AC1246" s="64">
        <f t="shared" si="234"/>
        <v>0</v>
      </c>
      <c r="AD1246" s="64">
        <f t="shared" si="235"/>
        <v>0</v>
      </c>
      <c r="AE1246" s="64">
        <f t="shared" si="236"/>
        <v>0</v>
      </c>
      <c r="AF1246" s="64">
        <f t="shared" si="237"/>
        <v>0</v>
      </c>
      <c r="AG1246" s="64">
        <f t="shared" si="238"/>
        <v>0</v>
      </c>
      <c r="AH1246" s="64">
        <f t="shared" si="239"/>
        <v>0</v>
      </c>
    </row>
    <row r="1247" spans="1:34">
      <c r="A1247" t="s">
        <v>36</v>
      </c>
      <c r="B1247" t="s">
        <v>50</v>
      </c>
      <c r="C1247">
        <v>4</v>
      </c>
      <c r="D1247">
        <v>2013</v>
      </c>
      <c r="E1247">
        <v>22</v>
      </c>
      <c r="F1247">
        <v>0.2447511</v>
      </c>
      <c r="G1247">
        <v>0.2447511</v>
      </c>
      <c r="H1247" s="85">
        <v>57.379800000000003</v>
      </c>
      <c r="I1247" s="84">
        <f t="shared" si="228"/>
        <v>0</v>
      </c>
      <c r="J1247" s="84">
        <f t="shared" si="229"/>
        <v>0</v>
      </c>
      <c r="K1247" s="84">
        <f t="shared" si="230"/>
        <v>0</v>
      </c>
      <c r="L1247" s="84">
        <f t="shared" si="231"/>
        <v>0</v>
      </c>
      <c r="M1247" s="84">
        <f t="shared" si="232"/>
        <v>0</v>
      </c>
      <c r="N1247">
        <v>0</v>
      </c>
      <c r="O1247" s="85">
        <v>0</v>
      </c>
      <c r="P1247" s="84">
        <v>6.8000000000000005E-2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 s="85">
        <v>0</v>
      </c>
      <c r="X1247" s="85">
        <v>0</v>
      </c>
      <c r="Y1247" s="85">
        <v>0</v>
      </c>
      <c r="Z1247" s="85">
        <v>0</v>
      </c>
      <c r="AA1247" s="85">
        <v>0</v>
      </c>
      <c r="AB1247" s="64">
        <f t="shared" si="233"/>
        <v>0</v>
      </c>
      <c r="AC1247" s="64">
        <f t="shared" si="234"/>
        <v>0</v>
      </c>
      <c r="AD1247" s="64">
        <f t="shared" si="235"/>
        <v>0</v>
      </c>
      <c r="AE1247" s="64">
        <f t="shared" si="236"/>
        <v>0</v>
      </c>
      <c r="AF1247" s="64">
        <f t="shared" si="237"/>
        <v>0</v>
      </c>
      <c r="AG1247" s="64">
        <f t="shared" si="238"/>
        <v>0</v>
      </c>
      <c r="AH1247" s="64">
        <f t="shared" si="239"/>
        <v>0</v>
      </c>
    </row>
    <row r="1248" spans="1:34">
      <c r="A1248" t="s">
        <v>36</v>
      </c>
      <c r="B1248" t="s">
        <v>50</v>
      </c>
      <c r="C1248">
        <v>4</v>
      </c>
      <c r="D1248">
        <v>2013</v>
      </c>
      <c r="E1248">
        <v>23</v>
      </c>
      <c r="F1248">
        <v>0.1122585</v>
      </c>
      <c r="G1248">
        <v>0.1122585</v>
      </c>
      <c r="H1248" s="85">
        <v>58.038800000000002</v>
      </c>
      <c r="I1248" s="84">
        <f t="shared" si="228"/>
        <v>0</v>
      </c>
      <c r="J1248" s="84">
        <f t="shared" si="229"/>
        <v>0</v>
      </c>
      <c r="K1248" s="84">
        <f t="shared" si="230"/>
        <v>0</v>
      </c>
      <c r="L1248" s="84">
        <f t="shared" si="231"/>
        <v>0</v>
      </c>
      <c r="M1248" s="84">
        <f t="shared" si="232"/>
        <v>0</v>
      </c>
      <c r="N1248">
        <v>0</v>
      </c>
      <c r="O1248" s="85">
        <v>0</v>
      </c>
      <c r="P1248" s="84">
        <v>5.0999999999999997E-2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 s="85">
        <v>0</v>
      </c>
      <c r="X1248" s="85">
        <v>0</v>
      </c>
      <c r="Y1248" s="85">
        <v>0</v>
      </c>
      <c r="Z1248" s="85">
        <v>0</v>
      </c>
      <c r="AA1248" s="85">
        <v>0</v>
      </c>
      <c r="AB1248" s="64">
        <f t="shared" si="233"/>
        <v>0</v>
      </c>
      <c r="AC1248" s="64">
        <f t="shared" si="234"/>
        <v>0</v>
      </c>
      <c r="AD1248" s="64">
        <f t="shared" si="235"/>
        <v>0</v>
      </c>
      <c r="AE1248" s="64">
        <f t="shared" si="236"/>
        <v>0</v>
      </c>
      <c r="AF1248" s="64">
        <f t="shared" si="237"/>
        <v>0</v>
      </c>
      <c r="AG1248" s="64">
        <f t="shared" si="238"/>
        <v>0</v>
      </c>
      <c r="AH1248" s="64">
        <f t="shared" si="239"/>
        <v>0</v>
      </c>
    </row>
    <row r="1249" spans="1:34">
      <c r="A1249" t="s">
        <v>36</v>
      </c>
      <c r="B1249" t="s">
        <v>50</v>
      </c>
      <c r="C1249">
        <v>4</v>
      </c>
      <c r="D1249">
        <v>2013</v>
      </c>
      <c r="E1249">
        <v>24</v>
      </c>
      <c r="F1249">
        <v>3.9218099999999999E-2</v>
      </c>
      <c r="G1249">
        <v>3.9218099999999999E-2</v>
      </c>
      <c r="H1249" s="85">
        <v>55.938000000000002</v>
      </c>
      <c r="I1249" s="84">
        <f t="shared" si="228"/>
        <v>0</v>
      </c>
      <c r="J1249" s="84">
        <f t="shared" si="229"/>
        <v>0</v>
      </c>
      <c r="K1249" s="84">
        <f t="shared" si="230"/>
        <v>0</v>
      </c>
      <c r="L1249" s="84">
        <f t="shared" si="231"/>
        <v>0</v>
      </c>
      <c r="M1249" s="84">
        <f t="shared" si="232"/>
        <v>0</v>
      </c>
      <c r="N1249">
        <v>0</v>
      </c>
      <c r="O1249" s="85">
        <v>0</v>
      </c>
      <c r="P1249" s="84">
        <v>0.05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 s="85">
        <v>0</v>
      </c>
      <c r="X1249" s="85">
        <v>0</v>
      </c>
      <c r="Y1249" s="85">
        <v>0</v>
      </c>
      <c r="Z1249" s="85">
        <v>0</v>
      </c>
      <c r="AA1249" s="85">
        <v>0</v>
      </c>
      <c r="AB1249" s="64">
        <f t="shared" si="233"/>
        <v>0</v>
      </c>
      <c r="AC1249" s="64">
        <f t="shared" si="234"/>
        <v>0</v>
      </c>
      <c r="AD1249" s="64">
        <f t="shared" si="235"/>
        <v>0</v>
      </c>
      <c r="AE1249" s="64">
        <f t="shared" si="236"/>
        <v>0</v>
      </c>
      <c r="AF1249" s="64">
        <f t="shared" si="237"/>
        <v>0</v>
      </c>
      <c r="AG1249" s="64">
        <f t="shared" si="238"/>
        <v>0</v>
      </c>
      <c r="AH1249" s="64">
        <f t="shared" si="239"/>
        <v>0</v>
      </c>
    </row>
    <row r="1250" spans="1:34">
      <c r="A1250" t="s">
        <v>36</v>
      </c>
      <c r="B1250" t="s">
        <v>40</v>
      </c>
      <c r="C1250">
        <v>5</v>
      </c>
      <c r="D1250">
        <v>2013</v>
      </c>
      <c r="E1250">
        <v>1</v>
      </c>
      <c r="F1250">
        <v>0</v>
      </c>
      <c r="G1250">
        <v>0</v>
      </c>
      <c r="H1250" s="85">
        <v>63.953499999999998</v>
      </c>
      <c r="I1250" s="84">
        <f t="shared" si="228"/>
        <v>0</v>
      </c>
      <c r="J1250" s="84">
        <f t="shared" si="229"/>
        <v>0</v>
      </c>
      <c r="K1250" s="84">
        <f t="shared" si="230"/>
        <v>0</v>
      </c>
      <c r="L1250" s="84">
        <f t="shared" si="231"/>
        <v>0</v>
      </c>
      <c r="M1250" s="84">
        <f t="shared" si="232"/>
        <v>0</v>
      </c>
      <c r="N1250">
        <v>0</v>
      </c>
      <c r="O1250" s="85">
        <v>0</v>
      </c>
      <c r="P1250" s="84">
        <v>0.05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 s="85">
        <v>0</v>
      </c>
      <c r="X1250" s="85">
        <v>0</v>
      </c>
      <c r="Y1250" s="85">
        <v>0</v>
      </c>
      <c r="Z1250" s="85">
        <v>0</v>
      </c>
      <c r="AA1250" s="85">
        <v>0</v>
      </c>
      <c r="AB1250" s="64">
        <f t="shared" si="233"/>
        <v>0</v>
      </c>
      <c r="AC1250" s="64">
        <f t="shared" si="234"/>
        <v>0</v>
      </c>
      <c r="AD1250" s="64">
        <f t="shared" si="235"/>
        <v>0</v>
      </c>
      <c r="AE1250" s="64">
        <f t="shared" si="236"/>
        <v>0</v>
      </c>
      <c r="AF1250" s="64">
        <f t="shared" si="237"/>
        <v>0</v>
      </c>
      <c r="AG1250" s="64">
        <f t="shared" si="238"/>
        <v>0</v>
      </c>
      <c r="AH1250" s="64">
        <f t="shared" si="239"/>
        <v>0</v>
      </c>
    </row>
    <row r="1251" spans="1:34">
      <c r="A1251" t="s">
        <v>36</v>
      </c>
      <c r="B1251" t="s">
        <v>40</v>
      </c>
      <c r="C1251">
        <v>5</v>
      </c>
      <c r="D1251">
        <v>2013</v>
      </c>
      <c r="E1251">
        <v>2</v>
      </c>
      <c r="F1251">
        <v>0</v>
      </c>
      <c r="G1251">
        <v>0</v>
      </c>
      <c r="H1251" s="85">
        <v>63.155000000000001</v>
      </c>
      <c r="I1251" s="84">
        <f t="shared" si="228"/>
        <v>0</v>
      </c>
      <c r="J1251" s="84">
        <f t="shared" si="229"/>
        <v>0</v>
      </c>
      <c r="K1251" s="84">
        <f t="shared" si="230"/>
        <v>0</v>
      </c>
      <c r="L1251" s="84">
        <f t="shared" si="231"/>
        <v>0</v>
      </c>
      <c r="M1251" s="84">
        <f t="shared" si="232"/>
        <v>0</v>
      </c>
      <c r="N1251">
        <v>0</v>
      </c>
      <c r="O1251" s="85">
        <v>0</v>
      </c>
      <c r="P1251" s="84">
        <v>3.2000000000000001E-2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 s="85">
        <v>0</v>
      </c>
      <c r="X1251" s="85">
        <v>0</v>
      </c>
      <c r="Y1251" s="85">
        <v>0</v>
      </c>
      <c r="Z1251" s="85">
        <v>0</v>
      </c>
      <c r="AA1251" s="85">
        <v>0</v>
      </c>
      <c r="AB1251" s="64">
        <f t="shared" si="233"/>
        <v>0</v>
      </c>
      <c r="AC1251" s="64">
        <f t="shared" si="234"/>
        <v>0</v>
      </c>
      <c r="AD1251" s="64">
        <f t="shared" si="235"/>
        <v>0</v>
      </c>
      <c r="AE1251" s="64">
        <f t="shared" si="236"/>
        <v>0</v>
      </c>
      <c r="AF1251" s="64">
        <f t="shared" si="237"/>
        <v>0</v>
      </c>
      <c r="AG1251" s="64">
        <f t="shared" si="238"/>
        <v>0</v>
      </c>
      <c r="AH1251" s="64">
        <f t="shared" si="239"/>
        <v>0</v>
      </c>
    </row>
    <row r="1252" spans="1:34">
      <c r="A1252" t="s">
        <v>36</v>
      </c>
      <c r="B1252" t="s">
        <v>40</v>
      </c>
      <c r="C1252">
        <v>5</v>
      </c>
      <c r="D1252">
        <v>2013</v>
      </c>
      <c r="E1252">
        <v>3</v>
      </c>
      <c r="F1252">
        <v>0</v>
      </c>
      <c r="G1252">
        <v>0</v>
      </c>
      <c r="H1252" s="85">
        <v>62.565899999999999</v>
      </c>
      <c r="I1252" s="84">
        <f t="shared" si="228"/>
        <v>0</v>
      </c>
      <c r="J1252" s="84">
        <f t="shared" si="229"/>
        <v>0</v>
      </c>
      <c r="K1252" s="84">
        <f t="shared" si="230"/>
        <v>0</v>
      </c>
      <c r="L1252" s="84">
        <f t="shared" si="231"/>
        <v>0</v>
      </c>
      <c r="M1252" s="84">
        <f t="shared" si="232"/>
        <v>0</v>
      </c>
      <c r="N1252">
        <v>0</v>
      </c>
      <c r="O1252" s="85">
        <v>0</v>
      </c>
      <c r="P1252" s="84">
        <v>4.3999999999999997E-2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 s="85">
        <v>0</v>
      </c>
      <c r="X1252" s="85">
        <v>0</v>
      </c>
      <c r="Y1252" s="85">
        <v>0</v>
      </c>
      <c r="Z1252" s="85">
        <v>0</v>
      </c>
      <c r="AA1252" s="85">
        <v>0</v>
      </c>
      <c r="AB1252" s="64">
        <f t="shared" si="233"/>
        <v>0</v>
      </c>
      <c r="AC1252" s="64">
        <f t="shared" si="234"/>
        <v>0</v>
      </c>
      <c r="AD1252" s="64">
        <f t="shared" si="235"/>
        <v>0</v>
      </c>
      <c r="AE1252" s="64">
        <f t="shared" si="236"/>
        <v>0</v>
      </c>
      <c r="AF1252" s="64">
        <f t="shared" si="237"/>
        <v>0</v>
      </c>
      <c r="AG1252" s="64">
        <f t="shared" si="238"/>
        <v>0</v>
      </c>
      <c r="AH1252" s="64">
        <f t="shared" si="239"/>
        <v>0</v>
      </c>
    </row>
    <row r="1253" spans="1:34">
      <c r="A1253" t="s">
        <v>36</v>
      </c>
      <c r="B1253" t="s">
        <v>40</v>
      </c>
      <c r="C1253">
        <v>5</v>
      </c>
      <c r="D1253">
        <v>2013</v>
      </c>
      <c r="E1253">
        <v>4</v>
      </c>
      <c r="F1253">
        <v>0</v>
      </c>
      <c r="G1253">
        <v>0</v>
      </c>
      <c r="H1253" s="85">
        <v>61.705399999999997</v>
      </c>
      <c r="I1253" s="84">
        <f t="shared" si="228"/>
        <v>0</v>
      </c>
      <c r="J1253" s="84">
        <f t="shared" si="229"/>
        <v>0</v>
      </c>
      <c r="K1253" s="84">
        <f t="shared" si="230"/>
        <v>0</v>
      </c>
      <c r="L1253" s="84">
        <f t="shared" si="231"/>
        <v>0</v>
      </c>
      <c r="M1253" s="84">
        <f t="shared" si="232"/>
        <v>0</v>
      </c>
      <c r="N1253">
        <v>0</v>
      </c>
      <c r="O1253" s="85">
        <v>0</v>
      </c>
      <c r="P1253" s="84">
        <v>4.3999999999999997E-2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 s="85">
        <v>0</v>
      </c>
      <c r="X1253" s="85">
        <v>0</v>
      </c>
      <c r="Y1253" s="85">
        <v>0</v>
      </c>
      <c r="Z1253" s="85">
        <v>0</v>
      </c>
      <c r="AA1253" s="85">
        <v>0</v>
      </c>
      <c r="AB1253" s="64">
        <f t="shared" si="233"/>
        <v>0</v>
      </c>
      <c r="AC1253" s="64">
        <f t="shared" si="234"/>
        <v>0</v>
      </c>
      <c r="AD1253" s="64">
        <f t="shared" si="235"/>
        <v>0</v>
      </c>
      <c r="AE1253" s="64">
        <f t="shared" si="236"/>
        <v>0</v>
      </c>
      <c r="AF1253" s="64">
        <f t="shared" si="237"/>
        <v>0</v>
      </c>
      <c r="AG1253" s="64">
        <f t="shared" si="238"/>
        <v>0</v>
      </c>
      <c r="AH1253" s="64">
        <f t="shared" si="239"/>
        <v>0</v>
      </c>
    </row>
    <row r="1254" spans="1:34">
      <c r="A1254" t="s">
        <v>36</v>
      </c>
      <c r="B1254" t="s">
        <v>40</v>
      </c>
      <c r="C1254">
        <v>5</v>
      </c>
      <c r="D1254">
        <v>2013</v>
      </c>
      <c r="E1254">
        <v>5</v>
      </c>
      <c r="F1254">
        <v>0</v>
      </c>
      <c r="G1254">
        <v>0</v>
      </c>
      <c r="H1254" s="85">
        <v>61.434100000000001</v>
      </c>
      <c r="I1254" s="84">
        <f t="shared" si="228"/>
        <v>0</v>
      </c>
      <c r="J1254" s="84">
        <f t="shared" si="229"/>
        <v>0</v>
      </c>
      <c r="K1254" s="84">
        <f t="shared" si="230"/>
        <v>0</v>
      </c>
      <c r="L1254" s="84">
        <f t="shared" si="231"/>
        <v>0</v>
      </c>
      <c r="M1254" s="84">
        <f t="shared" si="232"/>
        <v>0</v>
      </c>
      <c r="N1254">
        <v>0</v>
      </c>
      <c r="O1254" s="85">
        <v>0</v>
      </c>
      <c r="P1254" s="84">
        <v>5.3999999999999999E-2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 s="85">
        <v>0</v>
      </c>
      <c r="X1254" s="85">
        <v>0</v>
      </c>
      <c r="Y1254" s="85">
        <v>0</v>
      </c>
      <c r="Z1254" s="85">
        <v>0</v>
      </c>
      <c r="AA1254" s="85">
        <v>0</v>
      </c>
      <c r="AB1254" s="64">
        <f t="shared" si="233"/>
        <v>0</v>
      </c>
      <c r="AC1254" s="64">
        <f t="shared" si="234"/>
        <v>0</v>
      </c>
      <c r="AD1254" s="64">
        <f t="shared" si="235"/>
        <v>0</v>
      </c>
      <c r="AE1254" s="64">
        <f t="shared" si="236"/>
        <v>0</v>
      </c>
      <c r="AF1254" s="64">
        <f t="shared" si="237"/>
        <v>0</v>
      </c>
      <c r="AG1254" s="64">
        <f t="shared" si="238"/>
        <v>0</v>
      </c>
      <c r="AH1254" s="64">
        <f t="shared" si="239"/>
        <v>0</v>
      </c>
    </row>
    <row r="1255" spans="1:34">
      <c r="A1255" t="s">
        <v>36</v>
      </c>
      <c r="B1255" t="s">
        <v>40</v>
      </c>
      <c r="C1255">
        <v>5</v>
      </c>
      <c r="D1255">
        <v>2013</v>
      </c>
      <c r="E1255">
        <v>6</v>
      </c>
      <c r="F1255">
        <v>0</v>
      </c>
      <c r="G1255">
        <v>0</v>
      </c>
      <c r="H1255" s="85">
        <v>62.155000000000001</v>
      </c>
      <c r="I1255" s="84">
        <f t="shared" si="228"/>
        <v>0</v>
      </c>
      <c r="J1255" s="84">
        <f t="shared" si="229"/>
        <v>0</v>
      </c>
      <c r="K1255" s="84">
        <f t="shared" si="230"/>
        <v>0</v>
      </c>
      <c r="L1255" s="84">
        <f t="shared" si="231"/>
        <v>0</v>
      </c>
      <c r="M1255" s="84">
        <f t="shared" si="232"/>
        <v>0</v>
      </c>
      <c r="N1255">
        <v>0</v>
      </c>
      <c r="O1255" s="85">
        <v>0</v>
      </c>
      <c r="P1255" s="84">
        <v>0.10100000000000001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 s="85">
        <v>0</v>
      </c>
      <c r="X1255" s="85">
        <v>0</v>
      </c>
      <c r="Y1255" s="85">
        <v>0</v>
      </c>
      <c r="Z1255" s="85">
        <v>0</v>
      </c>
      <c r="AA1255" s="85">
        <v>0</v>
      </c>
      <c r="AB1255" s="64">
        <f t="shared" si="233"/>
        <v>0</v>
      </c>
      <c r="AC1255" s="64">
        <f t="shared" si="234"/>
        <v>0</v>
      </c>
      <c r="AD1255" s="64">
        <f t="shared" si="235"/>
        <v>0</v>
      </c>
      <c r="AE1255" s="64">
        <f t="shared" si="236"/>
        <v>0</v>
      </c>
      <c r="AF1255" s="64">
        <f t="shared" si="237"/>
        <v>0</v>
      </c>
      <c r="AG1255" s="64">
        <f t="shared" si="238"/>
        <v>0</v>
      </c>
      <c r="AH1255" s="64">
        <f t="shared" si="239"/>
        <v>0</v>
      </c>
    </row>
    <row r="1256" spans="1:34">
      <c r="A1256" t="s">
        <v>36</v>
      </c>
      <c r="B1256" t="s">
        <v>40</v>
      </c>
      <c r="C1256">
        <v>5</v>
      </c>
      <c r="D1256">
        <v>2013</v>
      </c>
      <c r="E1256">
        <v>7</v>
      </c>
      <c r="F1256">
        <v>1.56747E-2</v>
      </c>
      <c r="G1256">
        <v>1.56747E-2</v>
      </c>
      <c r="H1256" s="85">
        <v>65.759699999999995</v>
      </c>
      <c r="I1256" s="84">
        <f t="shared" si="228"/>
        <v>0</v>
      </c>
      <c r="J1256" s="84">
        <f t="shared" si="229"/>
        <v>0</v>
      </c>
      <c r="K1256" s="84">
        <f t="shared" si="230"/>
        <v>0</v>
      </c>
      <c r="L1256" s="84">
        <f t="shared" si="231"/>
        <v>0</v>
      </c>
      <c r="M1256" s="84">
        <f t="shared" si="232"/>
        <v>0</v>
      </c>
      <c r="N1256">
        <v>0</v>
      </c>
      <c r="O1256" s="85">
        <v>0</v>
      </c>
      <c r="P1256" s="84">
        <v>0.161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 s="85">
        <v>0</v>
      </c>
      <c r="X1256" s="85">
        <v>0</v>
      </c>
      <c r="Y1256" s="85">
        <v>0</v>
      </c>
      <c r="Z1256" s="85">
        <v>0</v>
      </c>
      <c r="AA1256" s="85">
        <v>0</v>
      </c>
      <c r="AB1256" s="64">
        <f t="shared" si="233"/>
        <v>0</v>
      </c>
      <c r="AC1256" s="64">
        <f t="shared" si="234"/>
        <v>0</v>
      </c>
      <c r="AD1256" s="64">
        <f t="shared" si="235"/>
        <v>0</v>
      </c>
      <c r="AE1256" s="64">
        <f t="shared" si="236"/>
        <v>0</v>
      </c>
      <c r="AF1256" s="64">
        <f t="shared" si="237"/>
        <v>0</v>
      </c>
      <c r="AG1256" s="64">
        <f t="shared" si="238"/>
        <v>0</v>
      </c>
      <c r="AH1256" s="64">
        <f t="shared" si="239"/>
        <v>0</v>
      </c>
    </row>
    <row r="1257" spans="1:34">
      <c r="A1257" t="s">
        <v>36</v>
      </c>
      <c r="B1257" t="s">
        <v>40</v>
      </c>
      <c r="C1257">
        <v>5</v>
      </c>
      <c r="D1257">
        <v>2013</v>
      </c>
      <c r="E1257">
        <v>8</v>
      </c>
      <c r="F1257">
        <v>5.48914E-2</v>
      </c>
      <c r="G1257">
        <v>5.48914E-2</v>
      </c>
      <c r="H1257" s="85">
        <v>71.395300000000006</v>
      </c>
      <c r="I1257" s="84">
        <f t="shared" si="228"/>
        <v>0</v>
      </c>
      <c r="J1257" s="84">
        <f t="shared" si="229"/>
        <v>0</v>
      </c>
      <c r="K1257" s="84">
        <f t="shared" si="230"/>
        <v>0</v>
      </c>
      <c r="L1257" s="84">
        <f t="shared" si="231"/>
        <v>0</v>
      </c>
      <c r="M1257" s="84">
        <f t="shared" si="232"/>
        <v>0</v>
      </c>
      <c r="N1257">
        <v>0</v>
      </c>
      <c r="O1257" s="85">
        <v>0</v>
      </c>
      <c r="P1257" s="84">
        <v>0.224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 s="85">
        <v>0</v>
      </c>
      <c r="X1257" s="85">
        <v>0</v>
      </c>
      <c r="Y1257" s="85">
        <v>0</v>
      </c>
      <c r="Z1257" s="85">
        <v>0</v>
      </c>
      <c r="AA1257" s="85">
        <v>0</v>
      </c>
      <c r="AB1257" s="64">
        <f t="shared" si="233"/>
        <v>0</v>
      </c>
      <c r="AC1257" s="64">
        <f t="shared" si="234"/>
        <v>0</v>
      </c>
      <c r="AD1257" s="64">
        <f t="shared" si="235"/>
        <v>0</v>
      </c>
      <c r="AE1257" s="64">
        <f t="shared" si="236"/>
        <v>0</v>
      </c>
      <c r="AF1257" s="64">
        <f t="shared" si="237"/>
        <v>0</v>
      </c>
      <c r="AG1257" s="64">
        <f t="shared" si="238"/>
        <v>0</v>
      </c>
      <c r="AH1257" s="64">
        <f t="shared" si="239"/>
        <v>0</v>
      </c>
    </row>
    <row r="1258" spans="1:34">
      <c r="A1258" t="s">
        <v>36</v>
      </c>
      <c r="B1258" t="s">
        <v>40</v>
      </c>
      <c r="C1258">
        <v>5</v>
      </c>
      <c r="D1258">
        <v>2013</v>
      </c>
      <c r="E1258">
        <v>9</v>
      </c>
      <c r="F1258">
        <v>0.16238469999999999</v>
      </c>
      <c r="G1258">
        <v>0.16238469999999999</v>
      </c>
      <c r="H1258" s="85">
        <v>77.348799999999997</v>
      </c>
      <c r="I1258" s="84">
        <f t="shared" si="228"/>
        <v>0</v>
      </c>
      <c r="J1258" s="84">
        <f t="shared" si="229"/>
        <v>0</v>
      </c>
      <c r="K1258" s="84">
        <f t="shared" si="230"/>
        <v>0</v>
      </c>
      <c r="L1258" s="84">
        <f t="shared" si="231"/>
        <v>0</v>
      </c>
      <c r="M1258" s="84">
        <f t="shared" si="232"/>
        <v>0</v>
      </c>
      <c r="N1258">
        <v>0</v>
      </c>
      <c r="O1258" s="85">
        <v>0</v>
      </c>
      <c r="P1258" s="84">
        <v>0.33800000000000002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 s="85">
        <v>0</v>
      </c>
      <c r="X1258" s="85">
        <v>0</v>
      </c>
      <c r="Y1258" s="85">
        <v>0</v>
      </c>
      <c r="Z1258" s="85">
        <v>0</v>
      </c>
      <c r="AA1258" s="85">
        <v>0</v>
      </c>
      <c r="AB1258" s="64">
        <f t="shared" si="233"/>
        <v>0</v>
      </c>
      <c r="AC1258" s="64">
        <f t="shared" si="234"/>
        <v>0</v>
      </c>
      <c r="AD1258" s="64">
        <f t="shared" si="235"/>
        <v>0</v>
      </c>
      <c r="AE1258" s="64">
        <f t="shared" si="236"/>
        <v>0</v>
      </c>
      <c r="AF1258" s="64">
        <f t="shared" si="237"/>
        <v>0</v>
      </c>
      <c r="AG1258" s="64">
        <f t="shared" si="238"/>
        <v>0</v>
      </c>
      <c r="AH1258" s="64">
        <f t="shared" si="239"/>
        <v>0</v>
      </c>
    </row>
    <row r="1259" spans="1:34">
      <c r="A1259" t="s">
        <v>36</v>
      </c>
      <c r="B1259" t="s">
        <v>40</v>
      </c>
      <c r="C1259">
        <v>5</v>
      </c>
      <c r="D1259">
        <v>2013</v>
      </c>
      <c r="E1259">
        <v>10</v>
      </c>
      <c r="F1259">
        <v>0.2715767</v>
      </c>
      <c r="G1259">
        <v>0.2715767</v>
      </c>
      <c r="H1259" s="85">
        <v>82.3566</v>
      </c>
      <c r="I1259" s="84">
        <f t="shared" si="228"/>
        <v>0</v>
      </c>
      <c r="J1259" s="84">
        <f t="shared" si="229"/>
        <v>0</v>
      </c>
      <c r="K1259" s="84">
        <f t="shared" si="230"/>
        <v>0</v>
      </c>
      <c r="L1259" s="84">
        <f t="shared" si="231"/>
        <v>0</v>
      </c>
      <c r="M1259" s="84">
        <f t="shared" si="232"/>
        <v>0</v>
      </c>
      <c r="N1259">
        <v>0</v>
      </c>
      <c r="O1259" s="85">
        <v>0</v>
      </c>
      <c r="P1259" s="84">
        <v>0.55700000000000005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 s="85">
        <v>0</v>
      </c>
      <c r="X1259" s="85">
        <v>0</v>
      </c>
      <c r="Y1259" s="85">
        <v>0</v>
      </c>
      <c r="Z1259" s="85">
        <v>0</v>
      </c>
      <c r="AA1259" s="85">
        <v>0</v>
      </c>
      <c r="AB1259" s="64">
        <f t="shared" si="233"/>
        <v>0</v>
      </c>
      <c r="AC1259" s="64">
        <f t="shared" si="234"/>
        <v>0</v>
      </c>
      <c r="AD1259" s="64">
        <f t="shared" si="235"/>
        <v>0</v>
      </c>
      <c r="AE1259" s="64">
        <f t="shared" si="236"/>
        <v>0</v>
      </c>
      <c r="AF1259" s="64">
        <f t="shared" si="237"/>
        <v>0</v>
      </c>
      <c r="AG1259" s="64">
        <f t="shared" si="238"/>
        <v>0</v>
      </c>
      <c r="AH1259" s="64">
        <f t="shared" si="239"/>
        <v>0</v>
      </c>
    </row>
    <row r="1260" spans="1:34">
      <c r="A1260" t="s">
        <v>36</v>
      </c>
      <c r="B1260" t="s">
        <v>40</v>
      </c>
      <c r="C1260">
        <v>5</v>
      </c>
      <c r="D1260">
        <v>2013</v>
      </c>
      <c r="E1260">
        <v>11</v>
      </c>
      <c r="F1260">
        <v>0.45600930000000001</v>
      </c>
      <c r="G1260">
        <v>0.45600930000000001</v>
      </c>
      <c r="H1260" s="85">
        <v>81.457400000000007</v>
      </c>
      <c r="I1260" s="84">
        <f t="shared" si="228"/>
        <v>0</v>
      </c>
      <c r="J1260" s="84">
        <f t="shared" si="229"/>
        <v>0</v>
      </c>
      <c r="K1260" s="84">
        <f t="shared" si="230"/>
        <v>0</v>
      </c>
      <c r="L1260" s="84">
        <f t="shared" si="231"/>
        <v>0</v>
      </c>
      <c r="M1260" s="84">
        <f t="shared" si="232"/>
        <v>0</v>
      </c>
      <c r="N1260">
        <v>0</v>
      </c>
      <c r="O1260" s="85">
        <v>0</v>
      </c>
      <c r="P1260" s="84">
        <v>0.72599999999999998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 s="85">
        <v>0</v>
      </c>
      <c r="X1260" s="85">
        <v>0</v>
      </c>
      <c r="Y1260" s="85">
        <v>0</v>
      </c>
      <c r="Z1260" s="85">
        <v>0</v>
      </c>
      <c r="AA1260" s="85">
        <v>0</v>
      </c>
      <c r="AB1260" s="64">
        <f t="shared" si="233"/>
        <v>0</v>
      </c>
      <c r="AC1260" s="64">
        <f t="shared" si="234"/>
        <v>0</v>
      </c>
      <c r="AD1260" s="64">
        <f t="shared" si="235"/>
        <v>0</v>
      </c>
      <c r="AE1260" s="64">
        <f t="shared" si="236"/>
        <v>0</v>
      </c>
      <c r="AF1260" s="64">
        <f t="shared" si="237"/>
        <v>0</v>
      </c>
      <c r="AG1260" s="64">
        <f t="shared" si="238"/>
        <v>0</v>
      </c>
      <c r="AH1260" s="64">
        <f t="shared" si="239"/>
        <v>0</v>
      </c>
    </row>
    <row r="1261" spans="1:34">
      <c r="A1261" t="s">
        <v>36</v>
      </c>
      <c r="B1261" t="s">
        <v>40</v>
      </c>
      <c r="C1261">
        <v>5</v>
      </c>
      <c r="D1261">
        <v>2013</v>
      </c>
      <c r="E1261">
        <v>12</v>
      </c>
      <c r="F1261">
        <v>0.69100660000000003</v>
      </c>
      <c r="G1261">
        <v>0.69100660000000003</v>
      </c>
      <c r="H1261" s="85">
        <v>82.418599999999998</v>
      </c>
      <c r="I1261" s="84">
        <f t="shared" si="228"/>
        <v>0</v>
      </c>
      <c r="J1261" s="84">
        <f t="shared" si="229"/>
        <v>0</v>
      </c>
      <c r="K1261" s="84">
        <f t="shared" si="230"/>
        <v>0</v>
      </c>
      <c r="L1261" s="84">
        <f t="shared" si="231"/>
        <v>0</v>
      </c>
      <c r="M1261" s="84">
        <f t="shared" si="232"/>
        <v>0</v>
      </c>
      <c r="N1261">
        <v>0</v>
      </c>
      <c r="O1261" s="85">
        <v>0</v>
      </c>
      <c r="P1261" s="84">
        <v>0.85699999999999998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 s="85">
        <v>0</v>
      </c>
      <c r="X1261" s="85">
        <v>0</v>
      </c>
      <c r="Y1261" s="85">
        <v>0</v>
      </c>
      <c r="Z1261" s="85">
        <v>0</v>
      </c>
      <c r="AA1261" s="85">
        <v>0</v>
      </c>
      <c r="AB1261" s="64">
        <f t="shared" si="233"/>
        <v>0</v>
      </c>
      <c r="AC1261" s="64">
        <f t="shared" si="234"/>
        <v>0</v>
      </c>
      <c r="AD1261" s="64">
        <f t="shared" si="235"/>
        <v>0</v>
      </c>
      <c r="AE1261" s="64">
        <f t="shared" si="236"/>
        <v>0</v>
      </c>
      <c r="AF1261" s="64">
        <f t="shared" si="237"/>
        <v>0</v>
      </c>
      <c r="AG1261" s="64">
        <f t="shared" si="238"/>
        <v>0</v>
      </c>
      <c r="AH1261" s="64">
        <f t="shared" si="239"/>
        <v>0</v>
      </c>
    </row>
    <row r="1262" spans="1:34">
      <c r="A1262" t="s">
        <v>36</v>
      </c>
      <c r="B1262" t="s">
        <v>40</v>
      </c>
      <c r="C1262">
        <v>5</v>
      </c>
      <c r="D1262">
        <v>2013</v>
      </c>
      <c r="E1262">
        <v>13</v>
      </c>
      <c r="F1262">
        <v>0.9314848</v>
      </c>
      <c r="G1262">
        <v>0.9314848</v>
      </c>
      <c r="H1262" s="85">
        <v>81.852699999999999</v>
      </c>
      <c r="I1262" s="84">
        <f t="shared" si="228"/>
        <v>0</v>
      </c>
      <c r="J1262" s="84">
        <f t="shared" si="229"/>
        <v>0</v>
      </c>
      <c r="K1262" s="84">
        <f t="shared" si="230"/>
        <v>0</v>
      </c>
      <c r="L1262" s="84">
        <f t="shared" si="231"/>
        <v>0</v>
      </c>
      <c r="M1262" s="84">
        <f t="shared" si="232"/>
        <v>0</v>
      </c>
      <c r="N1262">
        <v>0</v>
      </c>
      <c r="O1262" s="85">
        <v>0</v>
      </c>
      <c r="P1262" s="84">
        <v>0.90100000000000002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 s="85">
        <v>0</v>
      </c>
      <c r="X1262" s="85">
        <v>0</v>
      </c>
      <c r="Y1262" s="85">
        <v>0</v>
      </c>
      <c r="Z1262" s="85">
        <v>0</v>
      </c>
      <c r="AA1262" s="85">
        <v>0</v>
      </c>
      <c r="AB1262" s="64">
        <f t="shared" si="233"/>
        <v>0</v>
      </c>
      <c r="AC1262" s="64">
        <f t="shared" si="234"/>
        <v>0</v>
      </c>
      <c r="AD1262" s="64">
        <f t="shared" si="235"/>
        <v>0</v>
      </c>
      <c r="AE1262" s="64">
        <f t="shared" si="236"/>
        <v>0</v>
      </c>
      <c r="AF1262" s="64">
        <f t="shared" si="237"/>
        <v>0</v>
      </c>
      <c r="AG1262" s="64">
        <f t="shared" si="238"/>
        <v>0</v>
      </c>
      <c r="AH1262" s="64">
        <f t="shared" si="239"/>
        <v>0</v>
      </c>
    </row>
    <row r="1263" spans="1:34">
      <c r="A1263" t="s">
        <v>36</v>
      </c>
      <c r="B1263" t="s">
        <v>40</v>
      </c>
      <c r="C1263">
        <v>5</v>
      </c>
      <c r="D1263">
        <v>2013</v>
      </c>
      <c r="E1263">
        <v>14</v>
      </c>
      <c r="F1263">
        <v>1.1638170000000001</v>
      </c>
      <c r="G1263">
        <v>0.84958619999999996</v>
      </c>
      <c r="H1263" s="85">
        <v>82.728700000000003</v>
      </c>
      <c r="I1263" s="84">
        <f t="shared" si="228"/>
        <v>-2.9710500000000001E-2</v>
      </c>
      <c r="J1263" s="84">
        <f t="shared" si="229"/>
        <v>-1.2157299999999999E-2</v>
      </c>
      <c r="K1263" s="84">
        <f t="shared" si="230"/>
        <v>0</v>
      </c>
      <c r="L1263" s="84">
        <f t="shared" si="231"/>
        <v>1.2157299999999999E-2</v>
      </c>
      <c r="M1263" s="84">
        <f t="shared" si="232"/>
        <v>2.9710500000000001E-2</v>
      </c>
      <c r="N1263">
        <v>0</v>
      </c>
      <c r="O1263" s="85">
        <v>0</v>
      </c>
      <c r="P1263" s="84">
        <v>0.88900000000000001</v>
      </c>
      <c r="Q1263">
        <v>0</v>
      </c>
      <c r="R1263">
        <v>-2.9710500000000001E-2</v>
      </c>
      <c r="S1263">
        <v>-1.2157299999999999E-2</v>
      </c>
      <c r="T1263">
        <v>0</v>
      </c>
      <c r="U1263">
        <v>1.2157299999999999E-2</v>
      </c>
      <c r="V1263">
        <v>2.9710500000000001E-2</v>
      </c>
      <c r="W1263" s="85">
        <v>0</v>
      </c>
      <c r="X1263" s="85">
        <v>0</v>
      </c>
      <c r="Y1263" s="85">
        <v>0</v>
      </c>
      <c r="Z1263" s="85">
        <v>0</v>
      </c>
      <c r="AA1263" s="85">
        <v>0</v>
      </c>
      <c r="AB1263" s="64">
        <f t="shared" si="233"/>
        <v>0</v>
      </c>
      <c r="AC1263" s="64">
        <f t="shared" si="234"/>
        <v>0</v>
      </c>
      <c r="AD1263" s="64">
        <f t="shared" si="235"/>
        <v>0</v>
      </c>
      <c r="AE1263" s="64">
        <f t="shared" si="236"/>
        <v>0</v>
      </c>
      <c r="AF1263" s="64">
        <f t="shared" si="237"/>
        <v>0</v>
      </c>
      <c r="AG1263" s="64">
        <f t="shared" si="238"/>
        <v>0</v>
      </c>
      <c r="AH1263" s="64">
        <f t="shared" si="239"/>
        <v>0</v>
      </c>
    </row>
    <row r="1264" spans="1:34">
      <c r="A1264" t="s">
        <v>36</v>
      </c>
      <c r="B1264" t="s">
        <v>40</v>
      </c>
      <c r="C1264">
        <v>5</v>
      </c>
      <c r="D1264">
        <v>2013</v>
      </c>
      <c r="E1264">
        <v>15</v>
      </c>
      <c r="F1264">
        <v>1.3588690000000001</v>
      </c>
      <c r="G1264">
        <v>0.99197440000000003</v>
      </c>
      <c r="H1264" s="85">
        <v>83.201599999999999</v>
      </c>
      <c r="I1264" s="84">
        <f t="shared" si="228"/>
        <v>-3.1200800000000001E-2</v>
      </c>
      <c r="J1264" s="84">
        <f t="shared" si="229"/>
        <v>-1.27671E-2</v>
      </c>
      <c r="K1264" s="84">
        <f t="shared" si="230"/>
        <v>0</v>
      </c>
      <c r="L1264" s="84">
        <f t="shared" si="231"/>
        <v>1.27671E-2</v>
      </c>
      <c r="M1264" s="84">
        <f t="shared" si="232"/>
        <v>3.1200800000000001E-2</v>
      </c>
      <c r="N1264">
        <v>0</v>
      </c>
      <c r="O1264" s="85">
        <v>0</v>
      </c>
      <c r="P1264" s="84">
        <v>0.8</v>
      </c>
      <c r="Q1264">
        <v>0</v>
      </c>
      <c r="R1264">
        <v>-3.1200800000000001E-2</v>
      </c>
      <c r="S1264">
        <v>-1.27671E-2</v>
      </c>
      <c r="T1264">
        <v>0</v>
      </c>
      <c r="U1264">
        <v>1.27671E-2</v>
      </c>
      <c r="V1264">
        <v>3.1200800000000001E-2</v>
      </c>
      <c r="W1264" s="85">
        <v>0</v>
      </c>
      <c r="X1264" s="85">
        <v>0</v>
      </c>
      <c r="Y1264" s="85">
        <v>0</v>
      </c>
      <c r="Z1264" s="85">
        <v>0</v>
      </c>
      <c r="AA1264" s="85">
        <v>0</v>
      </c>
      <c r="AB1264" s="64">
        <f t="shared" si="233"/>
        <v>0</v>
      </c>
      <c r="AC1264" s="64">
        <f t="shared" si="234"/>
        <v>0</v>
      </c>
      <c r="AD1264" s="64">
        <f t="shared" si="235"/>
        <v>0</v>
      </c>
      <c r="AE1264" s="64">
        <f t="shared" si="236"/>
        <v>0</v>
      </c>
      <c r="AF1264" s="64">
        <f t="shared" si="237"/>
        <v>0</v>
      </c>
      <c r="AG1264" s="64">
        <f t="shared" si="238"/>
        <v>0</v>
      </c>
      <c r="AH1264" s="64">
        <f t="shared" si="239"/>
        <v>0</v>
      </c>
    </row>
    <row r="1265" spans="1:34">
      <c r="A1265" t="s">
        <v>36</v>
      </c>
      <c r="B1265" t="s">
        <v>40</v>
      </c>
      <c r="C1265">
        <v>5</v>
      </c>
      <c r="D1265">
        <v>2013</v>
      </c>
      <c r="E1265">
        <v>16</v>
      </c>
      <c r="F1265">
        <v>1.4499899999999999</v>
      </c>
      <c r="G1265">
        <v>1.0584929999999999</v>
      </c>
      <c r="H1265" s="85">
        <v>79.992199999999997</v>
      </c>
      <c r="I1265" s="84">
        <f t="shared" si="228"/>
        <v>-3.0631499999999999E-2</v>
      </c>
      <c r="J1265" s="84">
        <f t="shared" si="229"/>
        <v>-1.2534200000000001E-2</v>
      </c>
      <c r="K1265" s="84">
        <f t="shared" si="230"/>
        <v>0</v>
      </c>
      <c r="L1265" s="84">
        <f t="shared" si="231"/>
        <v>1.2534200000000001E-2</v>
      </c>
      <c r="M1265" s="84">
        <f t="shared" si="232"/>
        <v>3.0631499999999999E-2</v>
      </c>
      <c r="N1265">
        <v>0</v>
      </c>
      <c r="O1265" s="85">
        <v>0</v>
      </c>
      <c r="P1265" s="84">
        <v>0.67400000000000004</v>
      </c>
      <c r="Q1265">
        <v>0</v>
      </c>
      <c r="R1265">
        <v>-3.0631499999999999E-2</v>
      </c>
      <c r="S1265">
        <v>-1.2534200000000001E-2</v>
      </c>
      <c r="T1265">
        <v>0</v>
      </c>
      <c r="U1265">
        <v>1.2534200000000001E-2</v>
      </c>
      <c r="V1265">
        <v>3.0631499999999999E-2</v>
      </c>
      <c r="W1265" s="85">
        <v>0</v>
      </c>
      <c r="X1265" s="85">
        <v>0</v>
      </c>
      <c r="Y1265" s="85">
        <v>0</v>
      </c>
      <c r="Z1265" s="85">
        <v>0</v>
      </c>
      <c r="AA1265" s="85">
        <v>0</v>
      </c>
      <c r="AB1265" s="64">
        <f t="shared" si="233"/>
        <v>0</v>
      </c>
      <c r="AC1265" s="64">
        <f t="shared" si="234"/>
        <v>0</v>
      </c>
      <c r="AD1265" s="64">
        <f t="shared" si="235"/>
        <v>0</v>
      </c>
      <c r="AE1265" s="64">
        <f t="shared" si="236"/>
        <v>0</v>
      </c>
      <c r="AF1265" s="64">
        <f t="shared" si="237"/>
        <v>0</v>
      </c>
      <c r="AG1265" s="64">
        <f t="shared" si="238"/>
        <v>0</v>
      </c>
      <c r="AH1265" s="64">
        <f t="shared" si="239"/>
        <v>0</v>
      </c>
    </row>
    <row r="1266" spans="1:34">
      <c r="A1266" t="s">
        <v>36</v>
      </c>
      <c r="B1266" t="s">
        <v>40</v>
      </c>
      <c r="C1266">
        <v>5</v>
      </c>
      <c r="D1266">
        <v>2013</v>
      </c>
      <c r="E1266">
        <v>17</v>
      </c>
      <c r="F1266">
        <v>1.436795</v>
      </c>
      <c r="G1266">
        <v>1.048861</v>
      </c>
      <c r="H1266" s="85">
        <v>77.372100000000003</v>
      </c>
      <c r="I1266" s="84">
        <f t="shared" si="228"/>
        <v>-2.9703899999999998E-2</v>
      </c>
      <c r="J1266" s="84">
        <f t="shared" si="229"/>
        <v>-1.21546E-2</v>
      </c>
      <c r="K1266" s="84">
        <f t="shared" si="230"/>
        <v>0</v>
      </c>
      <c r="L1266" s="84">
        <f t="shared" si="231"/>
        <v>1.21546E-2</v>
      </c>
      <c r="M1266" s="84">
        <f t="shared" si="232"/>
        <v>2.9703899999999998E-2</v>
      </c>
      <c r="N1266">
        <v>0</v>
      </c>
      <c r="O1266" s="85">
        <v>0</v>
      </c>
      <c r="P1266" s="84">
        <v>0.56599999999999995</v>
      </c>
      <c r="Q1266">
        <v>0</v>
      </c>
      <c r="R1266">
        <v>-2.9703899999999998E-2</v>
      </c>
      <c r="S1266">
        <v>-1.21546E-2</v>
      </c>
      <c r="T1266">
        <v>0</v>
      </c>
      <c r="U1266">
        <v>1.21546E-2</v>
      </c>
      <c r="V1266">
        <v>2.9703899999999998E-2</v>
      </c>
      <c r="W1266" s="85">
        <v>0</v>
      </c>
      <c r="X1266" s="85">
        <v>0</v>
      </c>
      <c r="Y1266" s="85">
        <v>0</v>
      </c>
      <c r="Z1266" s="85">
        <v>0</v>
      </c>
      <c r="AA1266" s="85">
        <v>0</v>
      </c>
      <c r="AB1266" s="64">
        <f t="shared" si="233"/>
        <v>0</v>
      </c>
      <c r="AC1266" s="64">
        <f t="shared" si="234"/>
        <v>0</v>
      </c>
      <c r="AD1266" s="64">
        <f t="shared" si="235"/>
        <v>0</v>
      </c>
      <c r="AE1266" s="64">
        <f t="shared" si="236"/>
        <v>0</v>
      </c>
      <c r="AF1266" s="64">
        <f t="shared" si="237"/>
        <v>0</v>
      </c>
      <c r="AG1266" s="64">
        <f t="shared" si="238"/>
        <v>0</v>
      </c>
      <c r="AH1266" s="64">
        <f t="shared" si="239"/>
        <v>0</v>
      </c>
    </row>
    <row r="1267" spans="1:34">
      <c r="A1267" t="s">
        <v>36</v>
      </c>
      <c r="B1267" t="s">
        <v>40</v>
      </c>
      <c r="C1267">
        <v>5</v>
      </c>
      <c r="D1267">
        <v>2013</v>
      </c>
      <c r="E1267">
        <v>18</v>
      </c>
      <c r="F1267">
        <v>1.3712439999999999</v>
      </c>
      <c r="G1267">
        <v>1.0010079999999999</v>
      </c>
      <c r="H1267" s="85">
        <v>76.077500000000001</v>
      </c>
      <c r="I1267" s="84">
        <f t="shared" si="228"/>
        <v>-2.9016900000000002E-2</v>
      </c>
      <c r="J1267" s="84">
        <f t="shared" si="229"/>
        <v>-1.18735E-2</v>
      </c>
      <c r="K1267" s="84">
        <f t="shared" si="230"/>
        <v>0</v>
      </c>
      <c r="L1267" s="84">
        <f t="shared" si="231"/>
        <v>1.18735E-2</v>
      </c>
      <c r="M1267" s="84">
        <f t="shared" si="232"/>
        <v>2.9016900000000002E-2</v>
      </c>
      <c r="N1267">
        <v>0</v>
      </c>
      <c r="O1267" s="85">
        <v>0</v>
      </c>
      <c r="P1267" s="84">
        <v>0.374</v>
      </c>
      <c r="Q1267">
        <v>0</v>
      </c>
      <c r="R1267">
        <v>-2.9016900000000002E-2</v>
      </c>
      <c r="S1267">
        <v>-1.18735E-2</v>
      </c>
      <c r="T1267">
        <v>0</v>
      </c>
      <c r="U1267">
        <v>1.18735E-2</v>
      </c>
      <c r="V1267">
        <v>2.9016900000000002E-2</v>
      </c>
      <c r="W1267" s="85">
        <v>0</v>
      </c>
      <c r="X1267" s="85">
        <v>0</v>
      </c>
      <c r="Y1267" s="85">
        <v>0</v>
      </c>
      <c r="Z1267" s="85">
        <v>0</v>
      </c>
      <c r="AA1267" s="85">
        <v>0</v>
      </c>
      <c r="AB1267" s="64">
        <f t="shared" si="233"/>
        <v>0</v>
      </c>
      <c r="AC1267" s="64">
        <f t="shared" si="234"/>
        <v>0</v>
      </c>
      <c r="AD1267" s="64">
        <f t="shared" si="235"/>
        <v>0</v>
      </c>
      <c r="AE1267" s="64">
        <f t="shared" si="236"/>
        <v>0</v>
      </c>
      <c r="AF1267" s="64">
        <f t="shared" si="237"/>
        <v>0</v>
      </c>
      <c r="AG1267" s="64">
        <f t="shared" si="238"/>
        <v>0</v>
      </c>
      <c r="AH1267" s="64">
        <f t="shared" si="239"/>
        <v>0</v>
      </c>
    </row>
    <row r="1268" spans="1:34">
      <c r="A1268" t="s">
        <v>36</v>
      </c>
      <c r="B1268" t="s">
        <v>40</v>
      </c>
      <c r="C1268">
        <v>5</v>
      </c>
      <c r="D1268">
        <v>2013</v>
      </c>
      <c r="E1268">
        <v>19</v>
      </c>
      <c r="F1268">
        <v>1.139691</v>
      </c>
      <c r="G1268">
        <v>1.265058</v>
      </c>
      <c r="H1268" s="85">
        <v>74.139499999999998</v>
      </c>
      <c r="I1268" s="84">
        <f t="shared" si="228"/>
        <v>0</v>
      </c>
      <c r="J1268" s="84">
        <f t="shared" si="229"/>
        <v>0</v>
      </c>
      <c r="K1268" s="84">
        <f t="shared" si="230"/>
        <v>0</v>
      </c>
      <c r="L1268" s="84">
        <f t="shared" si="231"/>
        <v>0</v>
      </c>
      <c r="M1268" s="84">
        <f t="shared" si="232"/>
        <v>0</v>
      </c>
      <c r="N1268">
        <v>0</v>
      </c>
      <c r="O1268" s="85">
        <v>0</v>
      </c>
      <c r="P1268" s="84">
        <v>0.23300000000000001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 s="85">
        <v>0</v>
      </c>
      <c r="X1268" s="85">
        <v>0</v>
      </c>
      <c r="Y1268" s="85">
        <v>0</v>
      </c>
      <c r="Z1268" s="85">
        <v>0</v>
      </c>
      <c r="AA1268" s="85">
        <v>0</v>
      </c>
      <c r="AB1268" s="64">
        <f t="shared" si="233"/>
        <v>0</v>
      </c>
      <c r="AC1268" s="64">
        <f t="shared" si="234"/>
        <v>0</v>
      </c>
      <c r="AD1268" s="64">
        <f t="shared" si="235"/>
        <v>0</v>
      </c>
      <c r="AE1268" s="64">
        <f t="shared" si="236"/>
        <v>0</v>
      </c>
      <c r="AF1268" s="64">
        <f t="shared" si="237"/>
        <v>0</v>
      </c>
      <c r="AG1268" s="64">
        <f t="shared" si="238"/>
        <v>0</v>
      </c>
      <c r="AH1268" s="64">
        <f t="shared" si="239"/>
        <v>0</v>
      </c>
    </row>
    <row r="1269" spans="1:34">
      <c r="A1269" t="s">
        <v>36</v>
      </c>
      <c r="B1269" t="s">
        <v>40</v>
      </c>
      <c r="C1269">
        <v>5</v>
      </c>
      <c r="D1269">
        <v>2013</v>
      </c>
      <c r="E1269">
        <v>20</v>
      </c>
      <c r="F1269">
        <v>0.81217399999999995</v>
      </c>
      <c r="G1269">
        <v>0.88526970000000005</v>
      </c>
      <c r="H1269" s="85">
        <v>70.379800000000003</v>
      </c>
      <c r="I1269" s="84">
        <f t="shared" si="228"/>
        <v>0</v>
      </c>
      <c r="J1269" s="84">
        <f t="shared" si="229"/>
        <v>0</v>
      </c>
      <c r="K1269" s="84">
        <f t="shared" si="230"/>
        <v>0</v>
      </c>
      <c r="L1269" s="84">
        <f t="shared" si="231"/>
        <v>0</v>
      </c>
      <c r="M1269" s="84">
        <f t="shared" si="232"/>
        <v>0</v>
      </c>
      <c r="N1269">
        <v>0</v>
      </c>
      <c r="O1269" s="85">
        <v>0</v>
      </c>
      <c r="P1269" s="84">
        <v>0.16500000000000001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 s="85">
        <v>0</v>
      </c>
      <c r="X1269" s="85">
        <v>0</v>
      </c>
      <c r="Y1269" s="85">
        <v>0</v>
      </c>
      <c r="Z1269" s="85">
        <v>0</v>
      </c>
      <c r="AA1269" s="85">
        <v>0</v>
      </c>
      <c r="AB1269" s="64">
        <f t="shared" si="233"/>
        <v>0</v>
      </c>
      <c r="AC1269" s="64">
        <f t="shared" si="234"/>
        <v>0</v>
      </c>
      <c r="AD1269" s="64">
        <f t="shared" si="235"/>
        <v>0</v>
      </c>
      <c r="AE1269" s="64">
        <f t="shared" si="236"/>
        <v>0</v>
      </c>
      <c r="AF1269" s="64">
        <f t="shared" si="237"/>
        <v>0</v>
      </c>
      <c r="AG1269" s="64">
        <f t="shared" si="238"/>
        <v>0</v>
      </c>
      <c r="AH1269" s="64">
        <f t="shared" si="239"/>
        <v>0</v>
      </c>
    </row>
    <row r="1270" spans="1:34">
      <c r="A1270" t="s">
        <v>36</v>
      </c>
      <c r="B1270" t="s">
        <v>40</v>
      </c>
      <c r="C1270">
        <v>5</v>
      </c>
      <c r="D1270">
        <v>2013</v>
      </c>
      <c r="E1270">
        <v>21</v>
      </c>
      <c r="F1270">
        <v>0.58548500000000003</v>
      </c>
      <c r="G1270">
        <v>0.62646900000000005</v>
      </c>
      <c r="H1270" s="85">
        <v>67.813999999999993</v>
      </c>
      <c r="I1270" s="84">
        <f t="shared" si="228"/>
        <v>0</v>
      </c>
      <c r="J1270" s="84">
        <f t="shared" si="229"/>
        <v>0</v>
      </c>
      <c r="K1270" s="84">
        <f t="shared" si="230"/>
        <v>0</v>
      </c>
      <c r="L1270" s="84">
        <f t="shared" si="231"/>
        <v>0</v>
      </c>
      <c r="M1270" s="84">
        <f t="shared" si="232"/>
        <v>0</v>
      </c>
      <c r="N1270">
        <v>0</v>
      </c>
      <c r="O1270" s="85">
        <v>0</v>
      </c>
      <c r="P1270" s="84">
        <v>0.1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 s="85">
        <v>0</v>
      </c>
      <c r="X1270" s="85">
        <v>0</v>
      </c>
      <c r="Y1270" s="85">
        <v>0</v>
      </c>
      <c r="Z1270" s="85">
        <v>0</v>
      </c>
      <c r="AA1270" s="85">
        <v>0</v>
      </c>
      <c r="AB1270" s="64">
        <f t="shared" si="233"/>
        <v>0</v>
      </c>
      <c r="AC1270" s="64">
        <f t="shared" si="234"/>
        <v>0</v>
      </c>
      <c r="AD1270" s="64">
        <f t="shared" si="235"/>
        <v>0</v>
      </c>
      <c r="AE1270" s="64">
        <f t="shared" si="236"/>
        <v>0</v>
      </c>
      <c r="AF1270" s="64">
        <f t="shared" si="237"/>
        <v>0</v>
      </c>
      <c r="AG1270" s="64">
        <f t="shared" si="238"/>
        <v>0</v>
      </c>
      <c r="AH1270" s="64">
        <f t="shared" si="239"/>
        <v>0</v>
      </c>
    </row>
    <row r="1271" spans="1:34">
      <c r="A1271" t="s">
        <v>36</v>
      </c>
      <c r="B1271" t="s">
        <v>40</v>
      </c>
      <c r="C1271">
        <v>5</v>
      </c>
      <c r="D1271">
        <v>2013</v>
      </c>
      <c r="E1271">
        <v>22</v>
      </c>
      <c r="F1271">
        <v>0.43842300000000001</v>
      </c>
      <c r="G1271">
        <v>0.43842300000000001</v>
      </c>
      <c r="H1271" s="85">
        <v>65.759699999999995</v>
      </c>
      <c r="I1271" s="84">
        <f t="shared" si="228"/>
        <v>0</v>
      </c>
      <c r="J1271" s="84">
        <f t="shared" si="229"/>
        <v>0</v>
      </c>
      <c r="K1271" s="84">
        <f t="shared" si="230"/>
        <v>0</v>
      </c>
      <c r="L1271" s="84">
        <f t="shared" si="231"/>
        <v>0</v>
      </c>
      <c r="M1271" s="84">
        <f t="shared" si="232"/>
        <v>0</v>
      </c>
      <c r="N1271">
        <v>0</v>
      </c>
      <c r="O1271" s="85">
        <v>0</v>
      </c>
      <c r="P1271" s="84">
        <v>6.8000000000000005E-2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 s="85">
        <v>0</v>
      </c>
      <c r="X1271" s="85">
        <v>0</v>
      </c>
      <c r="Y1271" s="85">
        <v>0</v>
      </c>
      <c r="Z1271" s="85">
        <v>0</v>
      </c>
      <c r="AA1271" s="85">
        <v>0</v>
      </c>
      <c r="AB1271" s="64">
        <f t="shared" si="233"/>
        <v>0</v>
      </c>
      <c r="AC1271" s="64">
        <f t="shared" si="234"/>
        <v>0</v>
      </c>
      <c r="AD1271" s="64">
        <f t="shared" si="235"/>
        <v>0</v>
      </c>
      <c r="AE1271" s="64">
        <f t="shared" si="236"/>
        <v>0</v>
      </c>
      <c r="AF1271" s="64">
        <f t="shared" si="237"/>
        <v>0</v>
      </c>
      <c r="AG1271" s="64">
        <f t="shared" si="238"/>
        <v>0</v>
      </c>
      <c r="AH1271" s="64">
        <f t="shared" si="239"/>
        <v>0</v>
      </c>
    </row>
    <row r="1272" spans="1:34">
      <c r="A1272" t="s">
        <v>36</v>
      </c>
      <c r="B1272" t="s">
        <v>40</v>
      </c>
      <c r="C1272">
        <v>5</v>
      </c>
      <c r="D1272">
        <v>2013</v>
      </c>
      <c r="E1272">
        <v>23</v>
      </c>
      <c r="F1272">
        <v>0.30374909999999999</v>
      </c>
      <c r="G1272">
        <v>0.30374909999999999</v>
      </c>
      <c r="H1272" s="85">
        <v>65</v>
      </c>
      <c r="I1272" s="84">
        <f t="shared" si="228"/>
        <v>0</v>
      </c>
      <c r="J1272" s="84">
        <f t="shared" si="229"/>
        <v>0</v>
      </c>
      <c r="K1272" s="84">
        <f t="shared" si="230"/>
        <v>0</v>
      </c>
      <c r="L1272" s="84">
        <f t="shared" si="231"/>
        <v>0</v>
      </c>
      <c r="M1272" s="84">
        <f t="shared" si="232"/>
        <v>0</v>
      </c>
      <c r="N1272">
        <v>0</v>
      </c>
      <c r="O1272" s="85">
        <v>0</v>
      </c>
      <c r="P1272" s="84">
        <v>5.0999999999999997E-2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 s="85">
        <v>0</v>
      </c>
      <c r="X1272" s="85">
        <v>0</v>
      </c>
      <c r="Y1272" s="85">
        <v>0</v>
      </c>
      <c r="Z1272" s="85">
        <v>0</v>
      </c>
      <c r="AA1272" s="85">
        <v>0</v>
      </c>
      <c r="AB1272" s="64">
        <f t="shared" si="233"/>
        <v>0</v>
      </c>
      <c r="AC1272" s="64">
        <f t="shared" si="234"/>
        <v>0</v>
      </c>
      <c r="AD1272" s="64">
        <f t="shared" si="235"/>
        <v>0</v>
      </c>
      <c r="AE1272" s="64">
        <f t="shared" si="236"/>
        <v>0</v>
      </c>
      <c r="AF1272" s="64">
        <f t="shared" si="237"/>
        <v>0</v>
      </c>
      <c r="AG1272" s="64">
        <f t="shared" si="238"/>
        <v>0</v>
      </c>
      <c r="AH1272" s="64">
        <f t="shared" si="239"/>
        <v>0</v>
      </c>
    </row>
    <row r="1273" spans="1:34">
      <c r="A1273" t="s">
        <v>36</v>
      </c>
      <c r="B1273" t="s">
        <v>40</v>
      </c>
      <c r="C1273">
        <v>5</v>
      </c>
      <c r="D1273">
        <v>2013</v>
      </c>
      <c r="E1273">
        <v>24</v>
      </c>
      <c r="F1273">
        <v>0.18969459999999999</v>
      </c>
      <c r="G1273">
        <v>0.18969459999999999</v>
      </c>
      <c r="H1273" s="85">
        <v>62.922499999999999</v>
      </c>
      <c r="I1273" s="84">
        <f t="shared" si="228"/>
        <v>0</v>
      </c>
      <c r="J1273" s="84">
        <f t="shared" si="229"/>
        <v>0</v>
      </c>
      <c r="K1273" s="84">
        <f t="shared" si="230"/>
        <v>0</v>
      </c>
      <c r="L1273" s="84">
        <f t="shared" si="231"/>
        <v>0</v>
      </c>
      <c r="M1273" s="84">
        <f t="shared" si="232"/>
        <v>0</v>
      </c>
      <c r="N1273">
        <v>0</v>
      </c>
      <c r="O1273" s="85">
        <v>0</v>
      </c>
      <c r="P1273" s="84">
        <v>0.05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 s="85">
        <v>0</v>
      </c>
      <c r="X1273" s="85">
        <v>0</v>
      </c>
      <c r="Y1273" s="85">
        <v>0</v>
      </c>
      <c r="Z1273" s="85">
        <v>0</v>
      </c>
      <c r="AA1273" s="85">
        <v>0</v>
      </c>
      <c r="AB1273" s="64">
        <f t="shared" si="233"/>
        <v>0</v>
      </c>
      <c r="AC1273" s="64">
        <f t="shared" si="234"/>
        <v>0</v>
      </c>
      <c r="AD1273" s="64">
        <f t="shared" si="235"/>
        <v>0</v>
      </c>
      <c r="AE1273" s="64">
        <f t="shared" si="236"/>
        <v>0</v>
      </c>
      <c r="AF1273" s="64">
        <f t="shared" si="237"/>
        <v>0</v>
      </c>
      <c r="AG1273" s="64">
        <f t="shared" si="238"/>
        <v>0</v>
      </c>
      <c r="AH1273" s="64">
        <f t="shared" si="239"/>
        <v>0</v>
      </c>
    </row>
    <row r="1274" spans="1:34">
      <c r="A1274" t="s">
        <v>36</v>
      </c>
      <c r="B1274" t="s">
        <v>41</v>
      </c>
      <c r="C1274">
        <v>6</v>
      </c>
      <c r="D1274">
        <v>2013</v>
      </c>
      <c r="E1274">
        <v>1</v>
      </c>
      <c r="F1274">
        <v>0</v>
      </c>
      <c r="G1274">
        <v>0</v>
      </c>
      <c r="H1274" s="85">
        <v>62.3643</v>
      </c>
      <c r="I1274" s="84">
        <f t="shared" si="228"/>
        <v>0</v>
      </c>
      <c r="J1274" s="84">
        <f t="shared" si="229"/>
        <v>0</v>
      </c>
      <c r="K1274" s="84">
        <f t="shared" si="230"/>
        <v>0</v>
      </c>
      <c r="L1274" s="84">
        <f t="shared" si="231"/>
        <v>0</v>
      </c>
      <c r="M1274" s="84">
        <f t="shared" si="232"/>
        <v>0</v>
      </c>
      <c r="N1274">
        <v>0</v>
      </c>
      <c r="O1274" s="85">
        <v>0</v>
      </c>
      <c r="P1274" s="84">
        <v>0.05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 s="85">
        <v>0</v>
      </c>
      <c r="X1274" s="85">
        <v>0</v>
      </c>
      <c r="Y1274" s="85">
        <v>0</v>
      </c>
      <c r="Z1274" s="85">
        <v>0</v>
      </c>
      <c r="AA1274" s="85">
        <v>0</v>
      </c>
      <c r="AB1274" s="64">
        <f t="shared" si="233"/>
        <v>0</v>
      </c>
      <c r="AC1274" s="64">
        <f t="shared" si="234"/>
        <v>0</v>
      </c>
      <c r="AD1274" s="64">
        <f t="shared" si="235"/>
        <v>0</v>
      </c>
      <c r="AE1274" s="64">
        <f t="shared" si="236"/>
        <v>0</v>
      </c>
      <c r="AF1274" s="64">
        <f t="shared" si="237"/>
        <v>0</v>
      </c>
      <c r="AG1274" s="64">
        <f t="shared" si="238"/>
        <v>0</v>
      </c>
      <c r="AH1274" s="64">
        <f t="shared" si="239"/>
        <v>0</v>
      </c>
    </row>
    <row r="1275" spans="1:34">
      <c r="A1275" t="s">
        <v>36</v>
      </c>
      <c r="B1275" t="s">
        <v>41</v>
      </c>
      <c r="C1275">
        <v>6</v>
      </c>
      <c r="D1275">
        <v>2013</v>
      </c>
      <c r="E1275">
        <v>2</v>
      </c>
      <c r="F1275">
        <v>0</v>
      </c>
      <c r="G1275">
        <v>0</v>
      </c>
      <c r="H1275" s="85">
        <v>61.077500000000001</v>
      </c>
      <c r="I1275" s="84">
        <f t="shared" si="228"/>
        <v>0</v>
      </c>
      <c r="J1275" s="84">
        <f t="shared" si="229"/>
        <v>0</v>
      </c>
      <c r="K1275" s="84">
        <f t="shared" si="230"/>
        <v>0</v>
      </c>
      <c r="L1275" s="84">
        <f t="shared" si="231"/>
        <v>0</v>
      </c>
      <c r="M1275" s="84">
        <f t="shared" si="232"/>
        <v>0</v>
      </c>
      <c r="N1275">
        <v>0</v>
      </c>
      <c r="O1275" s="85">
        <v>0</v>
      </c>
      <c r="P1275" s="84">
        <v>3.2000000000000001E-2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 s="85">
        <v>0</v>
      </c>
      <c r="X1275" s="85">
        <v>0</v>
      </c>
      <c r="Y1275" s="85">
        <v>0</v>
      </c>
      <c r="Z1275" s="85">
        <v>0</v>
      </c>
      <c r="AA1275" s="85">
        <v>0</v>
      </c>
      <c r="AB1275" s="64">
        <f t="shared" si="233"/>
        <v>0</v>
      </c>
      <c r="AC1275" s="64">
        <f t="shared" si="234"/>
        <v>0</v>
      </c>
      <c r="AD1275" s="64">
        <f t="shared" si="235"/>
        <v>0</v>
      </c>
      <c r="AE1275" s="64">
        <f t="shared" si="236"/>
        <v>0</v>
      </c>
      <c r="AF1275" s="64">
        <f t="shared" si="237"/>
        <v>0</v>
      </c>
      <c r="AG1275" s="64">
        <f t="shared" si="238"/>
        <v>0</v>
      </c>
      <c r="AH1275" s="64">
        <f t="shared" si="239"/>
        <v>0</v>
      </c>
    </row>
    <row r="1276" spans="1:34">
      <c r="A1276" t="s">
        <v>36</v>
      </c>
      <c r="B1276" t="s">
        <v>41</v>
      </c>
      <c r="C1276">
        <v>6</v>
      </c>
      <c r="D1276">
        <v>2013</v>
      </c>
      <c r="E1276">
        <v>3</v>
      </c>
      <c r="F1276">
        <v>0</v>
      </c>
      <c r="G1276">
        <v>0</v>
      </c>
      <c r="H1276" s="85">
        <v>59.658900000000003</v>
      </c>
      <c r="I1276" s="84">
        <f t="shared" si="228"/>
        <v>0</v>
      </c>
      <c r="J1276" s="84">
        <f t="shared" si="229"/>
        <v>0</v>
      </c>
      <c r="K1276" s="84">
        <f t="shared" si="230"/>
        <v>0</v>
      </c>
      <c r="L1276" s="84">
        <f t="shared" si="231"/>
        <v>0</v>
      </c>
      <c r="M1276" s="84">
        <f t="shared" si="232"/>
        <v>0</v>
      </c>
      <c r="N1276">
        <v>0</v>
      </c>
      <c r="O1276" s="85">
        <v>0</v>
      </c>
      <c r="P1276" s="84">
        <v>4.3999999999999997E-2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 s="85">
        <v>0</v>
      </c>
      <c r="X1276" s="85">
        <v>0</v>
      </c>
      <c r="Y1276" s="85">
        <v>0</v>
      </c>
      <c r="Z1276" s="85">
        <v>0</v>
      </c>
      <c r="AA1276" s="85">
        <v>0</v>
      </c>
      <c r="AB1276" s="64">
        <f t="shared" si="233"/>
        <v>0</v>
      </c>
      <c r="AC1276" s="64">
        <f t="shared" si="234"/>
        <v>0</v>
      </c>
      <c r="AD1276" s="64">
        <f t="shared" si="235"/>
        <v>0</v>
      </c>
      <c r="AE1276" s="64">
        <f t="shared" si="236"/>
        <v>0</v>
      </c>
      <c r="AF1276" s="64">
        <f t="shared" si="237"/>
        <v>0</v>
      </c>
      <c r="AG1276" s="64">
        <f t="shared" si="238"/>
        <v>0</v>
      </c>
      <c r="AH1276" s="64">
        <f t="shared" si="239"/>
        <v>0</v>
      </c>
    </row>
    <row r="1277" spans="1:34">
      <c r="A1277" t="s">
        <v>36</v>
      </c>
      <c r="B1277" t="s">
        <v>41</v>
      </c>
      <c r="C1277">
        <v>6</v>
      </c>
      <c r="D1277">
        <v>2013</v>
      </c>
      <c r="E1277">
        <v>4</v>
      </c>
      <c r="F1277">
        <v>0</v>
      </c>
      <c r="G1277">
        <v>0</v>
      </c>
      <c r="H1277" s="85">
        <v>59.379800000000003</v>
      </c>
      <c r="I1277" s="84">
        <f t="shared" si="228"/>
        <v>0</v>
      </c>
      <c r="J1277" s="84">
        <f t="shared" si="229"/>
        <v>0</v>
      </c>
      <c r="K1277" s="84">
        <f t="shared" si="230"/>
        <v>0</v>
      </c>
      <c r="L1277" s="84">
        <f t="shared" si="231"/>
        <v>0</v>
      </c>
      <c r="M1277" s="84">
        <f t="shared" si="232"/>
        <v>0</v>
      </c>
      <c r="N1277">
        <v>0</v>
      </c>
      <c r="O1277" s="85">
        <v>0</v>
      </c>
      <c r="P1277" s="84">
        <v>4.3999999999999997E-2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 s="85">
        <v>0</v>
      </c>
      <c r="X1277" s="85">
        <v>0</v>
      </c>
      <c r="Y1277" s="85">
        <v>0</v>
      </c>
      <c r="Z1277" s="85">
        <v>0</v>
      </c>
      <c r="AA1277" s="85">
        <v>0</v>
      </c>
      <c r="AB1277" s="64">
        <f t="shared" si="233"/>
        <v>0</v>
      </c>
      <c r="AC1277" s="64">
        <f t="shared" si="234"/>
        <v>0</v>
      </c>
      <c r="AD1277" s="64">
        <f t="shared" si="235"/>
        <v>0</v>
      </c>
      <c r="AE1277" s="64">
        <f t="shared" si="236"/>
        <v>0</v>
      </c>
      <c r="AF1277" s="64">
        <f t="shared" si="237"/>
        <v>0</v>
      </c>
      <c r="AG1277" s="64">
        <f t="shared" si="238"/>
        <v>0</v>
      </c>
      <c r="AH1277" s="64">
        <f t="shared" si="239"/>
        <v>0</v>
      </c>
    </row>
    <row r="1278" spans="1:34">
      <c r="A1278" t="s">
        <v>36</v>
      </c>
      <c r="B1278" t="s">
        <v>41</v>
      </c>
      <c r="C1278">
        <v>6</v>
      </c>
      <c r="D1278">
        <v>2013</v>
      </c>
      <c r="E1278">
        <v>5</v>
      </c>
      <c r="F1278">
        <v>0</v>
      </c>
      <c r="G1278">
        <v>0</v>
      </c>
      <c r="H1278" s="85">
        <v>58.604700000000001</v>
      </c>
      <c r="I1278" s="84">
        <f t="shared" si="228"/>
        <v>0</v>
      </c>
      <c r="J1278" s="84">
        <f t="shared" si="229"/>
        <v>0</v>
      </c>
      <c r="K1278" s="84">
        <f t="shared" si="230"/>
        <v>0</v>
      </c>
      <c r="L1278" s="84">
        <f t="shared" si="231"/>
        <v>0</v>
      </c>
      <c r="M1278" s="84">
        <f t="shared" si="232"/>
        <v>0</v>
      </c>
      <c r="N1278">
        <v>0</v>
      </c>
      <c r="O1278" s="85">
        <v>0</v>
      </c>
      <c r="P1278" s="84">
        <v>5.3999999999999999E-2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 s="85">
        <v>0</v>
      </c>
      <c r="X1278" s="85">
        <v>0</v>
      </c>
      <c r="Y1278" s="85">
        <v>0</v>
      </c>
      <c r="Z1278" s="85">
        <v>0</v>
      </c>
      <c r="AA1278" s="85">
        <v>0</v>
      </c>
      <c r="AB1278" s="64">
        <f t="shared" si="233"/>
        <v>0</v>
      </c>
      <c r="AC1278" s="64">
        <f t="shared" si="234"/>
        <v>0</v>
      </c>
      <c r="AD1278" s="64">
        <f t="shared" si="235"/>
        <v>0</v>
      </c>
      <c r="AE1278" s="64">
        <f t="shared" si="236"/>
        <v>0</v>
      </c>
      <c r="AF1278" s="64">
        <f t="shared" si="237"/>
        <v>0</v>
      </c>
      <c r="AG1278" s="64">
        <f t="shared" si="238"/>
        <v>0</v>
      </c>
      <c r="AH1278" s="64">
        <f t="shared" si="239"/>
        <v>0</v>
      </c>
    </row>
    <row r="1279" spans="1:34">
      <c r="A1279" t="s">
        <v>36</v>
      </c>
      <c r="B1279" t="s">
        <v>41</v>
      </c>
      <c r="C1279">
        <v>6</v>
      </c>
      <c r="D1279">
        <v>2013</v>
      </c>
      <c r="E1279">
        <v>6</v>
      </c>
      <c r="F1279">
        <v>0</v>
      </c>
      <c r="G1279">
        <v>0</v>
      </c>
      <c r="H1279" s="85">
        <v>59.023299999999999</v>
      </c>
      <c r="I1279" s="84">
        <f t="shared" si="228"/>
        <v>0</v>
      </c>
      <c r="J1279" s="84">
        <f t="shared" si="229"/>
        <v>0</v>
      </c>
      <c r="K1279" s="84">
        <f t="shared" si="230"/>
        <v>0</v>
      </c>
      <c r="L1279" s="84">
        <f t="shared" si="231"/>
        <v>0</v>
      </c>
      <c r="M1279" s="84">
        <f t="shared" si="232"/>
        <v>0</v>
      </c>
      <c r="N1279">
        <v>0</v>
      </c>
      <c r="O1279" s="85">
        <v>0</v>
      </c>
      <c r="P1279" s="84">
        <v>0.10100000000000001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 s="85">
        <v>0</v>
      </c>
      <c r="X1279" s="85">
        <v>0</v>
      </c>
      <c r="Y1279" s="85">
        <v>0</v>
      </c>
      <c r="Z1279" s="85">
        <v>0</v>
      </c>
      <c r="AA1279" s="85">
        <v>0</v>
      </c>
      <c r="AB1279" s="64">
        <f t="shared" si="233"/>
        <v>0</v>
      </c>
      <c r="AC1279" s="64">
        <f t="shared" si="234"/>
        <v>0</v>
      </c>
      <c r="AD1279" s="64">
        <f t="shared" si="235"/>
        <v>0</v>
      </c>
      <c r="AE1279" s="64">
        <f t="shared" si="236"/>
        <v>0</v>
      </c>
      <c r="AF1279" s="64">
        <f t="shared" si="237"/>
        <v>0</v>
      </c>
      <c r="AG1279" s="64">
        <f t="shared" si="238"/>
        <v>0</v>
      </c>
      <c r="AH1279" s="64">
        <f t="shared" si="239"/>
        <v>0</v>
      </c>
    </row>
    <row r="1280" spans="1:34">
      <c r="A1280" t="s">
        <v>36</v>
      </c>
      <c r="B1280" t="s">
        <v>41</v>
      </c>
      <c r="C1280">
        <v>6</v>
      </c>
      <c r="D1280">
        <v>2013</v>
      </c>
      <c r="E1280">
        <v>7</v>
      </c>
      <c r="F1280">
        <v>0</v>
      </c>
      <c r="G1280">
        <v>0</v>
      </c>
      <c r="H1280" s="85">
        <v>60.333300000000001</v>
      </c>
      <c r="I1280" s="84">
        <f t="shared" si="228"/>
        <v>0</v>
      </c>
      <c r="J1280" s="84">
        <f t="shared" si="229"/>
        <v>0</v>
      </c>
      <c r="K1280" s="84">
        <f t="shared" si="230"/>
        <v>0</v>
      </c>
      <c r="L1280" s="84">
        <f t="shared" si="231"/>
        <v>0</v>
      </c>
      <c r="M1280" s="84">
        <f t="shared" si="232"/>
        <v>0</v>
      </c>
      <c r="N1280">
        <v>0</v>
      </c>
      <c r="O1280" s="85">
        <v>0</v>
      </c>
      <c r="P1280" s="84">
        <v>0.161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 s="85">
        <v>0</v>
      </c>
      <c r="X1280" s="85">
        <v>0</v>
      </c>
      <c r="Y1280" s="85">
        <v>0</v>
      </c>
      <c r="Z1280" s="85">
        <v>0</v>
      </c>
      <c r="AA1280" s="85">
        <v>0</v>
      </c>
      <c r="AB1280" s="64">
        <f t="shared" si="233"/>
        <v>0</v>
      </c>
      <c r="AC1280" s="64">
        <f t="shared" si="234"/>
        <v>0</v>
      </c>
      <c r="AD1280" s="64">
        <f t="shared" si="235"/>
        <v>0</v>
      </c>
      <c r="AE1280" s="64">
        <f t="shared" si="236"/>
        <v>0</v>
      </c>
      <c r="AF1280" s="64">
        <f t="shared" si="237"/>
        <v>0</v>
      </c>
      <c r="AG1280" s="64">
        <f t="shared" si="238"/>
        <v>0</v>
      </c>
      <c r="AH1280" s="64">
        <f t="shared" si="239"/>
        <v>0</v>
      </c>
    </row>
    <row r="1281" spans="1:34">
      <c r="A1281" t="s">
        <v>36</v>
      </c>
      <c r="B1281" t="s">
        <v>41</v>
      </c>
      <c r="C1281">
        <v>6</v>
      </c>
      <c r="D1281">
        <v>2013</v>
      </c>
      <c r="E1281">
        <v>8</v>
      </c>
      <c r="F1281">
        <v>1.56747E-2</v>
      </c>
      <c r="G1281">
        <v>1.56747E-2</v>
      </c>
      <c r="H1281" s="85">
        <v>65.410899999999998</v>
      </c>
      <c r="I1281" s="84">
        <f t="shared" si="228"/>
        <v>0</v>
      </c>
      <c r="J1281" s="84">
        <f t="shared" si="229"/>
        <v>0</v>
      </c>
      <c r="K1281" s="84">
        <f t="shared" si="230"/>
        <v>0</v>
      </c>
      <c r="L1281" s="84">
        <f t="shared" si="231"/>
        <v>0</v>
      </c>
      <c r="M1281" s="84">
        <f t="shared" si="232"/>
        <v>0</v>
      </c>
      <c r="N1281">
        <v>0</v>
      </c>
      <c r="O1281" s="85">
        <v>0</v>
      </c>
      <c r="P1281" s="84">
        <v>0.224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 s="85">
        <v>0</v>
      </c>
      <c r="X1281" s="85">
        <v>0</v>
      </c>
      <c r="Y1281" s="85">
        <v>0</v>
      </c>
      <c r="Z1281" s="85">
        <v>0</v>
      </c>
      <c r="AA1281" s="85">
        <v>0</v>
      </c>
      <c r="AB1281" s="64">
        <f t="shared" si="233"/>
        <v>0</v>
      </c>
      <c r="AC1281" s="64">
        <f t="shared" si="234"/>
        <v>0</v>
      </c>
      <c r="AD1281" s="64">
        <f t="shared" si="235"/>
        <v>0</v>
      </c>
      <c r="AE1281" s="64">
        <f t="shared" si="236"/>
        <v>0</v>
      </c>
      <c r="AF1281" s="64">
        <f t="shared" si="237"/>
        <v>0</v>
      </c>
      <c r="AG1281" s="64">
        <f t="shared" si="238"/>
        <v>0</v>
      </c>
      <c r="AH1281" s="64">
        <f t="shared" si="239"/>
        <v>0</v>
      </c>
    </row>
    <row r="1282" spans="1:34">
      <c r="A1282" t="s">
        <v>36</v>
      </c>
      <c r="B1282" t="s">
        <v>41</v>
      </c>
      <c r="C1282">
        <v>6</v>
      </c>
      <c r="D1282">
        <v>2013</v>
      </c>
      <c r="E1282">
        <v>9</v>
      </c>
      <c r="F1282">
        <v>4.68277E-2</v>
      </c>
      <c r="G1282">
        <v>4.68277E-2</v>
      </c>
      <c r="H1282" s="85">
        <v>70.209299999999999</v>
      </c>
      <c r="I1282" s="84">
        <f t="shared" ref="I1282:I1345" si="240">SUM(R1282,W1282)</f>
        <v>0</v>
      </c>
      <c r="J1282" s="84">
        <f t="shared" ref="J1282:J1345" si="241">SUM(S1282,X1282)</f>
        <v>0</v>
      </c>
      <c r="K1282" s="84">
        <f t="shared" ref="K1282:K1345" si="242">SUM(T1282,Y1282)</f>
        <v>0</v>
      </c>
      <c r="L1282" s="84">
        <f t="shared" ref="L1282:L1345" si="243">SUM(U1282,Z1282)</f>
        <v>0</v>
      </c>
      <c r="M1282" s="84">
        <f t="shared" ref="M1282:M1345" si="244">SUM(V1282,AA1282)</f>
        <v>0</v>
      </c>
      <c r="N1282">
        <v>0</v>
      </c>
      <c r="O1282" s="85">
        <v>0</v>
      </c>
      <c r="P1282" s="84">
        <v>0.33800000000000002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 s="85">
        <v>0</v>
      </c>
      <c r="X1282" s="85">
        <v>0</v>
      </c>
      <c r="Y1282" s="85">
        <v>0</v>
      </c>
      <c r="Z1282" s="85">
        <v>0</v>
      </c>
      <c r="AA1282" s="85">
        <v>0</v>
      </c>
      <c r="AB1282" s="64">
        <f t="shared" si="233"/>
        <v>0</v>
      </c>
      <c r="AC1282" s="64">
        <f t="shared" si="234"/>
        <v>0</v>
      </c>
      <c r="AD1282" s="64">
        <f t="shared" si="235"/>
        <v>0</v>
      </c>
      <c r="AE1282" s="64">
        <f t="shared" si="236"/>
        <v>0</v>
      </c>
      <c r="AF1282" s="64">
        <f t="shared" si="237"/>
        <v>0</v>
      </c>
      <c r="AG1282" s="64">
        <f t="shared" si="238"/>
        <v>0</v>
      </c>
      <c r="AH1282" s="64">
        <f t="shared" si="239"/>
        <v>0</v>
      </c>
    </row>
    <row r="1283" spans="1:34">
      <c r="A1283" t="s">
        <v>36</v>
      </c>
      <c r="B1283" t="s">
        <v>41</v>
      </c>
      <c r="C1283">
        <v>6</v>
      </c>
      <c r="D1283">
        <v>2013</v>
      </c>
      <c r="E1283">
        <v>10</v>
      </c>
      <c r="F1283">
        <v>9.7208799999999998E-2</v>
      </c>
      <c r="G1283">
        <v>9.7208799999999998E-2</v>
      </c>
      <c r="H1283" s="85">
        <v>74.333299999999994</v>
      </c>
      <c r="I1283" s="84">
        <f t="shared" si="240"/>
        <v>0</v>
      </c>
      <c r="J1283" s="84">
        <f t="shared" si="241"/>
        <v>0</v>
      </c>
      <c r="K1283" s="84">
        <f t="shared" si="242"/>
        <v>0</v>
      </c>
      <c r="L1283" s="84">
        <f t="shared" si="243"/>
        <v>0</v>
      </c>
      <c r="M1283" s="84">
        <f t="shared" si="244"/>
        <v>0</v>
      </c>
      <c r="N1283">
        <v>0</v>
      </c>
      <c r="O1283" s="85">
        <v>0</v>
      </c>
      <c r="P1283" s="84">
        <v>0.55700000000000005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 s="85">
        <v>0</v>
      </c>
      <c r="X1283" s="85">
        <v>0</v>
      </c>
      <c r="Y1283" s="85">
        <v>0</v>
      </c>
      <c r="Z1283" s="85">
        <v>0</v>
      </c>
      <c r="AA1283" s="85">
        <v>0</v>
      </c>
      <c r="AB1283" s="64">
        <f t="shared" ref="AB1283:AB1346" si="245">F1283*N1283+P1283*O1283</f>
        <v>0</v>
      </c>
      <c r="AC1283" s="64">
        <f t="shared" ref="AC1283:AC1346" si="246">G1283*N1283</f>
        <v>0</v>
      </c>
      <c r="AD1283" s="64">
        <f t="shared" ref="AD1283:AD1346" si="247">R1283*$N1283</f>
        <v>0</v>
      </c>
      <c r="AE1283" s="64">
        <f t="shared" ref="AE1283:AE1346" si="248">S1283*$N1283</f>
        <v>0</v>
      </c>
      <c r="AF1283" s="64">
        <f t="shared" ref="AF1283:AF1346" si="249">T1283*$N1283</f>
        <v>0</v>
      </c>
      <c r="AG1283" s="64">
        <f t="shared" ref="AG1283:AG1346" si="250">U1283*$N1283</f>
        <v>0</v>
      </c>
      <c r="AH1283" s="64">
        <f t="shared" ref="AH1283:AH1346" si="251">V1283*$N1283</f>
        <v>0</v>
      </c>
    </row>
    <row r="1284" spans="1:34">
      <c r="A1284" t="s">
        <v>36</v>
      </c>
      <c r="B1284" t="s">
        <v>41</v>
      </c>
      <c r="C1284">
        <v>6</v>
      </c>
      <c r="D1284">
        <v>2013</v>
      </c>
      <c r="E1284">
        <v>11</v>
      </c>
      <c r="F1284">
        <v>0.17982629999999999</v>
      </c>
      <c r="G1284">
        <v>0.17982629999999999</v>
      </c>
      <c r="H1284" s="85">
        <v>75.751900000000006</v>
      </c>
      <c r="I1284" s="84">
        <f t="shared" si="240"/>
        <v>0</v>
      </c>
      <c r="J1284" s="84">
        <f t="shared" si="241"/>
        <v>0</v>
      </c>
      <c r="K1284" s="84">
        <f t="shared" si="242"/>
        <v>0</v>
      </c>
      <c r="L1284" s="84">
        <f t="shared" si="243"/>
        <v>0</v>
      </c>
      <c r="M1284" s="84">
        <f t="shared" si="244"/>
        <v>0</v>
      </c>
      <c r="N1284">
        <v>0</v>
      </c>
      <c r="O1284" s="85">
        <v>0</v>
      </c>
      <c r="P1284" s="84">
        <v>0.72599999999999998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 s="85">
        <v>0</v>
      </c>
      <c r="X1284" s="85">
        <v>0</v>
      </c>
      <c r="Y1284" s="85">
        <v>0</v>
      </c>
      <c r="Z1284" s="85">
        <v>0</v>
      </c>
      <c r="AA1284" s="85">
        <v>0</v>
      </c>
      <c r="AB1284" s="64">
        <f t="shared" si="245"/>
        <v>0</v>
      </c>
      <c r="AC1284" s="64">
        <f t="shared" si="246"/>
        <v>0</v>
      </c>
      <c r="AD1284" s="64">
        <f t="shared" si="247"/>
        <v>0</v>
      </c>
      <c r="AE1284" s="64">
        <f t="shared" si="248"/>
        <v>0</v>
      </c>
      <c r="AF1284" s="64">
        <f t="shared" si="249"/>
        <v>0</v>
      </c>
      <c r="AG1284" s="64">
        <f t="shared" si="250"/>
        <v>0</v>
      </c>
      <c r="AH1284" s="64">
        <f t="shared" si="251"/>
        <v>0</v>
      </c>
    </row>
    <row r="1285" spans="1:34">
      <c r="A1285" t="s">
        <v>36</v>
      </c>
      <c r="B1285" t="s">
        <v>41</v>
      </c>
      <c r="C1285">
        <v>6</v>
      </c>
      <c r="D1285">
        <v>2013</v>
      </c>
      <c r="E1285">
        <v>12</v>
      </c>
      <c r="F1285">
        <v>0.27762690000000001</v>
      </c>
      <c r="G1285">
        <v>0.27762690000000001</v>
      </c>
      <c r="H1285" s="85">
        <v>76.093000000000004</v>
      </c>
      <c r="I1285" s="84">
        <f t="shared" si="240"/>
        <v>0</v>
      </c>
      <c r="J1285" s="84">
        <f t="shared" si="241"/>
        <v>0</v>
      </c>
      <c r="K1285" s="84">
        <f t="shared" si="242"/>
        <v>0</v>
      </c>
      <c r="L1285" s="84">
        <f t="shared" si="243"/>
        <v>0</v>
      </c>
      <c r="M1285" s="84">
        <f t="shared" si="244"/>
        <v>0</v>
      </c>
      <c r="N1285">
        <v>0</v>
      </c>
      <c r="O1285" s="85">
        <v>0</v>
      </c>
      <c r="P1285" s="84">
        <v>0.85699999999999998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 s="85">
        <v>0</v>
      </c>
      <c r="X1285" s="85">
        <v>0</v>
      </c>
      <c r="Y1285" s="85">
        <v>0</v>
      </c>
      <c r="Z1285" s="85">
        <v>0</v>
      </c>
      <c r="AA1285" s="85">
        <v>0</v>
      </c>
      <c r="AB1285" s="64">
        <f t="shared" si="245"/>
        <v>0</v>
      </c>
      <c r="AC1285" s="64">
        <f t="shared" si="246"/>
        <v>0</v>
      </c>
      <c r="AD1285" s="64">
        <f t="shared" si="247"/>
        <v>0</v>
      </c>
      <c r="AE1285" s="64">
        <f t="shared" si="248"/>
        <v>0</v>
      </c>
      <c r="AF1285" s="64">
        <f t="shared" si="249"/>
        <v>0</v>
      </c>
      <c r="AG1285" s="64">
        <f t="shared" si="250"/>
        <v>0</v>
      </c>
      <c r="AH1285" s="64">
        <f t="shared" si="251"/>
        <v>0</v>
      </c>
    </row>
    <row r="1286" spans="1:34">
      <c r="A1286" t="s">
        <v>36</v>
      </c>
      <c r="B1286" t="s">
        <v>41</v>
      </c>
      <c r="C1286">
        <v>6</v>
      </c>
      <c r="D1286">
        <v>2013</v>
      </c>
      <c r="E1286">
        <v>13</v>
      </c>
      <c r="F1286">
        <v>0.42088750000000003</v>
      </c>
      <c r="G1286">
        <v>0.42088750000000003</v>
      </c>
      <c r="H1286" s="85">
        <v>77.689899999999994</v>
      </c>
      <c r="I1286" s="84">
        <f t="shared" si="240"/>
        <v>0</v>
      </c>
      <c r="J1286" s="84">
        <f t="shared" si="241"/>
        <v>0</v>
      </c>
      <c r="K1286" s="84">
        <f t="shared" si="242"/>
        <v>0</v>
      </c>
      <c r="L1286" s="84">
        <f t="shared" si="243"/>
        <v>0</v>
      </c>
      <c r="M1286" s="84">
        <f t="shared" si="244"/>
        <v>0</v>
      </c>
      <c r="N1286">
        <v>0</v>
      </c>
      <c r="O1286" s="85">
        <v>0</v>
      </c>
      <c r="P1286" s="84">
        <v>0.90100000000000002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 s="85">
        <v>0</v>
      </c>
      <c r="X1286" s="85">
        <v>0</v>
      </c>
      <c r="Y1286" s="85">
        <v>0</v>
      </c>
      <c r="Z1286" s="85">
        <v>0</v>
      </c>
      <c r="AA1286" s="85">
        <v>0</v>
      </c>
      <c r="AB1286" s="64">
        <f t="shared" si="245"/>
        <v>0</v>
      </c>
      <c r="AC1286" s="64">
        <f t="shared" si="246"/>
        <v>0</v>
      </c>
      <c r="AD1286" s="64">
        <f t="shared" si="247"/>
        <v>0</v>
      </c>
      <c r="AE1286" s="64">
        <f t="shared" si="248"/>
        <v>0</v>
      </c>
      <c r="AF1286" s="64">
        <f t="shared" si="249"/>
        <v>0</v>
      </c>
      <c r="AG1286" s="64">
        <f t="shared" si="250"/>
        <v>0</v>
      </c>
      <c r="AH1286" s="64">
        <f t="shared" si="251"/>
        <v>0</v>
      </c>
    </row>
    <row r="1287" spans="1:34">
      <c r="A1287" t="s">
        <v>36</v>
      </c>
      <c r="B1287" t="s">
        <v>41</v>
      </c>
      <c r="C1287">
        <v>6</v>
      </c>
      <c r="D1287">
        <v>2013</v>
      </c>
      <c r="E1287">
        <v>14</v>
      </c>
      <c r="F1287">
        <v>0.58348860000000002</v>
      </c>
      <c r="G1287">
        <v>0.42594670000000001</v>
      </c>
      <c r="H1287" s="85">
        <v>78.868200000000002</v>
      </c>
      <c r="I1287" s="84">
        <f t="shared" si="240"/>
        <v>-1.92791E-2</v>
      </c>
      <c r="J1287" s="84">
        <f t="shared" si="241"/>
        <v>-7.8887999999999996E-3</v>
      </c>
      <c r="K1287" s="84">
        <f t="shared" si="242"/>
        <v>0</v>
      </c>
      <c r="L1287" s="84">
        <f t="shared" si="243"/>
        <v>7.8887999999999996E-3</v>
      </c>
      <c r="M1287" s="84">
        <f t="shared" si="244"/>
        <v>1.92791E-2</v>
      </c>
      <c r="N1287">
        <v>0</v>
      </c>
      <c r="O1287" s="85">
        <v>0</v>
      </c>
      <c r="P1287" s="84">
        <v>0.88900000000000001</v>
      </c>
      <c r="Q1287">
        <v>0</v>
      </c>
      <c r="R1287">
        <v>-1.92791E-2</v>
      </c>
      <c r="S1287">
        <v>-7.8887999999999996E-3</v>
      </c>
      <c r="T1287">
        <v>0</v>
      </c>
      <c r="U1287">
        <v>7.8887999999999996E-3</v>
      </c>
      <c r="V1287">
        <v>1.92791E-2</v>
      </c>
      <c r="W1287" s="85">
        <v>0</v>
      </c>
      <c r="X1287" s="85">
        <v>0</v>
      </c>
      <c r="Y1287" s="85">
        <v>0</v>
      </c>
      <c r="Z1287" s="85">
        <v>0</v>
      </c>
      <c r="AA1287" s="85">
        <v>0</v>
      </c>
      <c r="AB1287" s="64">
        <f t="shared" si="245"/>
        <v>0</v>
      </c>
      <c r="AC1287" s="64">
        <f t="shared" si="246"/>
        <v>0</v>
      </c>
      <c r="AD1287" s="64">
        <f t="shared" si="247"/>
        <v>0</v>
      </c>
      <c r="AE1287" s="64">
        <f t="shared" si="248"/>
        <v>0</v>
      </c>
      <c r="AF1287" s="64">
        <f t="shared" si="249"/>
        <v>0</v>
      </c>
      <c r="AG1287" s="64">
        <f t="shared" si="250"/>
        <v>0</v>
      </c>
      <c r="AH1287" s="64">
        <f t="shared" si="251"/>
        <v>0</v>
      </c>
    </row>
    <row r="1288" spans="1:34">
      <c r="A1288" t="s">
        <v>36</v>
      </c>
      <c r="B1288" t="s">
        <v>41</v>
      </c>
      <c r="C1288">
        <v>6</v>
      </c>
      <c r="D1288">
        <v>2013</v>
      </c>
      <c r="E1288">
        <v>15</v>
      </c>
      <c r="F1288">
        <v>0.71306840000000005</v>
      </c>
      <c r="G1288">
        <v>0.52053990000000006</v>
      </c>
      <c r="H1288" s="85">
        <v>77.689899999999994</v>
      </c>
      <c r="I1288" s="84">
        <f t="shared" si="240"/>
        <v>-2.0749900000000002E-2</v>
      </c>
      <c r="J1288" s="84">
        <f t="shared" si="241"/>
        <v>-8.4907000000000003E-3</v>
      </c>
      <c r="K1288" s="84">
        <f t="shared" si="242"/>
        <v>0</v>
      </c>
      <c r="L1288" s="84">
        <f t="shared" si="243"/>
        <v>8.4907000000000003E-3</v>
      </c>
      <c r="M1288" s="84">
        <f t="shared" si="244"/>
        <v>2.0749900000000002E-2</v>
      </c>
      <c r="N1288">
        <v>0</v>
      </c>
      <c r="O1288" s="85">
        <v>0</v>
      </c>
      <c r="P1288" s="84">
        <v>0.8</v>
      </c>
      <c r="Q1288">
        <v>0</v>
      </c>
      <c r="R1288">
        <v>-2.0749900000000002E-2</v>
      </c>
      <c r="S1288">
        <v>-8.4907000000000003E-3</v>
      </c>
      <c r="T1288">
        <v>0</v>
      </c>
      <c r="U1288">
        <v>8.4907000000000003E-3</v>
      </c>
      <c r="V1288">
        <v>2.0749900000000002E-2</v>
      </c>
      <c r="W1288" s="85">
        <v>0</v>
      </c>
      <c r="X1288" s="85">
        <v>0</v>
      </c>
      <c r="Y1288" s="85">
        <v>0</v>
      </c>
      <c r="Z1288" s="85">
        <v>0</v>
      </c>
      <c r="AA1288" s="85">
        <v>0</v>
      </c>
      <c r="AB1288" s="64">
        <f t="shared" si="245"/>
        <v>0</v>
      </c>
      <c r="AC1288" s="64">
        <f t="shared" si="246"/>
        <v>0</v>
      </c>
      <c r="AD1288" s="64">
        <f t="shared" si="247"/>
        <v>0</v>
      </c>
      <c r="AE1288" s="64">
        <f t="shared" si="248"/>
        <v>0</v>
      </c>
      <c r="AF1288" s="64">
        <f t="shared" si="249"/>
        <v>0</v>
      </c>
      <c r="AG1288" s="64">
        <f t="shared" si="250"/>
        <v>0</v>
      </c>
      <c r="AH1288" s="64">
        <f t="shared" si="251"/>
        <v>0</v>
      </c>
    </row>
    <row r="1289" spans="1:34">
      <c r="A1289" t="s">
        <v>36</v>
      </c>
      <c r="B1289" t="s">
        <v>41</v>
      </c>
      <c r="C1289">
        <v>6</v>
      </c>
      <c r="D1289">
        <v>2013</v>
      </c>
      <c r="E1289">
        <v>16</v>
      </c>
      <c r="F1289">
        <v>0.80765869999999995</v>
      </c>
      <c r="G1289">
        <v>0.58959079999999997</v>
      </c>
      <c r="H1289" s="85">
        <v>75.876000000000005</v>
      </c>
      <c r="I1289" s="84">
        <f t="shared" si="240"/>
        <v>-2.1308799999999999E-2</v>
      </c>
      <c r="J1289" s="84">
        <f t="shared" si="241"/>
        <v>-8.7194000000000004E-3</v>
      </c>
      <c r="K1289" s="84">
        <f t="shared" si="242"/>
        <v>0</v>
      </c>
      <c r="L1289" s="84">
        <f t="shared" si="243"/>
        <v>8.7194000000000004E-3</v>
      </c>
      <c r="M1289" s="84">
        <f t="shared" si="244"/>
        <v>2.1308799999999999E-2</v>
      </c>
      <c r="N1289">
        <v>0</v>
      </c>
      <c r="O1289" s="85">
        <v>0</v>
      </c>
      <c r="P1289" s="84">
        <v>0.67400000000000004</v>
      </c>
      <c r="Q1289">
        <v>0</v>
      </c>
      <c r="R1289">
        <v>-2.1308799999999999E-2</v>
      </c>
      <c r="S1289">
        <v>-8.7194000000000004E-3</v>
      </c>
      <c r="T1289">
        <v>0</v>
      </c>
      <c r="U1289">
        <v>8.7194000000000004E-3</v>
      </c>
      <c r="V1289">
        <v>2.1308799999999999E-2</v>
      </c>
      <c r="W1289" s="85">
        <v>0</v>
      </c>
      <c r="X1289" s="85">
        <v>0</v>
      </c>
      <c r="Y1289" s="85">
        <v>0</v>
      </c>
      <c r="Z1289" s="85">
        <v>0</v>
      </c>
      <c r="AA1289" s="85">
        <v>0</v>
      </c>
      <c r="AB1289" s="64">
        <f t="shared" si="245"/>
        <v>0</v>
      </c>
      <c r="AC1289" s="64">
        <f t="shared" si="246"/>
        <v>0</v>
      </c>
      <c r="AD1289" s="64">
        <f t="shared" si="247"/>
        <v>0</v>
      </c>
      <c r="AE1289" s="64">
        <f t="shared" si="248"/>
        <v>0</v>
      </c>
      <c r="AF1289" s="64">
        <f t="shared" si="249"/>
        <v>0</v>
      </c>
      <c r="AG1289" s="64">
        <f t="shared" si="250"/>
        <v>0</v>
      </c>
      <c r="AH1289" s="64">
        <f t="shared" si="251"/>
        <v>0</v>
      </c>
    </row>
    <row r="1290" spans="1:34">
      <c r="A1290" t="s">
        <v>36</v>
      </c>
      <c r="B1290" t="s">
        <v>41</v>
      </c>
      <c r="C1290">
        <v>6</v>
      </c>
      <c r="D1290">
        <v>2013</v>
      </c>
      <c r="E1290">
        <v>17</v>
      </c>
      <c r="F1290">
        <v>0.82913400000000004</v>
      </c>
      <c r="G1290">
        <v>0.60526789999999997</v>
      </c>
      <c r="H1290" s="85">
        <v>73.984499999999997</v>
      </c>
      <c r="I1290" s="84">
        <f t="shared" si="240"/>
        <v>-2.1410599999999998E-2</v>
      </c>
      <c r="J1290" s="84">
        <f t="shared" si="241"/>
        <v>-8.7611000000000008E-3</v>
      </c>
      <c r="K1290" s="84">
        <f t="shared" si="242"/>
        <v>0</v>
      </c>
      <c r="L1290" s="84">
        <f t="shared" si="243"/>
        <v>8.7611000000000008E-3</v>
      </c>
      <c r="M1290" s="84">
        <f t="shared" si="244"/>
        <v>2.1410599999999998E-2</v>
      </c>
      <c r="N1290">
        <v>0</v>
      </c>
      <c r="O1290" s="85">
        <v>0</v>
      </c>
      <c r="P1290" s="84">
        <v>0.56599999999999995</v>
      </c>
      <c r="Q1290">
        <v>0</v>
      </c>
      <c r="R1290">
        <v>-2.1410599999999998E-2</v>
      </c>
      <c r="S1290">
        <v>-8.7611000000000008E-3</v>
      </c>
      <c r="T1290">
        <v>0</v>
      </c>
      <c r="U1290">
        <v>8.7611000000000008E-3</v>
      </c>
      <c r="V1290">
        <v>2.1410599999999998E-2</v>
      </c>
      <c r="W1290" s="85">
        <v>0</v>
      </c>
      <c r="X1290" s="85">
        <v>0</v>
      </c>
      <c r="Y1290" s="85">
        <v>0</v>
      </c>
      <c r="Z1290" s="85">
        <v>0</v>
      </c>
      <c r="AA1290" s="85">
        <v>0</v>
      </c>
      <c r="AB1290" s="64">
        <f t="shared" si="245"/>
        <v>0</v>
      </c>
      <c r="AC1290" s="64">
        <f t="shared" si="246"/>
        <v>0</v>
      </c>
      <c r="AD1290" s="64">
        <f t="shared" si="247"/>
        <v>0</v>
      </c>
      <c r="AE1290" s="64">
        <f t="shared" si="248"/>
        <v>0</v>
      </c>
      <c r="AF1290" s="64">
        <f t="shared" si="249"/>
        <v>0</v>
      </c>
      <c r="AG1290" s="64">
        <f t="shared" si="250"/>
        <v>0</v>
      </c>
      <c r="AH1290" s="64">
        <f t="shared" si="251"/>
        <v>0</v>
      </c>
    </row>
    <row r="1291" spans="1:34">
      <c r="A1291" t="s">
        <v>36</v>
      </c>
      <c r="B1291" t="s">
        <v>41</v>
      </c>
      <c r="C1291">
        <v>6</v>
      </c>
      <c r="D1291">
        <v>2013</v>
      </c>
      <c r="E1291">
        <v>18</v>
      </c>
      <c r="F1291">
        <v>0.77148570000000005</v>
      </c>
      <c r="G1291">
        <v>0.56318460000000004</v>
      </c>
      <c r="H1291" s="85">
        <v>72.627899999999997</v>
      </c>
      <c r="I1291" s="84">
        <f t="shared" si="240"/>
        <v>-2.0747600000000001E-2</v>
      </c>
      <c r="J1291" s="84">
        <f t="shared" si="241"/>
        <v>-8.4896999999999993E-3</v>
      </c>
      <c r="K1291" s="84">
        <f t="shared" si="242"/>
        <v>0</v>
      </c>
      <c r="L1291" s="84">
        <f t="shared" si="243"/>
        <v>8.4896999999999993E-3</v>
      </c>
      <c r="M1291" s="84">
        <f t="shared" si="244"/>
        <v>2.0747600000000001E-2</v>
      </c>
      <c r="N1291">
        <v>0</v>
      </c>
      <c r="O1291" s="85">
        <v>0</v>
      </c>
      <c r="P1291" s="84">
        <v>0.374</v>
      </c>
      <c r="Q1291">
        <v>0</v>
      </c>
      <c r="R1291">
        <v>-2.0747600000000001E-2</v>
      </c>
      <c r="S1291">
        <v>-8.4896999999999993E-3</v>
      </c>
      <c r="T1291">
        <v>0</v>
      </c>
      <c r="U1291">
        <v>8.4896999999999993E-3</v>
      </c>
      <c r="V1291">
        <v>2.0747600000000001E-2</v>
      </c>
      <c r="W1291" s="85">
        <v>0</v>
      </c>
      <c r="X1291" s="85">
        <v>0</v>
      </c>
      <c r="Y1291" s="85">
        <v>0</v>
      </c>
      <c r="Z1291" s="85">
        <v>0</v>
      </c>
      <c r="AA1291" s="85">
        <v>0</v>
      </c>
      <c r="AB1291" s="64">
        <f t="shared" si="245"/>
        <v>0</v>
      </c>
      <c r="AC1291" s="64">
        <f t="shared" si="246"/>
        <v>0</v>
      </c>
      <c r="AD1291" s="64">
        <f t="shared" si="247"/>
        <v>0</v>
      </c>
      <c r="AE1291" s="64">
        <f t="shared" si="248"/>
        <v>0</v>
      </c>
      <c r="AF1291" s="64">
        <f t="shared" si="249"/>
        <v>0</v>
      </c>
      <c r="AG1291" s="64">
        <f t="shared" si="250"/>
        <v>0</v>
      </c>
      <c r="AH1291" s="64">
        <f t="shared" si="251"/>
        <v>0</v>
      </c>
    </row>
    <row r="1292" spans="1:34">
      <c r="A1292" t="s">
        <v>36</v>
      </c>
      <c r="B1292" t="s">
        <v>41</v>
      </c>
      <c r="C1292">
        <v>6</v>
      </c>
      <c r="D1292">
        <v>2013</v>
      </c>
      <c r="E1292">
        <v>19</v>
      </c>
      <c r="F1292">
        <v>0.6201702</v>
      </c>
      <c r="G1292">
        <v>0.68838889999999997</v>
      </c>
      <c r="H1292" s="85">
        <v>70.627899999999997</v>
      </c>
      <c r="I1292" s="84">
        <f t="shared" si="240"/>
        <v>0</v>
      </c>
      <c r="J1292" s="84">
        <f t="shared" si="241"/>
        <v>0</v>
      </c>
      <c r="K1292" s="84">
        <f t="shared" si="242"/>
        <v>0</v>
      </c>
      <c r="L1292" s="84">
        <f t="shared" si="243"/>
        <v>0</v>
      </c>
      <c r="M1292" s="84">
        <f t="shared" si="244"/>
        <v>0</v>
      </c>
      <c r="N1292">
        <v>0</v>
      </c>
      <c r="O1292" s="85">
        <v>0</v>
      </c>
      <c r="P1292" s="84">
        <v>0.23300000000000001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 s="85">
        <v>0</v>
      </c>
      <c r="X1292" s="85">
        <v>0</v>
      </c>
      <c r="Y1292" s="85">
        <v>0</v>
      </c>
      <c r="Z1292" s="85">
        <v>0</v>
      </c>
      <c r="AA1292" s="85">
        <v>0</v>
      </c>
      <c r="AB1292" s="64">
        <f t="shared" si="245"/>
        <v>0</v>
      </c>
      <c r="AC1292" s="64">
        <f t="shared" si="246"/>
        <v>0</v>
      </c>
      <c r="AD1292" s="64">
        <f t="shared" si="247"/>
        <v>0</v>
      </c>
      <c r="AE1292" s="64">
        <f t="shared" si="248"/>
        <v>0</v>
      </c>
      <c r="AF1292" s="64">
        <f t="shared" si="249"/>
        <v>0</v>
      </c>
      <c r="AG1292" s="64">
        <f t="shared" si="250"/>
        <v>0</v>
      </c>
      <c r="AH1292" s="64">
        <f t="shared" si="251"/>
        <v>0</v>
      </c>
    </row>
    <row r="1293" spans="1:34">
      <c r="A1293" t="s">
        <v>36</v>
      </c>
      <c r="B1293" t="s">
        <v>41</v>
      </c>
      <c r="C1293">
        <v>6</v>
      </c>
      <c r="D1293">
        <v>2013</v>
      </c>
      <c r="E1293">
        <v>20</v>
      </c>
      <c r="F1293">
        <v>0.42508669999999998</v>
      </c>
      <c r="G1293">
        <v>0.46334449999999999</v>
      </c>
      <c r="H1293" s="85">
        <v>67.248099999999994</v>
      </c>
      <c r="I1293" s="84">
        <f t="shared" si="240"/>
        <v>0</v>
      </c>
      <c r="J1293" s="84">
        <f t="shared" si="241"/>
        <v>0</v>
      </c>
      <c r="K1293" s="84">
        <f t="shared" si="242"/>
        <v>0</v>
      </c>
      <c r="L1293" s="84">
        <f t="shared" si="243"/>
        <v>0</v>
      </c>
      <c r="M1293" s="84">
        <f t="shared" si="244"/>
        <v>0</v>
      </c>
      <c r="N1293">
        <v>0</v>
      </c>
      <c r="O1293" s="85">
        <v>0</v>
      </c>
      <c r="P1293" s="84">
        <v>0.16500000000000001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 s="85">
        <v>0</v>
      </c>
      <c r="X1293" s="85">
        <v>0</v>
      </c>
      <c r="Y1293" s="85">
        <v>0</v>
      </c>
      <c r="Z1293" s="85">
        <v>0</v>
      </c>
      <c r="AA1293" s="85">
        <v>0</v>
      </c>
      <c r="AB1293" s="64">
        <f t="shared" si="245"/>
        <v>0</v>
      </c>
      <c r="AC1293" s="64">
        <f t="shared" si="246"/>
        <v>0</v>
      </c>
      <c r="AD1293" s="64">
        <f t="shared" si="247"/>
        <v>0</v>
      </c>
      <c r="AE1293" s="64">
        <f t="shared" si="248"/>
        <v>0</v>
      </c>
      <c r="AF1293" s="64">
        <f t="shared" si="249"/>
        <v>0</v>
      </c>
      <c r="AG1293" s="64">
        <f t="shared" si="250"/>
        <v>0</v>
      </c>
      <c r="AH1293" s="64">
        <f t="shared" si="251"/>
        <v>0</v>
      </c>
    </row>
    <row r="1294" spans="1:34">
      <c r="A1294" t="s">
        <v>36</v>
      </c>
      <c r="B1294" t="s">
        <v>41</v>
      </c>
      <c r="C1294">
        <v>6</v>
      </c>
      <c r="D1294">
        <v>2013</v>
      </c>
      <c r="E1294">
        <v>21</v>
      </c>
      <c r="F1294">
        <v>0.2806303</v>
      </c>
      <c r="G1294">
        <v>0.3002744</v>
      </c>
      <c r="H1294" s="85">
        <v>64.751900000000006</v>
      </c>
      <c r="I1294" s="84">
        <f t="shared" si="240"/>
        <v>0</v>
      </c>
      <c r="J1294" s="84">
        <f t="shared" si="241"/>
        <v>0</v>
      </c>
      <c r="K1294" s="84">
        <f t="shared" si="242"/>
        <v>0</v>
      </c>
      <c r="L1294" s="84">
        <f t="shared" si="243"/>
        <v>0</v>
      </c>
      <c r="M1294" s="84">
        <f t="shared" si="244"/>
        <v>0</v>
      </c>
      <c r="N1294">
        <v>0</v>
      </c>
      <c r="O1294" s="85">
        <v>0</v>
      </c>
      <c r="P1294" s="84">
        <v>0.1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 s="85">
        <v>0</v>
      </c>
      <c r="X1294" s="85">
        <v>0</v>
      </c>
      <c r="Y1294" s="85">
        <v>0</v>
      </c>
      <c r="Z1294" s="85">
        <v>0</v>
      </c>
      <c r="AA1294" s="85">
        <v>0</v>
      </c>
      <c r="AB1294" s="64">
        <f t="shared" si="245"/>
        <v>0</v>
      </c>
      <c r="AC1294" s="64">
        <f t="shared" si="246"/>
        <v>0</v>
      </c>
      <c r="AD1294" s="64">
        <f t="shared" si="247"/>
        <v>0</v>
      </c>
      <c r="AE1294" s="64">
        <f t="shared" si="248"/>
        <v>0</v>
      </c>
      <c r="AF1294" s="64">
        <f t="shared" si="249"/>
        <v>0</v>
      </c>
      <c r="AG1294" s="64">
        <f t="shared" si="250"/>
        <v>0</v>
      </c>
      <c r="AH1294" s="64">
        <f t="shared" si="251"/>
        <v>0</v>
      </c>
    </row>
    <row r="1295" spans="1:34">
      <c r="A1295" t="s">
        <v>36</v>
      </c>
      <c r="B1295" t="s">
        <v>41</v>
      </c>
      <c r="C1295">
        <v>6</v>
      </c>
      <c r="D1295">
        <v>2013</v>
      </c>
      <c r="E1295">
        <v>22</v>
      </c>
      <c r="F1295">
        <v>0.20223679999999999</v>
      </c>
      <c r="G1295">
        <v>0.20223679999999999</v>
      </c>
      <c r="H1295" s="85">
        <v>63.341099999999997</v>
      </c>
      <c r="I1295" s="84">
        <f t="shared" si="240"/>
        <v>0</v>
      </c>
      <c r="J1295" s="84">
        <f t="shared" si="241"/>
        <v>0</v>
      </c>
      <c r="K1295" s="84">
        <f t="shared" si="242"/>
        <v>0</v>
      </c>
      <c r="L1295" s="84">
        <f t="shared" si="243"/>
        <v>0</v>
      </c>
      <c r="M1295" s="84">
        <f t="shared" si="244"/>
        <v>0</v>
      </c>
      <c r="N1295">
        <v>0</v>
      </c>
      <c r="O1295" s="85">
        <v>0</v>
      </c>
      <c r="P1295" s="84">
        <v>6.8000000000000005E-2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 s="85">
        <v>0</v>
      </c>
      <c r="X1295" s="85">
        <v>0</v>
      </c>
      <c r="Y1295" s="85">
        <v>0</v>
      </c>
      <c r="Z1295" s="85">
        <v>0</v>
      </c>
      <c r="AA1295" s="85">
        <v>0</v>
      </c>
      <c r="AB1295" s="64">
        <f t="shared" si="245"/>
        <v>0</v>
      </c>
      <c r="AC1295" s="64">
        <f t="shared" si="246"/>
        <v>0</v>
      </c>
      <c r="AD1295" s="64">
        <f t="shared" si="247"/>
        <v>0</v>
      </c>
      <c r="AE1295" s="64">
        <f t="shared" si="248"/>
        <v>0</v>
      </c>
      <c r="AF1295" s="64">
        <f t="shared" si="249"/>
        <v>0</v>
      </c>
      <c r="AG1295" s="64">
        <f t="shared" si="250"/>
        <v>0</v>
      </c>
      <c r="AH1295" s="64">
        <f t="shared" si="251"/>
        <v>0</v>
      </c>
    </row>
    <row r="1296" spans="1:34">
      <c r="A1296" t="s">
        <v>36</v>
      </c>
      <c r="B1296" t="s">
        <v>41</v>
      </c>
      <c r="C1296">
        <v>6</v>
      </c>
      <c r="D1296">
        <v>2013</v>
      </c>
      <c r="E1296">
        <v>23</v>
      </c>
      <c r="F1296">
        <v>0.13245019999999999</v>
      </c>
      <c r="G1296">
        <v>0.13245019999999999</v>
      </c>
      <c r="H1296" s="85">
        <v>62.914700000000003</v>
      </c>
      <c r="I1296" s="84">
        <f t="shared" si="240"/>
        <v>0</v>
      </c>
      <c r="J1296" s="84">
        <f t="shared" si="241"/>
        <v>0</v>
      </c>
      <c r="K1296" s="84">
        <f t="shared" si="242"/>
        <v>0</v>
      </c>
      <c r="L1296" s="84">
        <f t="shared" si="243"/>
        <v>0</v>
      </c>
      <c r="M1296" s="84">
        <f t="shared" si="244"/>
        <v>0</v>
      </c>
      <c r="N1296">
        <v>0</v>
      </c>
      <c r="O1296" s="85">
        <v>0</v>
      </c>
      <c r="P1296" s="84">
        <v>5.0999999999999997E-2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 s="85">
        <v>0</v>
      </c>
      <c r="X1296" s="85">
        <v>0</v>
      </c>
      <c r="Y1296" s="85">
        <v>0</v>
      </c>
      <c r="Z1296" s="85">
        <v>0</v>
      </c>
      <c r="AA1296" s="85">
        <v>0</v>
      </c>
      <c r="AB1296" s="64">
        <f t="shared" si="245"/>
        <v>0</v>
      </c>
      <c r="AC1296" s="64">
        <f t="shared" si="246"/>
        <v>0</v>
      </c>
      <c r="AD1296" s="64">
        <f t="shared" si="247"/>
        <v>0</v>
      </c>
      <c r="AE1296" s="64">
        <f t="shared" si="248"/>
        <v>0</v>
      </c>
      <c r="AF1296" s="64">
        <f t="shared" si="249"/>
        <v>0</v>
      </c>
      <c r="AG1296" s="64">
        <f t="shared" si="250"/>
        <v>0</v>
      </c>
      <c r="AH1296" s="64">
        <f t="shared" si="251"/>
        <v>0</v>
      </c>
    </row>
    <row r="1297" spans="1:34">
      <c r="A1297" t="s">
        <v>36</v>
      </c>
      <c r="B1297" t="s">
        <v>41</v>
      </c>
      <c r="C1297">
        <v>6</v>
      </c>
      <c r="D1297">
        <v>2013</v>
      </c>
      <c r="E1297">
        <v>24</v>
      </c>
      <c r="F1297">
        <v>7.8015299999999996E-2</v>
      </c>
      <c r="G1297">
        <v>7.8015299999999996E-2</v>
      </c>
      <c r="H1297" s="85">
        <v>62.496099999999998</v>
      </c>
      <c r="I1297" s="84">
        <f t="shared" si="240"/>
        <v>0</v>
      </c>
      <c r="J1297" s="84">
        <f t="shared" si="241"/>
        <v>0</v>
      </c>
      <c r="K1297" s="84">
        <f t="shared" si="242"/>
        <v>0</v>
      </c>
      <c r="L1297" s="84">
        <f t="shared" si="243"/>
        <v>0</v>
      </c>
      <c r="M1297" s="84">
        <f t="shared" si="244"/>
        <v>0</v>
      </c>
      <c r="N1297">
        <v>0</v>
      </c>
      <c r="O1297" s="85">
        <v>0</v>
      </c>
      <c r="P1297" s="84">
        <v>0.05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 s="85">
        <v>0</v>
      </c>
      <c r="X1297" s="85">
        <v>0</v>
      </c>
      <c r="Y1297" s="85">
        <v>0</v>
      </c>
      <c r="Z1297" s="85">
        <v>0</v>
      </c>
      <c r="AA1297" s="85">
        <v>0</v>
      </c>
      <c r="AB1297" s="64">
        <f t="shared" si="245"/>
        <v>0</v>
      </c>
      <c r="AC1297" s="64">
        <f t="shared" si="246"/>
        <v>0</v>
      </c>
      <c r="AD1297" s="64">
        <f t="shared" si="247"/>
        <v>0</v>
      </c>
      <c r="AE1297" s="64">
        <f t="shared" si="248"/>
        <v>0</v>
      </c>
      <c r="AF1297" s="64">
        <f t="shared" si="249"/>
        <v>0</v>
      </c>
      <c r="AG1297" s="64">
        <f t="shared" si="250"/>
        <v>0</v>
      </c>
      <c r="AH1297" s="64">
        <f t="shared" si="251"/>
        <v>0</v>
      </c>
    </row>
    <row r="1298" spans="1:34">
      <c r="A1298" t="s">
        <v>36</v>
      </c>
      <c r="B1298" t="s">
        <v>42</v>
      </c>
      <c r="C1298">
        <v>7</v>
      </c>
      <c r="D1298">
        <v>2013</v>
      </c>
      <c r="E1298">
        <v>1</v>
      </c>
      <c r="F1298">
        <v>0.08</v>
      </c>
      <c r="G1298">
        <v>0.08</v>
      </c>
      <c r="H1298" s="85">
        <v>68.248099999999994</v>
      </c>
      <c r="I1298" s="84">
        <f t="shared" si="240"/>
        <v>0</v>
      </c>
      <c r="J1298" s="84">
        <f t="shared" si="241"/>
        <v>0</v>
      </c>
      <c r="K1298" s="84">
        <f t="shared" si="242"/>
        <v>0</v>
      </c>
      <c r="L1298" s="84">
        <f t="shared" si="243"/>
        <v>0</v>
      </c>
      <c r="M1298" s="84">
        <f t="shared" si="244"/>
        <v>0</v>
      </c>
      <c r="N1298">
        <v>211</v>
      </c>
      <c r="O1298" s="85">
        <v>0</v>
      </c>
      <c r="P1298" s="84">
        <v>0.05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 s="85">
        <v>0</v>
      </c>
      <c r="X1298" s="85">
        <v>0</v>
      </c>
      <c r="Y1298" s="85">
        <v>0</v>
      </c>
      <c r="Z1298" s="85">
        <v>0</v>
      </c>
      <c r="AA1298" s="85">
        <v>0</v>
      </c>
      <c r="AB1298" s="64">
        <f t="shared" si="245"/>
        <v>16.88</v>
      </c>
      <c r="AC1298" s="64">
        <f t="shared" si="246"/>
        <v>16.88</v>
      </c>
      <c r="AD1298" s="64">
        <f t="shared" si="247"/>
        <v>0</v>
      </c>
      <c r="AE1298" s="64">
        <f t="shared" si="248"/>
        <v>0</v>
      </c>
      <c r="AF1298" s="64">
        <f t="shared" si="249"/>
        <v>0</v>
      </c>
      <c r="AG1298" s="64">
        <f t="shared" si="250"/>
        <v>0</v>
      </c>
      <c r="AH1298" s="64">
        <f t="shared" si="251"/>
        <v>0</v>
      </c>
    </row>
    <row r="1299" spans="1:34">
      <c r="A1299" t="s">
        <v>36</v>
      </c>
      <c r="B1299" t="s">
        <v>42</v>
      </c>
      <c r="C1299">
        <v>7</v>
      </c>
      <c r="D1299">
        <v>2013</v>
      </c>
      <c r="E1299">
        <v>2</v>
      </c>
      <c r="F1299">
        <v>0.08</v>
      </c>
      <c r="G1299">
        <v>0.08</v>
      </c>
      <c r="H1299" s="85">
        <v>67.620199999999997</v>
      </c>
      <c r="I1299" s="84">
        <f t="shared" si="240"/>
        <v>0</v>
      </c>
      <c r="J1299" s="84">
        <f t="shared" si="241"/>
        <v>0</v>
      </c>
      <c r="K1299" s="84">
        <f t="shared" si="242"/>
        <v>0</v>
      </c>
      <c r="L1299" s="84">
        <f t="shared" si="243"/>
        <v>0</v>
      </c>
      <c r="M1299" s="84">
        <f t="shared" si="244"/>
        <v>0</v>
      </c>
      <c r="N1299">
        <v>211</v>
      </c>
      <c r="O1299" s="85">
        <v>0</v>
      </c>
      <c r="P1299" s="84">
        <v>3.2000000000000001E-2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 s="85">
        <v>0</v>
      </c>
      <c r="X1299" s="85">
        <v>0</v>
      </c>
      <c r="Y1299" s="85">
        <v>0</v>
      </c>
      <c r="Z1299" s="85">
        <v>0</v>
      </c>
      <c r="AA1299" s="85">
        <v>0</v>
      </c>
      <c r="AB1299" s="64">
        <f t="shared" si="245"/>
        <v>16.88</v>
      </c>
      <c r="AC1299" s="64">
        <f t="shared" si="246"/>
        <v>16.88</v>
      </c>
      <c r="AD1299" s="64">
        <f t="shared" si="247"/>
        <v>0</v>
      </c>
      <c r="AE1299" s="64">
        <f t="shared" si="248"/>
        <v>0</v>
      </c>
      <c r="AF1299" s="64">
        <f t="shared" si="249"/>
        <v>0</v>
      </c>
      <c r="AG1299" s="64">
        <f t="shared" si="250"/>
        <v>0</v>
      </c>
      <c r="AH1299" s="64">
        <f t="shared" si="251"/>
        <v>0</v>
      </c>
    </row>
    <row r="1300" spans="1:34">
      <c r="A1300" t="s">
        <v>36</v>
      </c>
      <c r="B1300" t="s">
        <v>42</v>
      </c>
      <c r="C1300">
        <v>7</v>
      </c>
      <c r="D1300">
        <v>2013</v>
      </c>
      <c r="E1300">
        <v>3</v>
      </c>
      <c r="F1300">
        <v>0.08</v>
      </c>
      <c r="G1300">
        <v>0.08</v>
      </c>
      <c r="H1300" s="85">
        <v>68.410899999999998</v>
      </c>
      <c r="I1300" s="84">
        <f t="shared" si="240"/>
        <v>0</v>
      </c>
      <c r="J1300" s="84">
        <f t="shared" si="241"/>
        <v>0</v>
      </c>
      <c r="K1300" s="84">
        <f t="shared" si="242"/>
        <v>0</v>
      </c>
      <c r="L1300" s="84">
        <f t="shared" si="243"/>
        <v>0</v>
      </c>
      <c r="M1300" s="84">
        <f t="shared" si="244"/>
        <v>0</v>
      </c>
      <c r="N1300">
        <v>211</v>
      </c>
      <c r="O1300" s="85">
        <v>0</v>
      </c>
      <c r="P1300" s="84">
        <v>4.3999999999999997E-2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 s="85">
        <v>0</v>
      </c>
      <c r="X1300" s="85">
        <v>0</v>
      </c>
      <c r="Y1300" s="85">
        <v>0</v>
      </c>
      <c r="Z1300" s="85">
        <v>0</v>
      </c>
      <c r="AA1300" s="85">
        <v>0</v>
      </c>
      <c r="AB1300" s="64">
        <f t="shared" si="245"/>
        <v>16.88</v>
      </c>
      <c r="AC1300" s="64">
        <f t="shared" si="246"/>
        <v>16.88</v>
      </c>
      <c r="AD1300" s="64">
        <f t="shared" si="247"/>
        <v>0</v>
      </c>
      <c r="AE1300" s="64">
        <f t="shared" si="248"/>
        <v>0</v>
      </c>
      <c r="AF1300" s="64">
        <f t="shared" si="249"/>
        <v>0</v>
      </c>
      <c r="AG1300" s="64">
        <f t="shared" si="250"/>
        <v>0</v>
      </c>
      <c r="AH1300" s="64">
        <f t="shared" si="251"/>
        <v>0</v>
      </c>
    </row>
    <row r="1301" spans="1:34">
      <c r="A1301" t="s">
        <v>36</v>
      </c>
      <c r="B1301" t="s">
        <v>42</v>
      </c>
      <c r="C1301">
        <v>7</v>
      </c>
      <c r="D1301">
        <v>2013</v>
      </c>
      <c r="E1301">
        <v>4</v>
      </c>
      <c r="F1301">
        <v>0.08</v>
      </c>
      <c r="G1301">
        <v>0.08</v>
      </c>
      <c r="H1301" s="85">
        <v>68.651200000000003</v>
      </c>
      <c r="I1301" s="84">
        <f t="shared" si="240"/>
        <v>0</v>
      </c>
      <c r="J1301" s="84">
        <f t="shared" si="241"/>
        <v>0</v>
      </c>
      <c r="K1301" s="84">
        <f t="shared" si="242"/>
        <v>0</v>
      </c>
      <c r="L1301" s="84">
        <f t="shared" si="243"/>
        <v>0</v>
      </c>
      <c r="M1301" s="84">
        <f t="shared" si="244"/>
        <v>0</v>
      </c>
      <c r="N1301">
        <v>211</v>
      </c>
      <c r="O1301" s="85">
        <v>0</v>
      </c>
      <c r="P1301" s="84">
        <v>4.3999999999999997E-2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 s="85">
        <v>0</v>
      </c>
      <c r="X1301" s="85">
        <v>0</v>
      </c>
      <c r="Y1301" s="85">
        <v>0</v>
      </c>
      <c r="Z1301" s="85">
        <v>0</v>
      </c>
      <c r="AA1301" s="85">
        <v>0</v>
      </c>
      <c r="AB1301" s="64">
        <f t="shared" si="245"/>
        <v>16.88</v>
      </c>
      <c r="AC1301" s="64">
        <f t="shared" si="246"/>
        <v>16.88</v>
      </c>
      <c r="AD1301" s="64">
        <f t="shared" si="247"/>
        <v>0</v>
      </c>
      <c r="AE1301" s="64">
        <f t="shared" si="248"/>
        <v>0</v>
      </c>
      <c r="AF1301" s="64">
        <f t="shared" si="249"/>
        <v>0</v>
      </c>
      <c r="AG1301" s="64">
        <f t="shared" si="250"/>
        <v>0</v>
      </c>
      <c r="AH1301" s="64">
        <f t="shared" si="251"/>
        <v>0</v>
      </c>
    </row>
    <row r="1302" spans="1:34">
      <c r="A1302" t="s">
        <v>36</v>
      </c>
      <c r="B1302" t="s">
        <v>42</v>
      </c>
      <c r="C1302">
        <v>7</v>
      </c>
      <c r="D1302">
        <v>2013</v>
      </c>
      <c r="E1302">
        <v>5</v>
      </c>
      <c r="F1302">
        <v>1.5866100000000001E-2</v>
      </c>
      <c r="G1302">
        <v>1.5866100000000001E-2</v>
      </c>
      <c r="H1302" s="85">
        <v>67.542599999999993</v>
      </c>
      <c r="I1302" s="84">
        <f t="shared" si="240"/>
        <v>0</v>
      </c>
      <c r="J1302" s="84">
        <f t="shared" si="241"/>
        <v>0</v>
      </c>
      <c r="K1302" s="84">
        <f t="shared" si="242"/>
        <v>0</v>
      </c>
      <c r="L1302" s="84">
        <f t="shared" si="243"/>
        <v>0</v>
      </c>
      <c r="M1302" s="84">
        <f t="shared" si="244"/>
        <v>0</v>
      </c>
      <c r="N1302">
        <v>211</v>
      </c>
      <c r="O1302" s="85">
        <v>0</v>
      </c>
      <c r="P1302" s="84">
        <v>5.3999999999999999E-2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 s="85">
        <v>0</v>
      </c>
      <c r="X1302" s="85">
        <v>0</v>
      </c>
      <c r="Y1302" s="85">
        <v>0</v>
      </c>
      <c r="Z1302" s="85">
        <v>0</v>
      </c>
      <c r="AA1302" s="85">
        <v>0</v>
      </c>
      <c r="AB1302" s="64">
        <f t="shared" si="245"/>
        <v>3.3477471000000003</v>
      </c>
      <c r="AC1302" s="64">
        <f t="shared" si="246"/>
        <v>3.3477471000000003</v>
      </c>
      <c r="AD1302" s="64">
        <f t="shared" si="247"/>
        <v>0</v>
      </c>
      <c r="AE1302" s="64">
        <f t="shared" si="248"/>
        <v>0</v>
      </c>
      <c r="AF1302" s="64">
        <f t="shared" si="249"/>
        <v>0</v>
      </c>
      <c r="AG1302" s="64">
        <f t="shared" si="250"/>
        <v>0</v>
      </c>
      <c r="AH1302" s="64">
        <f t="shared" si="251"/>
        <v>0</v>
      </c>
    </row>
    <row r="1303" spans="1:34">
      <c r="A1303" t="s">
        <v>36</v>
      </c>
      <c r="B1303" t="s">
        <v>42</v>
      </c>
      <c r="C1303">
        <v>7</v>
      </c>
      <c r="D1303">
        <v>2013</v>
      </c>
      <c r="E1303">
        <v>6</v>
      </c>
      <c r="F1303">
        <v>1.5712199999999999E-2</v>
      </c>
      <c r="G1303">
        <v>1.5712199999999999E-2</v>
      </c>
      <c r="H1303" s="85">
        <v>67.449600000000004</v>
      </c>
      <c r="I1303" s="84">
        <f t="shared" si="240"/>
        <v>0</v>
      </c>
      <c r="J1303" s="84">
        <f t="shared" si="241"/>
        <v>0</v>
      </c>
      <c r="K1303" s="84">
        <f t="shared" si="242"/>
        <v>0</v>
      </c>
      <c r="L1303" s="84">
        <f t="shared" si="243"/>
        <v>0</v>
      </c>
      <c r="M1303" s="84">
        <f t="shared" si="244"/>
        <v>0</v>
      </c>
      <c r="N1303">
        <v>211</v>
      </c>
      <c r="O1303" s="85">
        <v>0</v>
      </c>
      <c r="P1303" s="84">
        <v>0.10100000000000001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 s="85">
        <v>0</v>
      </c>
      <c r="X1303" s="85">
        <v>0</v>
      </c>
      <c r="Y1303" s="85">
        <v>0</v>
      </c>
      <c r="Z1303" s="85">
        <v>0</v>
      </c>
      <c r="AA1303" s="85">
        <v>0</v>
      </c>
      <c r="AB1303" s="64">
        <f t="shared" si="245"/>
        <v>3.3152741999999997</v>
      </c>
      <c r="AC1303" s="64">
        <f t="shared" si="246"/>
        <v>3.3152741999999997</v>
      </c>
      <c r="AD1303" s="64">
        <f t="shared" si="247"/>
        <v>0</v>
      </c>
      <c r="AE1303" s="64">
        <f t="shared" si="248"/>
        <v>0</v>
      </c>
      <c r="AF1303" s="64">
        <f t="shared" si="249"/>
        <v>0</v>
      </c>
      <c r="AG1303" s="64">
        <f t="shared" si="250"/>
        <v>0</v>
      </c>
      <c r="AH1303" s="64">
        <f t="shared" si="251"/>
        <v>0</v>
      </c>
    </row>
    <row r="1304" spans="1:34">
      <c r="A1304" t="s">
        <v>36</v>
      </c>
      <c r="B1304" t="s">
        <v>42</v>
      </c>
      <c r="C1304">
        <v>7</v>
      </c>
      <c r="D1304">
        <v>2013</v>
      </c>
      <c r="E1304">
        <v>7</v>
      </c>
      <c r="F1304">
        <v>1.5745200000000001E-2</v>
      </c>
      <c r="G1304">
        <v>1.5745200000000001E-2</v>
      </c>
      <c r="H1304" s="85">
        <v>67.457400000000007</v>
      </c>
      <c r="I1304" s="84">
        <f t="shared" si="240"/>
        <v>0</v>
      </c>
      <c r="J1304" s="84">
        <f t="shared" si="241"/>
        <v>0</v>
      </c>
      <c r="K1304" s="84">
        <f t="shared" si="242"/>
        <v>0</v>
      </c>
      <c r="L1304" s="84">
        <f t="shared" si="243"/>
        <v>0</v>
      </c>
      <c r="M1304" s="84">
        <f t="shared" si="244"/>
        <v>0</v>
      </c>
      <c r="N1304">
        <v>211</v>
      </c>
      <c r="O1304" s="85">
        <v>0</v>
      </c>
      <c r="P1304" s="84">
        <v>0.161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 s="85">
        <v>0</v>
      </c>
      <c r="X1304" s="85">
        <v>0</v>
      </c>
      <c r="Y1304" s="85">
        <v>0</v>
      </c>
      <c r="Z1304" s="85">
        <v>0</v>
      </c>
      <c r="AA1304" s="85">
        <v>0</v>
      </c>
      <c r="AB1304" s="64">
        <f t="shared" si="245"/>
        <v>3.3222372</v>
      </c>
      <c r="AC1304" s="64">
        <f t="shared" si="246"/>
        <v>3.3222372</v>
      </c>
      <c r="AD1304" s="64">
        <f t="shared" si="247"/>
        <v>0</v>
      </c>
      <c r="AE1304" s="64">
        <f t="shared" si="248"/>
        <v>0</v>
      </c>
      <c r="AF1304" s="64">
        <f t="shared" si="249"/>
        <v>0</v>
      </c>
      <c r="AG1304" s="64">
        <f t="shared" si="250"/>
        <v>0</v>
      </c>
      <c r="AH1304" s="64">
        <f t="shared" si="251"/>
        <v>0</v>
      </c>
    </row>
    <row r="1305" spans="1:34">
      <c r="A1305" t="s">
        <v>36</v>
      </c>
      <c r="B1305" t="s">
        <v>42</v>
      </c>
      <c r="C1305">
        <v>7</v>
      </c>
      <c r="D1305">
        <v>2013</v>
      </c>
      <c r="E1305">
        <v>8</v>
      </c>
      <c r="F1305">
        <v>4.1802199999999998E-2</v>
      </c>
      <c r="G1305">
        <v>4.1802199999999998E-2</v>
      </c>
      <c r="H1305" s="85">
        <v>70.713200000000001</v>
      </c>
      <c r="I1305" s="84">
        <f t="shared" si="240"/>
        <v>0</v>
      </c>
      <c r="J1305" s="84">
        <f t="shared" si="241"/>
        <v>0</v>
      </c>
      <c r="K1305" s="84">
        <f t="shared" si="242"/>
        <v>0</v>
      </c>
      <c r="L1305" s="84">
        <f t="shared" si="243"/>
        <v>0</v>
      </c>
      <c r="M1305" s="84">
        <f t="shared" si="244"/>
        <v>0</v>
      </c>
      <c r="N1305">
        <v>211</v>
      </c>
      <c r="O1305" s="85">
        <v>0</v>
      </c>
      <c r="P1305" s="84">
        <v>0.224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 s="85">
        <v>0</v>
      </c>
      <c r="X1305" s="85">
        <v>0</v>
      </c>
      <c r="Y1305" s="85">
        <v>0</v>
      </c>
      <c r="Z1305" s="85">
        <v>0</v>
      </c>
      <c r="AA1305" s="85">
        <v>0</v>
      </c>
      <c r="AB1305" s="64">
        <f t="shared" si="245"/>
        <v>8.8202641999999987</v>
      </c>
      <c r="AC1305" s="64">
        <f t="shared" si="246"/>
        <v>8.8202641999999987</v>
      </c>
      <c r="AD1305" s="64">
        <f t="shared" si="247"/>
        <v>0</v>
      </c>
      <c r="AE1305" s="64">
        <f t="shared" si="248"/>
        <v>0</v>
      </c>
      <c r="AF1305" s="64">
        <f t="shared" si="249"/>
        <v>0</v>
      </c>
      <c r="AG1305" s="64">
        <f t="shared" si="250"/>
        <v>0</v>
      </c>
      <c r="AH1305" s="64">
        <f t="shared" si="251"/>
        <v>0</v>
      </c>
    </row>
    <row r="1306" spans="1:34">
      <c r="A1306" t="s">
        <v>36</v>
      </c>
      <c r="B1306" t="s">
        <v>42</v>
      </c>
      <c r="C1306">
        <v>7</v>
      </c>
      <c r="D1306">
        <v>2013</v>
      </c>
      <c r="E1306">
        <v>9</v>
      </c>
      <c r="F1306">
        <v>0.1291206</v>
      </c>
      <c r="G1306">
        <v>0.1291206</v>
      </c>
      <c r="H1306" s="85">
        <v>75.193799999999996</v>
      </c>
      <c r="I1306" s="84">
        <f t="shared" si="240"/>
        <v>0</v>
      </c>
      <c r="J1306" s="84">
        <f t="shared" si="241"/>
        <v>0</v>
      </c>
      <c r="K1306" s="84">
        <f t="shared" si="242"/>
        <v>0</v>
      </c>
      <c r="L1306" s="84">
        <f t="shared" si="243"/>
        <v>0</v>
      </c>
      <c r="M1306" s="84">
        <f t="shared" si="244"/>
        <v>0</v>
      </c>
      <c r="N1306">
        <v>211</v>
      </c>
      <c r="O1306" s="85">
        <v>0</v>
      </c>
      <c r="P1306" s="84">
        <v>0.33800000000000002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 s="85">
        <v>0</v>
      </c>
      <c r="X1306" s="85">
        <v>0</v>
      </c>
      <c r="Y1306" s="85">
        <v>0</v>
      </c>
      <c r="Z1306" s="85">
        <v>0</v>
      </c>
      <c r="AA1306" s="85">
        <v>0</v>
      </c>
      <c r="AB1306" s="64">
        <f t="shared" si="245"/>
        <v>27.2444466</v>
      </c>
      <c r="AC1306" s="64">
        <f t="shared" si="246"/>
        <v>27.2444466</v>
      </c>
      <c r="AD1306" s="64">
        <f t="shared" si="247"/>
        <v>0</v>
      </c>
      <c r="AE1306" s="64">
        <f t="shared" si="248"/>
        <v>0</v>
      </c>
      <c r="AF1306" s="64">
        <f t="shared" si="249"/>
        <v>0</v>
      </c>
      <c r="AG1306" s="64">
        <f t="shared" si="250"/>
        <v>0</v>
      </c>
      <c r="AH1306" s="64">
        <f t="shared" si="251"/>
        <v>0</v>
      </c>
    </row>
    <row r="1307" spans="1:34">
      <c r="A1307" t="s">
        <v>36</v>
      </c>
      <c r="B1307" t="s">
        <v>42</v>
      </c>
      <c r="C1307">
        <v>7</v>
      </c>
      <c r="D1307">
        <v>2013</v>
      </c>
      <c r="E1307">
        <v>10</v>
      </c>
      <c r="F1307">
        <v>0.23658689999999999</v>
      </c>
      <c r="G1307">
        <v>0.23658689999999999</v>
      </c>
      <c r="H1307" s="85">
        <v>79.7209</v>
      </c>
      <c r="I1307" s="84">
        <f t="shared" si="240"/>
        <v>0</v>
      </c>
      <c r="J1307" s="84">
        <f t="shared" si="241"/>
        <v>0</v>
      </c>
      <c r="K1307" s="84">
        <f t="shared" si="242"/>
        <v>0</v>
      </c>
      <c r="L1307" s="84">
        <f t="shared" si="243"/>
        <v>0</v>
      </c>
      <c r="M1307" s="84">
        <f t="shared" si="244"/>
        <v>0</v>
      </c>
      <c r="N1307">
        <v>211</v>
      </c>
      <c r="O1307" s="85">
        <v>0</v>
      </c>
      <c r="P1307" s="84">
        <v>0.55700000000000005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 s="85">
        <v>0</v>
      </c>
      <c r="X1307" s="85">
        <v>0</v>
      </c>
      <c r="Y1307" s="85">
        <v>0</v>
      </c>
      <c r="Z1307" s="85">
        <v>0</v>
      </c>
      <c r="AA1307" s="85">
        <v>0</v>
      </c>
      <c r="AB1307" s="64">
        <f t="shared" si="245"/>
        <v>49.919835899999995</v>
      </c>
      <c r="AC1307" s="64">
        <f t="shared" si="246"/>
        <v>49.919835899999995</v>
      </c>
      <c r="AD1307" s="64">
        <f t="shared" si="247"/>
        <v>0</v>
      </c>
      <c r="AE1307" s="64">
        <f t="shared" si="248"/>
        <v>0</v>
      </c>
      <c r="AF1307" s="64">
        <f t="shared" si="249"/>
        <v>0</v>
      </c>
      <c r="AG1307" s="64">
        <f t="shared" si="250"/>
        <v>0</v>
      </c>
      <c r="AH1307" s="64">
        <f t="shared" si="251"/>
        <v>0</v>
      </c>
    </row>
    <row r="1308" spans="1:34">
      <c r="A1308" t="s">
        <v>36</v>
      </c>
      <c r="B1308" t="s">
        <v>42</v>
      </c>
      <c r="C1308">
        <v>7</v>
      </c>
      <c r="D1308">
        <v>2013</v>
      </c>
      <c r="E1308">
        <v>11</v>
      </c>
      <c r="F1308">
        <v>0.41761809999999999</v>
      </c>
      <c r="G1308">
        <v>0.41761809999999999</v>
      </c>
      <c r="H1308" s="85">
        <v>81.038799999999995</v>
      </c>
      <c r="I1308" s="84">
        <f t="shared" si="240"/>
        <v>0</v>
      </c>
      <c r="J1308" s="84">
        <f t="shared" si="241"/>
        <v>0</v>
      </c>
      <c r="K1308" s="84">
        <f t="shared" si="242"/>
        <v>0</v>
      </c>
      <c r="L1308" s="84">
        <f t="shared" si="243"/>
        <v>0</v>
      </c>
      <c r="M1308" s="84">
        <f t="shared" si="244"/>
        <v>0</v>
      </c>
      <c r="N1308">
        <v>211</v>
      </c>
      <c r="O1308" s="85">
        <v>0</v>
      </c>
      <c r="P1308" s="84">
        <v>0.72599999999999998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 s="85">
        <v>0</v>
      </c>
      <c r="X1308" s="85">
        <v>0</v>
      </c>
      <c r="Y1308" s="85">
        <v>0</v>
      </c>
      <c r="Z1308" s="85">
        <v>0</v>
      </c>
      <c r="AA1308" s="85">
        <v>0</v>
      </c>
      <c r="AB1308" s="64">
        <f t="shared" si="245"/>
        <v>88.117419099999992</v>
      </c>
      <c r="AC1308" s="64">
        <f t="shared" si="246"/>
        <v>88.117419099999992</v>
      </c>
      <c r="AD1308" s="64">
        <f t="shared" si="247"/>
        <v>0</v>
      </c>
      <c r="AE1308" s="64">
        <f t="shared" si="248"/>
        <v>0</v>
      </c>
      <c r="AF1308" s="64">
        <f t="shared" si="249"/>
        <v>0</v>
      </c>
      <c r="AG1308" s="64">
        <f t="shared" si="250"/>
        <v>0</v>
      </c>
      <c r="AH1308" s="64">
        <f t="shared" si="251"/>
        <v>0</v>
      </c>
    </row>
    <row r="1309" spans="1:34">
      <c r="A1309" t="s">
        <v>36</v>
      </c>
      <c r="B1309" t="s">
        <v>42</v>
      </c>
      <c r="C1309">
        <v>7</v>
      </c>
      <c r="D1309">
        <v>2013</v>
      </c>
      <c r="E1309">
        <v>12</v>
      </c>
      <c r="F1309">
        <v>0.63400909999999999</v>
      </c>
      <c r="G1309">
        <v>0.63400909999999999</v>
      </c>
      <c r="H1309" s="85">
        <v>81.341099999999997</v>
      </c>
      <c r="I1309" s="84">
        <f t="shared" si="240"/>
        <v>0</v>
      </c>
      <c r="J1309" s="84">
        <f t="shared" si="241"/>
        <v>0</v>
      </c>
      <c r="K1309" s="84">
        <f t="shared" si="242"/>
        <v>0</v>
      </c>
      <c r="L1309" s="84">
        <f t="shared" si="243"/>
        <v>0</v>
      </c>
      <c r="M1309" s="84">
        <f t="shared" si="244"/>
        <v>0</v>
      </c>
      <c r="N1309">
        <v>211</v>
      </c>
      <c r="O1309" s="85">
        <v>0</v>
      </c>
      <c r="P1309" s="84">
        <v>0.85699999999999998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 s="85">
        <v>0</v>
      </c>
      <c r="X1309" s="85">
        <v>0</v>
      </c>
      <c r="Y1309" s="85">
        <v>0</v>
      </c>
      <c r="Z1309" s="85">
        <v>0</v>
      </c>
      <c r="AA1309" s="85">
        <v>0</v>
      </c>
      <c r="AB1309" s="64">
        <f t="shared" si="245"/>
        <v>133.77592010000001</v>
      </c>
      <c r="AC1309" s="64">
        <f t="shared" si="246"/>
        <v>133.77592010000001</v>
      </c>
      <c r="AD1309" s="64">
        <f t="shared" si="247"/>
        <v>0</v>
      </c>
      <c r="AE1309" s="64">
        <f t="shared" si="248"/>
        <v>0</v>
      </c>
      <c r="AF1309" s="64">
        <f t="shared" si="249"/>
        <v>0</v>
      </c>
      <c r="AG1309" s="64">
        <f t="shared" si="250"/>
        <v>0</v>
      </c>
      <c r="AH1309" s="64">
        <f t="shared" si="251"/>
        <v>0</v>
      </c>
    </row>
    <row r="1310" spans="1:34">
      <c r="A1310" t="s">
        <v>36</v>
      </c>
      <c r="B1310" t="s">
        <v>42</v>
      </c>
      <c r="C1310">
        <v>7</v>
      </c>
      <c r="D1310">
        <v>2013</v>
      </c>
      <c r="E1310">
        <v>13</v>
      </c>
      <c r="F1310">
        <v>0.88262209999999997</v>
      </c>
      <c r="G1310">
        <v>0.88262209999999997</v>
      </c>
      <c r="H1310" s="85">
        <v>82.527100000000004</v>
      </c>
      <c r="I1310" s="84">
        <f t="shared" si="240"/>
        <v>0</v>
      </c>
      <c r="J1310" s="84">
        <f t="shared" si="241"/>
        <v>0</v>
      </c>
      <c r="K1310" s="84">
        <f t="shared" si="242"/>
        <v>0</v>
      </c>
      <c r="L1310" s="84">
        <f t="shared" si="243"/>
        <v>0</v>
      </c>
      <c r="M1310" s="84">
        <f t="shared" si="244"/>
        <v>0</v>
      </c>
      <c r="N1310">
        <v>211</v>
      </c>
      <c r="O1310" s="85">
        <v>0</v>
      </c>
      <c r="P1310" s="84">
        <v>0.90100000000000002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 s="85">
        <v>0</v>
      </c>
      <c r="X1310" s="85">
        <v>0</v>
      </c>
      <c r="Y1310" s="85">
        <v>0</v>
      </c>
      <c r="Z1310" s="85">
        <v>0</v>
      </c>
      <c r="AA1310" s="85">
        <v>0</v>
      </c>
      <c r="AB1310" s="64">
        <f t="shared" si="245"/>
        <v>186.23326309999999</v>
      </c>
      <c r="AC1310" s="64">
        <f t="shared" si="246"/>
        <v>186.23326309999999</v>
      </c>
      <c r="AD1310" s="64">
        <f t="shared" si="247"/>
        <v>0</v>
      </c>
      <c r="AE1310" s="64">
        <f t="shared" si="248"/>
        <v>0</v>
      </c>
      <c r="AF1310" s="64">
        <f t="shared" si="249"/>
        <v>0</v>
      </c>
      <c r="AG1310" s="64">
        <f t="shared" si="250"/>
        <v>0</v>
      </c>
      <c r="AH1310" s="64">
        <f t="shared" si="251"/>
        <v>0</v>
      </c>
    </row>
    <row r="1311" spans="1:34">
      <c r="A1311" t="s">
        <v>36</v>
      </c>
      <c r="B1311" t="s">
        <v>42</v>
      </c>
      <c r="C1311">
        <v>7</v>
      </c>
      <c r="D1311">
        <v>2013</v>
      </c>
      <c r="E1311">
        <v>14</v>
      </c>
      <c r="F1311">
        <v>1.1036950000000001</v>
      </c>
      <c r="G1311">
        <v>0.80569740000000001</v>
      </c>
      <c r="H1311" s="85">
        <v>81.868200000000002</v>
      </c>
      <c r="I1311" s="84">
        <f t="shared" si="240"/>
        <v>-2.8919E-2</v>
      </c>
      <c r="J1311" s="84">
        <f t="shared" si="241"/>
        <v>-1.1833400000000001E-2</v>
      </c>
      <c r="K1311" s="84">
        <f t="shared" si="242"/>
        <v>0</v>
      </c>
      <c r="L1311" s="84">
        <f t="shared" si="243"/>
        <v>1.1833400000000001E-2</v>
      </c>
      <c r="M1311" s="84">
        <f t="shared" si="244"/>
        <v>2.8919E-2</v>
      </c>
      <c r="N1311">
        <v>211</v>
      </c>
      <c r="O1311" s="85">
        <v>0</v>
      </c>
      <c r="P1311" s="84">
        <v>0.88900000000000001</v>
      </c>
      <c r="Q1311">
        <v>0</v>
      </c>
      <c r="R1311">
        <v>-2.8919E-2</v>
      </c>
      <c r="S1311">
        <v>-1.1833400000000001E-2</v>
      </c>
      <c r="T1311">
        <v>0</v>
      </c>
      <c r="U1311">
        <v>1.1833400000000001E-2</v>
      </c>
      <c r="V1311">
        <v>2.8919E-2</v>
      </c>
      <c r="W1311" s="85">
        <v>0</v>
      </c>
      <c r="X1311" s="85">
        <v>0</v>
      </c>
      <c r="Y1311" s="85">
        <v>0</v>
      </c>
      <c r="Z1311" s="85">
        <v>0</v>
      </c>
      <c r="AA1311" s="85">
        <v>0</v>
      </c>
      <c r="AB1311" s="64">
        <f t="shared" si="245"/>
        <v>232.87964500000001</v>
      </c>
      <c r="AC1311" s="64">
        <f t="shared" si="246"/>
        <v>170.0021514</v>
      </c>
      <c r="AD1311" s="64">
        <f t="shared" si="247"/>
        <v>-6.101909</v>
      </c>
      <c r="AE1311" s="64">
        <f t="shared" si="248"/>
        <v>-2.4968474000000001</v>
      </c>
      <c r="AF1311" s="64">
        <f t="shared" si="249"/>
        <v>0</v>
      </c>
      <c r="AG1311" s="64">
        <f t="shared" si="250"/>
        <v>2.4968474000000001</v>
      </c>
      <c r="AH1311" s="64">
        <f t="shared" si="251"/>
        <v>6.101909</v>
      </c>
    </row>
    <row r="1312" spans="1:34">
      <c r="A1312" t="s">
        <v>36</v>
      </c>
      <c r="B1312" t="s">
        <v>42</v>
      </c>
      <c r="C1312">
        <v>7</v>
      </c>
      <c r="D1312">
        <v>2013</v>
      </c>
      <c r="E1312">
        <v>15</v>
      </c>
      <c r="F1312">
        <v>1.3270580000000001</v>
      </c>
      <c r="G1312">
        <v>0.96875259999999996</v>
      </c>
      <c r="H1312" s="85">
        <v>83.465100000000007</v>
      </c>
      <c r="I1312" s="84">
        <f t="shared" si="240"/>
        <v>-3.1212500000000001E-2</v>
      </c>
      <c r="J1312" s="84">
        <f t="shared" si="241"/>
        <v>-1.2771899999999999E-2</v>
      </c>
      <c r="K1312" s="84">
        <f t="shared" si="242"/>
        <v>0</v>
      </c>
      <c r="L1312" s="84">
        <f t="shared" si="243"/>
        <v>1.2771899999999999E-2</v>
      </c>
      <c r="M1312" s="84">
        <f t="shared" si="244"/>
        <v>3.1212500000000001E-2</v>
      </c>
      <c r="N1312">
        <v>211</v>
      </c>
      <c r="O1312" s="85">
        <v>0</v>
      </c>
      <c r="P1312" s="84">
        <v>0.8</v>
      </c>
      <c r="Q1312">
        <v>0</v>
      </c>
      <c r="R1312">
        <v>-3.1212500000000001E-2</v>
      </c>
      <c r="S1312">
        <v>-1.2771899999999999E-2</v>
      </c>
      <c r="T1312">
        <v>0</v>
      </c>
      <c r="U1312">
        <v>1.2771899999999999E-2</v>
      </c>
      <c r="V1312">
        <v>3.1212500000000001E-2</v>
      </c>
      <c r="W1312" s="85">
        <v>0</v>
      </c>
      <c r="X1312" s="85">
        <v>0</v>
      </c>
      <c r="Y1312" s="85">
        <v>0</v>
      </c>
      <c r="Z1312" s="85">
        <v>0</v>
      </c>
      <c r="AA1312" s="85">
        <v>0</v>
      </c>
      <c r="AB1312" s="64">
        <f t="shared" si="245"/>
        <v>280.00923800000004</v>
      </c>
      <c r="AC1312" s="64">
        <f t="shared" si="246"/>
        <v>204.4067986</v>
      </c>
      <c r="AD1312" s="64">
        <f t="shared" si="247"/>
        <v>-6.5858375000000002</v>
      </c>
      <c r="AE1312" s="64">
        <f t="shared" si="248"/>
        <v>-2.6948708999999997</v>
      </c>
      <c r="AF1312" s="64">
        <f t="shared" si="249"/>
        <v>0</v>
      </c>
      <c r="AG1312" s="64">
        <f t="shared" si="250"/>
        <v>2.6948708999999997</v>
      </c>
      <c r="AH1312" s="64">
        <f t="shared" si="251"/>
        <v>6.5858375000000002</v>
      </c>
    </row>
    <row r="1313" spans="1:34">
      <c r="A1313" t="s">
        <v>36</v>
      </c>
      <c r="B1313" t="s">
        <v>42</v>
      </c>
      <c r="C1313">
        <v>7</v>
      </c>
      <c r="D1313">
        <v>2013</v>
      </c>
      <c r="E1313">
        <v>16</v>
      </c>
      <c r="F1313">
        <v>1.476056</v>
      </c>
      <c r="G1313">
        <v>1.077521</v>
      </c>
      <c r="H1313" s="85">
        <v>80.581400000000002</v>
      </c>
      <c r="I1313" s="84">
        <f t="shared" si="240"/>
        <v>-3.2002799999999998E-2</v>
      </c>
      <c r="J1313" s="84">
        <f t="shared" si="241"/>
        <v>-1.3095300000000001E-2</v>
      </c>
      <c r="K1313" s="84">
        <f t="shared" si="242"/>
        <v>0</v>
      </c>
      <c r="L1313" s="84">
        <f t="shared" si="243"/>
        <v>1.3095300000000001E-2</v>
      </c>
      <c r="M1313" s="84">
        <f t="shared" si="244"/>
        <v>3.2002799999999998E-2</v>
      </c>
      <c r="N1313">
        <v>211</v>
      </c>
      <c r="O1313" s="85">
        <v>0</v>
      </c>
      <c r="P1313" s="84">
        <v>0.67400000000000004</v>
      </c>
      <c r="Q1313">
        <v>0</v>
      </c>
      <c r="R1313">
        <v>-3.2002799999999998E-2</v>
      </c>
      <c r="S1313">
        <v>-1.3095300000000001E-2</v>
      </c>
      <c r="T1313">
        <v>0</v>
      </c>
      <c r="U1313">
        <v>1.3095300000000001E-2</v>
      </c>
      <c r="V1313">
        <v>3.2002799999999998E-2</v>
      </c>
      <c r="W1313" s="85">
        <v>0</v>
      </c>
      <c r="X1313" s="85">
        <v>0</v>
      </c>
      <c r="Y1313" s="85">
        <v>0</v>
      </c>
      <c r="Z1313" s="85">
        <v>0</v>
      </c>
      <c r="AA1313" s="85">
        <v>0</v>
      </c>
      <c r="AB1313" s="64">
        <f t="shared" si="245"/>
        <v>311.44781599999999</v>
      </c>
      <c r="AC1313" s="64">
        <f t="shared" si="246"/>
        <v>227.356931</v>
      </c>
      <c r="AD1313" s="64">
        <f t="shared" si="247"/>
        <v>-6.7525907999999992</v>
      </c>
      <c r="AE1313" s="64">
        <f t="shared" si="248"/>
        <v>-2.7631083000000003</v>
      </c>
      <c r="AF1313" s="64">
        <f t="shared" si="249"/>
        <v>0</v>
      </c>
      <c r="AG1313" s="64">
        <f t="shared" si="250"/>
        <v>2.7631083000000003</v>
      </c>
      <c r="AH1313" s="64">
        <f t="shared" si="251"/>
        <v>6.7525907999999992</v>
      </c>
    </row>
    <row r="1314" spans="1:34">
      <c r="A1314" t="s">
        <v>36</v>
      </c>
      <c r="B1314" t="s">
        <v>42</v>
      </c>
      <c r="C1314">
        <v>7</v>
      </c>
      <c r="D1314">
        <v>2013</v>
      </c>
      <c r="E1314">
        <v>17</v>
      </c>
      <c r="F1314">
        <v>1.5344690000000001</v>
      </c>
      <c r="G1314">
        <v>1.1201620000000001</v>
      </c>
      <c r="H1314" s="85">
        <v>78.968999999999994</v>
      </c>
      <c r="I1314" s="84">
        <f t="shared" si="240"/>
        <v>-3.24097E-2</v>
      </c>
      <c r="J1314" s="84">
        <f t="shared" si="241"/>
        <v>-1.3261800000000001E-2</v>
      </c>
      <c r="K1314" s="84">
        <f t="shared" si="242"/>
        <v>0</v>
      </c>
      <c r="L1314" s="84">
        <f t="shared" si="243"/>
        <v>1.3261800000000001E-2</v>
      </c>
      <c r="M1314" s="84">
        <f t="shared" si="244"/>
        <v>3.24097E-2</v>
      </c>
      <c r="N1314">
        <v>211</v>
      </c>
      <c r="O1314" s="85">
        <v>0</v>
      </c>
      <c r="P1314" s="84">
        <v>0.56599999999999995</v>
      </c>
      <c r="Q1314">
        <v>0</v>
      </c>
      <c r="R1314">
        <v>-3.24097E-2</v>
      </c>
      <c r="S1314">
        <v>-1.3261800000000001E-2</v>
      </c>
      <c r="T1314">
        <v>0</v>
      </c>
      <c r="U1314">
        <v>1.3261800000000001E-2</v>
      </c>
      <c r="V1314">
        <v>3.24097E-2</v>
      </c>
      <c r="W1314" s="85">
        <v>0</v>
      </c>
      <c r="X1314" s="85">
        <v>0</v>
      </c>
      <c r="Y1314" s="85">
        <v>0</v>
      </c>
      <c r="Z1314" s="85">
        <v>0</v>
      </c>
      <c r="AA1314" s="85">
        <v>0</v>
      </c>
      <c r="AB1314" s="64">
        <f t="shared" si="245"/>
        <v>323.77295900000001</v>
      </c>
      <c r="AC1314" s="64">
        <f t="shared" si="246"/>
        <v>236.35418200000001</v>
      </c>
      <c r="AD1314" s="64">
        <f t="shared" si="247"/>
        <v>-6.8384466999999995</v>
      </c>
      <c r="AE1314" s="64">
        <f t="shared" si="248"/>
        <v>-2.7982398000000002</v>
      </c>
      <c r="AF1314" s="64">
        <f t="shared" si="249"/>
        <v>0</v>
      </c>
      <c r="AG1314" s="64">
        <f t="shared" si="250"/>
        <v>2.7982398000000002</v>
      </c>
      <c r="AH1314" s="64">
        <f t="shared" si="251"/>
        <v>6.8384466999999995</v>
      </c>
    </row>
    <row r="1315" spans="1:34">
      <c r="A1315" t="s">
        <v>36</v>
      </c>
      <c r="B1315" t="s">
        <v>42</v>
      </c>
      <c r="C1315">
        <v>7</v>
      </c>
      <c r="D1315">
        <v>2013</v>
      </c>
      <c r="E1315">
        <v>18</v>
      </c>
      <c r="F1315">
        <v>1.502823</v>
      </c>
      <c r="G1315">
        <v>1.0970610000000001</v>
      </c>
      <c r="H1315" s="85">
        <v>77.248099999999994</v>
      </c>
      <c r="I1315" s="84">
        <f t="shared" si="240"/>
        <v>-3.22063E-2</v>
      </c>
      <c r="J1315" s="84">
        <f t="shared" si="241"/>
        <v>-1.31786E-2</v>
      </c>
      <c r="K1315" s="84">
        <f t="shared" si="242"/>
        <v>0</v>
      </c>
      <c r="L1315" s="84">
        <f t="shared" si="243"/>
        <v>1.31786E-2</v>
      </c>
      <c r="M1315" s="84">
        <f t="shared" si="244"/>
        <v>3.22063E-2</v>
      </c>
      <c r="N1315">
        <v>211</v>
      </c>
      <c r="O1315" s="85">
        <v>0</v>
      </c>
      <c r="P1315" s="84">
        <v>0.374</v>
      </c>
      <c r="Q1315">
        <v>0</v>
      </c>
      <c r="R1315">
        <v>-3.22063E-2</v>
      </c>
      <c r="S1315">
        <v>-1.31786E-2</v>
      </c>
      <c r="T1315">
        <v>0</v>
      </c>
      <c r="U1315">
        <v>1.31786E-2</v>
      </c>
      <c r="V1315">
        <v>3.22063E-2</v>
      </c>
      <c r="W1315" s="85">
        <v>0</v>
      </c>
      <c r="X1315" s="85">
        <v>0</v>
      </c>
      <c r="Y1315" s="85">
        <v>0</v>
      </c>
      <c r="Z1315" s="85">
        <v>0</v>
      </c>
      <c r="AA1315" s="85">
        <v>0</v>
      </c>
      <c r="AB1315" s="64">
        <f t="shared" si="245"/>
        <v>317.09565300000003</v>
      </c>
      <c r="AC1315" s="64">
        <f t="shared" si="246"/>
        <v>231.479871</v>
      </c>
      <c r="AD1315" s="64">
        <f t="shared" si="247"/>
        <v>-6.7955293000000001</v>
      </c>
      <c r="AE1315" s="64">
        <f t="shared" si="248"/>
        <v>-2.7806846000000003</v>
      </c>
      <c r="AF1315" s="64">
        <f t="shared" si="249"/>
        <v>0</v>
      </c>
      <c r="AG1315" s="64">
        <f t="shared" si="250"/>
        <v>2.7806846000000003</v>
      </c>
      <c r="AH1315" s="64">
        <f t="shared" si="251"/>
        <v>6.7955293000000001</v>
      </c>
    </row>
    <row r="1316" spans="1:34">
      <c r="A1316" t="s">
        <v>36</v>
      </c>
      <c r="B1316" t="s">
        <v>42</v>
      </c>
      <c r="C1316">
        <v>7</v>
      </c>
      <c r="D1316">
        <v>2013</v>
      </c>
      <c r="E1316">
        <v>19</v>
      </c>
      <c r="F1316">
        <v>1.295811</v>
      </c>
      <c r="G1316">
        <v>1.43835</v>
      </c>
      <c r="H1316" s="85">
        <v>75.123999999999995</v>
      </c>
      <c r="I1316" s="84">
        <f t="shared" si="240"/>
        <v>0</v>
      </c>
      <c r="J1316" s="84">
        <f t="shared" si="241"/>
        <v>0</v>
      </c>
      <c r="K1316" s="84">
        <f t="shared" si="242"/>
        <v>0</v>
      </c>
      <c r="L1316" s="84">
        <f t="shared" si="243"/>
        <v>0</v>
      </c>
      <c r="M1316" s="84">
        <f t="shared" si="244"/>
        <v>0</v>
      </c>
      <c r="N1316">
        <v>211</v>
      </c>
      <c r="O1316" s="85">
        <v>0</v>
      </c>
      <c r="P1316" s="84">
        <v>0.23300000000000001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 s="85">
        <v>0</v>
      </c>
      <c r="X1316" s="85">
        <v>0</v>
      </c>
      <c r="Y1316" s="85">
        <v>0</v>
      </c>
      <c r="Z1316" s="85">
        <v>0</v>
      </c>
      <c r="AA1316" s="85">
        <v>0</v>
      </c>
      <c r="AB1316" s="64">
        <f t="shared" si="245"/>
        <v>273.41612100000003</v>
      </c>
      <c r="AC1316" s="64">
        <f t="shared" si="246"/>
        <v>303.49185</v>
      </c>
      <c r="AD1316" s="64">
        <f t="shared" si="247"/>
        <v>0</v>
      </c>
      <c r="AE1316" s="64">
        <f t="shared" si="248"/>
        <v>0</v>
      </c>
      <c r="AF1316" s="64">
        <f t="shared" si="249"/>
        <v>0</v>
      </c>
      <c r="AG1316" s="64">
        <f t="shared" si="250"/>
        <v>0</v>
      </c>
      <c r="AH1316" s="64">
        <f t="shared" si="251"/>
        <v>0</v>
      </c>
    </row>
    <row r="1317" spans="1:34">
      <c r="A1317" t="s">
        <v>36</v>
      </c>
      <c r="B1317" t="s">
        <v>42</v>
      </c>
      <c r="C1317">
        <v>7</v>
      </c>
      <c r="D1317">
        <v>2013</v>
      </c>
      <c r="E1317">
        <v>20</v>
      </c>
      <c r="F1317">
        <v>0.96105110000000005</v>
      </c>
      <c r="G1317">
        <v>1.0475460000000001</v>
      </c>
      <c r="H1317" s="85">
        <v>72.658900000000003</v>
      </c>
      <c r="I1317" s="84">
        <f t="shared" si="240"/>
        <v>0</v>
      </c>
      <c r="J1317" s="84">
        <f t="shared" si="241"/>
        <v>0</v>
      </c>
      <c r="K1317" s="84">
        <f t="shared" si="242"/>
        <v>0</v>
      </c>
      <c r="L1317" s="84">
        <f t="shared" si="243"/>
        <v>0</v>
      </c>
      <c r="M1317" s="84">
        <f t="shared" si="244"/>
        <v>0</v>
      </c>
      <c r="N1317">
        <v>211</v>
      </c>
      <c r="O1317" s="85">
        <v>0</v>
      </c>
      <c r="P1317" s="84">
        <v>0.16500000000000001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 s="85">
        <v>0</v>
      </c>
      <c r="X1317" s="85">
        <v>0</v>
      </c>
      <c r="Y1317" s="85">
        <v>0</v>
      </c>
      <c r="Z1317" s="85">
        <v>0</v>
      </c>
      <c r="AA1317" s="85">
        <v>0</v>
      </c>
      <c r="AB1317" s="64">
        <f t="shared" si="245"/>
        <v>202.78178210000002</v>
      </c>
      <c r="AC1317" s="64">
        <f t="shared" si="246"/>
        <v>221.03220600000003</v>
      </c>
      <c r="AD1317" s="64">
        <f t="shared" si="247"/>
        <v>0</v>
      </c>
      <c r="AE1317" s="64">
        <f t="shared" si="248"/>
        <v>0</v>
      </c>
      <c r="AF1317" s="64">
        <f t="shared" si="249"/>
        <v>0</v>
      </c>
      <c r="AG1317" s="64">
        <f t="shared" si="250"/>
        <v>0</v>
      </c>
      <c r="AH1317" s="64">
        <f t="shared" si="251"/>
        <v>0</v>
      </c>
    </row>
    <row r="1318" spans="1:34">
      <c r="A1318" t="s">
        <v>36</v>
      </c>
      <c r="B1318" t="s">
        <v>42</v>
      </c>
      <c r="C1318">
        <v>7</v>
      </c>
      <c r="D1318">
        <v>2013</v>
      </c>
      <c r="E1318">
        <v>21</v>
      </c>
      <c r="F1318">
        <v>0.74676149999999997</v>
      </c>
      <c r="G1318">
        <v>0.79903480000000005</v>
      </c>
      <c r="H1318" s="85">
        <v>71.302300000000002</v>
      </c>
      <c r="I1318" s="84">
        <f t="shared" si="240"/>
        <v>0</v>
      </c>
      <c r="J1318" s="84">
        <f t="shared" si="241"/>
        <v>0</v>
      </c>
      <c r="K1318" s="84">
        <f t="shared" si="242"/>
        <v>0</v>
      </c>
      <c r="L1318" s="84">
        <f t="shared" si="243"/>
        <v>0</v>
      </c>
      <c r="M1318" s="84">
        <f t="shared" si="244"/>
        <v>0</v>
      </c>
      <c r="N1318">
        <v>211</v>
      </c>
      <c r="O1318" s="85">
        <v>0</v>
      </c>
      <c r="P1318" s="84">
        <v>0.1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 s="85">
        <v>0</v>
      </c>
      <c r="X1318" s="85">
        <v>0</v>
      </c>
      <c r="Y1318" s="85">
        <v>0</v>
      </c>
      <c r="Z1318" s="85">
        <v>0</v>
      </c>
      <c r="AA1318" s="85">
        <v>0</v>
      </c>
      <c r="AB1318" s="64">
        <f t="shared" si="245"/>
        <v>157.5666765</v>
      </c>
      <c r="AC1318" s="64">
        <f t="shared" si="246"/>
        <v>168.5963428</v>
      </c>
      <c r="AD1318" s="64">
        <f t="shared" si="247"/>
        <v>0</v>
      </c>
      <c r="AE1318" s="64">
        <f t="shared" si="248"/>
        <v>0</v>
      </c>
      <c r="AF1318" s="64">
        <f t="shared" si="249"/>
        <v>0</v>
      </c>
      <c r="AG1318" s="64">
        <f t="shared" si="250"/>
        <v>0</v>
      </c>
      <c r="AH1318" s="64">
        <f t="shared" si="251"/>
        <v>0</v>
      </c>
    </row>
    <row r="1319" spans="1:34">
      <c r="A1319" t="s">
        <v>36</v>
      </c>
      <c r="B1319" t="s">
        <v>42</v>
      </c>
      <c r="C1319">
        <v>7</v>
      </c>
      <c r="D1319">
        <v>2013</v>
      </c>
      <c r="E1319">
        <v>22</v>
      </c>
      <c r="F1319">
        <v>0.58769420000000006</v>
      </c>
      <c r="G1319">
        <v>0.58769420000000006</v>
      </c>
      <c r="H1319" s="85">
        <v>69.418599999999998</v>
      </c>
      <c r="I1319" s="84">
        <f t="shared" si="240"/>
        <v>0</v>
      </c>
      <c r="J1319" s="84">
        <f t="shared" si="241"/>
        <v>0</v>
      </c>
      <c r="K1319" s="84">
        <f t="shared" si="242"/>
        <v>0</v>
      </c>
      <c r="L1319" s="84">
        <f t="shared" si="243"/>
        <v>0</v>
      </c>
      <c r="M1319" s="84">
        <f t="shared" si="244"/>
        <v>0</v>
      </c>
      <c r="N1319">
        <v>211</v>
      </c>
      <c r="O1319" s="85">
        <v>0</v>
      </c>
      <c r="P1319" s="84">
        <v>6.8000000000000005E-2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 s="85">
        <v>0</v>
      </c>
      <c r="X1319" s="85">
        <v>0</v>
      </c>
      <c r="Y1319" s="85">
        <v>0</v>
      </c>
      <c r="Z1319" s="85">
        <v>0</v>
      </c>
      <c r="AA1319" s="85">
        <v>0</v>
      </c>
      <c r="AB1319" s="64">
        <f t="shared" si="245"/>
        <v>124.00347620000001</v>
      </c>
      <c r="AC1319" s="64">
        <f t="shared" si="246"/>
        <v>124.00347620000001</v>
      </c>
      <c r="AD1319" s="64">
        <f t="shared" si="247"/>
        <v>0</v>
      </c>
      <c r="AE1319" s="64">
        <f t="shared" si="248"/>
        <v>0</v>
      </c>
      <c r="AF1319" s="64">
        <f t="shared" si="249"/>
        <v>0</v>
      </c>
      <c r="AG1319" s="64">
        <f t="shared" si="250"/>
        <v>0</v>
      </c>
      <c r="AH1319" s="64">
        <f t="shared" si="251"/>
        <v>0</v>
      </c>
    </row>
    <row r="1320" spans="1:34">
      <c r="A1320" t="s">
        <v>36</v>
      </c>
      <c r="B1320" t="s">
        <v>42</v>
      </c>
      <c r="C1320">
        <v>7</v>
      </c>
      <c r="D1320">
        <v>2013</v>
      </c>
      <c r="E1320">
        <v>23</v>
      </c>
      <c r="F1320">
        <v>0.43788569999999999</v>
      </c>
      <c r="G1320">
        <v>0.43788569999999999</v>
      </c>
      <c r="H1320" s="85">
        <v>68.465100000000007</v>
      </c>
      <c r="I1320" s="84">
        <f t="shared" si="240"/>
        <v>0</v>
      </c>
      <c r="J1320" s="84">
        <f t="shared" si="241"/>
        <v>0</v>
      </c>
      <c r="K1320" s="84">
        <f t="shared" si="242"/>
        <v>0</v>
      </c>
      <c r="L1320" s="84">
        <f t="shared" si="243"/>
        <v>0</v>
      </c>
      <c r="M1320" s="84">
        <f t="shared" si="244"/>
        <v>0</v>
      </c>
      <c r="N1320">
        <v>211</v>
      </c>
      <c r="O1320" s="85">
        <v>0</v>
      </c>
      <c r="P1320" s="84">
        <v>5.0999999999999997E-2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 s="85">
        <v>0</v>
      </c>
      <c r="X1320" s="85">
        <v>0</v>
      </c>
      <c r="Y1320" s="85">
        <v>0</v>
      </c>
      <c r="Z1320" s="85">
        <v>0</v>
      </c>
      <c r="AA1320" s="85">
        <v>0</v>
      </c>
      <c r="AB1320" s="64">
        <f t="shared" si="245"/>
        <v>92.393882699999992</v>
      </c>
      <c r="AC1320" s="64">
        <f t="shared" si="246"/>
        <v>92.393882699999992</v>
      </c>
      <c r="AD1320" s="64">
        <f t="shared" si="247"/>
        <v>0</v>
      </c>
      <c r="AE1320" s="64">
        <f t="shared" si="248"/>
        <v>0</v>
      </c>
      <c r="AF1320" s="64">
        <f t="shared" si="249"/>
        <v>0</v>
      </c>
      <c r="AG1320" s="64">
        <f t="shared" si="250"/>
        <v>0</v>
      </c>
      <c r="AH1320" s="64">
        <f t="shared" si="251"/>
        <v>0</v>
      </c>
    </row>
    <row r="1321" spans="1:34">
      <c r="A1321" t="s">
        <v>36</v>
      </c>
      <c r="B1321" t="s">
        <v>42</v>
      </c>
      <c r="C1321">
        <v>7</v>
      </c>
      <c r="D1321">
        <v>2013</v>
      </c>
      <c r="E1321">
        <v>24</v>
      </c>
      <c r="F1321">
        <v>0.2811457</v>
      </c>
      <c r="G1321">
        <v>0.2811457</v>
      </c>
      <c r="H1321" s="85">
        <v>68.077500000000001</v>
      </c>
      <c r="I1321" s="84">
        <f t="shared" si="240"/>
        <v>0</v>
      </c>
      <c r="J1321" s="84">
        <f t="shared" si="241"/>
        <v>0</v>
      </c>
      <c r="K1321" s="84">
        <f t="shared" si="242"/>
        <v>0</v>
      </c>
      <c r="L1321" s="84">
        <f t="shared" si="243"/>
        <v>0</v>
      </c>
      <c r="M1321" s="84">
        <f t="shared" si="244"/>
        <v>0</v>
      </c>
      <c r="N1321">
        <v>211</v>
      </c>
      <c r="O1321" s="85">
        <v>0</v>
      </c>
      <c r="P1321" s="84">
        <v>0.05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 s="85">
        <v>0</v>
      </c>
      <c r="X1321" s="85">
        <v>0</v>
      </c>
      <c r="Y1321" s="85">
        <v>0</v>
      </c>
      <c r="Z1321" s="85">
        <v>0</v>
      </c>
      <c r="AA1321" s="85">
        <v>0</v>
      </c>
      <c r="AB1321" s="64">
        <f t="shared" si="245"/>
        <v>59.321742700000001</v>
      </c>
      <c r="AC1321" s="64">
        <f t="shared" si="246"/>
        <v>59.321742700000001</v>
      </c>
      <c r="AD1321" s="64">
        <f t="shared" si="247"/>
        <v>0</v>
      </c>
      <c r="AE1321" s="64">
        <f t="shared" si="248"/>
        <v>0</v>
      </c>
      <c r="AF1321" s="64">
        <f t="shared" si="249"/>
        <v>0</v>
      </c>
      <c r="AG1321" s="64">
        <f t="shared" si="250"/>
        <v>0</v>
      </c>
      <c r="AH1321" s="64">
        <f t="shared" si="251"/>
        <v>0</v>
      </c>
    </row>
    <row r="1322" spans="1:34">
      <c r="A1322" t="s">
        <v>36</v>
      </c>
      <c r="B1322" t="s">
        <v>43</v>
      </c>
      <c r="C1322">
        <v>8</v>
      </c>
      <c r="D1322">
        <v>2013</v>
      </c>
      <c r="E1322">
        <v>1</v>
      </c>
      <c r="F1322">
        <v>0.08</v>
      </c>
      <c r="G1322">
        <v>0.08</v>
      </c>
      <c r="H1322" s="85">
        <v>68.209299999999999</v>
      </c>
      <c r="I1322" s="84">
        <f t="shared" si="240"/>
        <v>0</v>
      </c>
      <c r="J1322" s="84">
        <f t="shared" si="241"/>
        <v>0</v>
      </c>
      <c r="K1322" s="84">
        <f t="shared" si="242"/>
        <v>0</v>
      </c>
      <c r="L1322" s="84">
        <f t="shared" si="243"/>
        <v>0</v>
      </c>
      <c r="M1322" s="84">
        <f t="shared" si="244"/>
        <v>0</v>
      </c>
      <c r="N1322">
        <v>422</v>
      </c>
      <c r="O1322" s="85">
        <v>0</v>
      </c>
      <c r="P1322" s="84">
        <v>0.05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 s="85">
        <v>0</v>
      </c>
      <c r="X1322" s="85">
        <v>0</v>
      </c>
      <c r="Y1322" s="85">
        <v>0</v>
      </c>
      <c r="Z1322" s="85">
        <v>0</v>
      </c>
      <c r="AA1322" s="85">
        <v>0</v>
      </c>
      <c r="AB1322" s="64">
        <f t="shared" si="245"/>
        <v>33.76</v>
      </c>
      <c r="AC1322" s="64">
        <f t="shared" si="246"/>
        <v>33.76</v>
      </c>
      <c r="AD1322" s="64">
        <f t="shared" si="247"/>
        <v>0</v>
      </c>
      <c r="AE1322" s="64">
        <f t="shared" si="248"/>
        <v>0</v>
      </c>
      <c r="AF1322" s="64">
        <f t="shared" si="249"/>
        <v>0</v>
      </c>
      <c r="AG1322" s="64">
        <f t="shared" si="250"/>
        <v>0</v>
      </c>
      <c r="AH1322" s="64">
        <f t="shared" si="251"/>
        <v>0</v>
      </c>
    </row>
    <row r="1323" spans="1:34">
      <c r="A1323" t="s">
        <v>36</v>
      </c>
      <c r="B1323" t="s">
        <v>43</v>
      </c>
      <c r="C1323">
        <v>8</v>
      </c>
      <c r="D1323">
        <v>2013</v>
      </c>
      <c r="E1323">
        <v>2</v>
      </c>
      <c r="F1323">
        <v>0.08</v>
      </c>
      <c r="G1323">
        <v>0.08</v>
      </c>
      <c r="H1323" s="85">
        <v>66.953500000000005</v>
      </c>
      <c r="I1323" s="84">
        <f t="shared" si="240"/>
        <v>0</v>
      </c>
      <c r="J1323" s="84">
        <f t="shared" si="241"/>
        <v>0</v>
      </c>
      <c r="K1323" s="84">
        <f t="shared" si="242"/>
        <v>0</v>
      </c>
      <c r="L1323" s="84">
        <f t="shared" si="243"/>
        <v>0</v>
      </c>
      <c r="M1323" s="84">
        <f t="shared" si="244"/>
        <v>0</v>
      </c>
      <c r="N1323">
        <v>422</v>
      </c>
      <c r="O1323" s="85">
        <v>0</v>
      </c>
      <c r="P1323" s="84">
        <v>3.2000000000000001E-2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 s="85">
        <v>0</v>
      </c>
      <c r="X1323" s="85">
        <v>0</v>
      </c>
      <c r="Y1323" s="85">
        <v>0</v>
      </c>
      <c r="Z1323" s="85">
        <v>0</v>
      </c>
      <c r="AA1323" s="85">
        <v>0</v>
      </c>
      <c r="AB1323" s="64">
        <f t="shared" si="245"/>
        <v>33.76</v>
      </c>
      <c r="AC1323" s="64">
        <f t="shared" si="246"/>
        <v>33.76</v>
      </c>
      <c r="AD1323" s="64">
        <f t="shared" si="247"/>
        <v>0</v>
      </c>
      <c r="AE1323" s="64">
        <f t="shared" si="248"/>
        <v>0</v>
      </c>
      <c r="AF1323" s="64">
        <f t="shared" si="249"/>
        <v>0</v>
      </c>
      <c r="AG1323" s="64">
        <f t="shared" si="250"/>
        <v>0</v>
      </c>
      <c r="AH1323" s="64">
        <f t="shared" si="251"/>
        <v>0</v>
      </c>
    </row>
    <row r="1324" spans="1:34">
      <c r="A1324" t="s">
        <v>36</v>
      </c>
      <c r="B1324" t="s">
        <v>43</v>
      </c>
      <c r="C1324">
        <v>8</v>
      </c>
      <c r="D1324">
        <v>2013</v>
      </c>
      <c r="E1324">
        <v>3</v>
      </c>
      <c r="F1324">
        <v>0.08</v>
      </c>
      <c r="G1324">
        <v>0.08</v>
      </c>
      <c r="H1324" s="85">
        <v>66.271299999999997</v>
      </c>
      <c r="I1324" s="84">
        <f t="shared" si="240"/>
        <v>0</v>
      </c>
      <c r="J1324" s="84">
        <f t="shared" si="241"/>
        <v>0</v>
      </c>
      <c r="K1324" s="84">
        <f t="shared" si="242"/>
        <v>0</v>
      </c>
      <c r="L1324" s="84">
        <f t="shared" si="243"/>
        <v>0</v>
      </c>
      <c r="M1324" s="84">
        <f t="shared" si="244"/>
        <v>0</v>
      </c>
      <c r="N1324">
        <v>422</v>
      </c>
      <c r="O1324" s="85">
        <v>0</v>
      </c>
      <c r="P1324" s="84">
        <v>4.3999999999999997E-2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 s="85">
        <v>0</v>
      </c>
      <c r="X1324" s="85">
        <v>0</v>
      </c>
      <c r="Y1324" s="85">
        <v>0</v>
      </c>
      <c r="Z1324" s="85">
        <v>0</v>
      </c>
      <c r="AA1324" s="85">
        <v>0</v>
      </c>
      <c r="AB1324" s="64">
        <f t="shared" si="245"/>
        <v>33.76</v>
      </c>
      <c r="AC1324" s="64">
        <f t="shared" si="246"/>
        <v>33.76</v>
      </c>
      <c r="AD1324" s="64">
        <f t="shared" si="247"/>
        <v>0</v>
      </c>
      <c r="AE1324" s="64">
        <f t="shared" si="248"/>
        <v>0</v>
      </c>
      <c r="AF1324" s="64">
        <f t="shared" si="249"/>
        <v>0</v>
      </c>
      <c r="AG1324" s="64">
        <f t="shared" si="250"/>
        <v>0</v>
      </c>
      <c r="AH1324" s="64">
        <f t="shared" si="251"/>
        <v>0</v>
      </c>
    </row>
    <row r="1325" spans="1:34">
      <c r="A1325" t="s">
        <v>36</v>
      </c>
      <c r="B1325" t="s">
        <v>43</v>
      </c>
      <c r="C1325">
        <v>8</v>
      </c>
      <c r="D1325">
        <v>2013</v>
      </c>
      <c r="E1325">
        <v>4</v>
      </c>
      <c r="F1325">
        <v>0.08</v>
      </c>
      <c r="G1325">
        <v>0.08</v>
      </c>
      <c r="H1325" s="85">
        <v>67.550399999999996</v>
      </c>
      <c r="I1325" s="84">
        <f t="shared" si="240"/>
        <v>0</v>
      </c>
      <c r="J1325" s="84">
        <f t="shared" si="241"/>
        <v>0</v>
      </c>
      <c r="K1325" s="84">
        <f t="shared" si="242"/>
        <v>0</v>
      </c>
      <c r="L1325" s="84">
        <f t="shared" si="243"/>
        <v>0</v>
      </c>
      <c r="M1325" s="84">
        <f t="shared" si="244"/>
        <v>0</v>
      </c>
      <c r="N1325">
        <v>422</v>
      </c>
      <c r="O1325" s="85">
        <v>0</v>
      </c>
      <c r="P1325" s="84">
        <v>4.3999999999999997E-2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 s="85">
        <v>0</v>
      </c>
      <c r="X1325" s="85">
        <v>0</v>
      </c>
      <c r="Y1325" s="85">
        <v>0</v>
      </c>
      <c r="Z1325" s="85">
        <v>0</v>
      </c>
      <c r="AA1325" s="85">
        <v>0</v>
      </c>
      <c r="AB1325" s="64">
        <f t="shared" si="245"/>
        <v>33.76</v>
      </c>
      <c r="AC1325" s="64">
        <f t="shared" si="246"/>
        <v>33.76</v>
      </c>
      <c r="AD1325" s="64">
        <f t="shared" si="247"/>
        <v>0</v>
      </c>
      <c r="AE1325" s="64">
        <f t="shared" si="248"/>
        <v>0</v>
      </c>
      <c r="AF1325" s="64">
        <f t="shared" si="249"/>
        <v>0</v>
      </c>
      <c r="AG1325" s="64">
        <f t="shared" si="250"/>
        <v>0</v>
      </c>
      <c r="AH1325" s="64">
        <f t="shared" si="251"/>
        <v>0</v>
      </c>
    </row>
    <row r="1326" spans="1:34">
      <c r="A1326" t="s">
        <v>36</v>
      </c>
      <c r="B1326" t="s">
        <v>43</v>
      </c>
      <c r="C1326">
        <v>8</v>
      </c>
      <c r="D1326">
        <v>2013</v>
      </c>
      <c r="E1326">
        <v>5</v>
      </c>
      <c r="F1326">
        <v>4.7243500000000001E-2</v>
      </c>
      <c r="G1326">
        <v>4.7243500000000001E-2</v>
      </c>
      <c r="H1326" s="85">
        <v>66.976699999999994</v>
      </c>
      <c r="I1326" s="84">
        <f t="shared" si="240"/>
        <v>0</v>
      </c>
      <c r="J1326" s="84">
        <f t="shared" si="241"/>
        <v>0</v>
      </c>
      <c r="K1326" s="84">
        <f t="shared" si="242"/>
        <v>0</v>
      </c>
      <c r="L1326" s="84">
        <f t="shared" si="243"/>
        <v>0</v>
      </c>
      <c r="M1326" s="84">
        <f t="shared" si="244"/>
        <v>0</v>
      </c>
      <c r="N1326">
        <v>422</v>
      </c>
      <c r="O1326" s="85">
        <v>0</v>
      </c>
      <c r="P1326" s="84">
        <v>5.3999999999999999E-2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 s="85">
        <v>0</v>
      </c>
      <c r="X1326" s="85">
        <v>0</v>
      </c>
      <c r="Y1326" s="85">
        <v>0</v>
      </c>
      <c r="Z1326" s="85">
        <v>0</v>
      </c>
      <c r="AA1326" s="85">
        <v>0</v>
      </c>
      <c r="AB1326" s="64">
        <f t="shared" si="245"/>
        <v>19.936757</v>
      </c>
      <c r="AC1326" s="64">
        <f t="shared" si="246"/>
        <v>19.936757</v>
      </c>
      <c r="AD1326" s="64">
        <f t="shared" si="247"/>
        <v>0</v>
      </c>
      <c r="AE1326" s="64">
        <f t="shared" si="248"/>
        <v>0</v>
      </c>
      <c r="AF1326" s="64">
        <f t="shared" si="249"/>
        <v>0</v>
      </c>
      <c r="AG1326" s="64">
        <f t="shared" si="250"/>
        <v>0</v>
      </c>
      <c r="AH1326" s="64">
        <f t="shared" si="251"/>
        <v>0</v>
      </c>
    </row>
    <row r="1327" spans="1:34">
      <c r="A1327" t="s">
        <v>36</v>
      </c>
      <c r="B1327" t="s">
        <v>43</v>
      </c>
      <c r="C1327">
        <v>8</v>
      </c>
      <c r="D1327">
        <v>2013</v>
      </c>
      <c r="E1327">
        <v>6</v>
      </c>
      <c r="F1327">
        <v>4.0434600000000001E-2</v>
      </c>
      <c r="G1327">
        <v>4.0434600000000001E-2</v>
      </c>
      <c r="H1327" s="85">
        <v>66.093000000000004</v>
      </c>
      <c r="I1327" s="84">
        <f t="shared" si="240"/>
        <v>0</v>
      </c>
      <c r="J1327" s="84">
        <f t="shared" si="241"/>
        <v>0</v>
      </c>
      <c r="K1327" s="84">
        <f t="shared" si="242"/>
        <v>0</v>
      </c>
      <c r="L1327" s="84">
        <f t="shared" si="243"/>
        <v>0</v>
      </c>
      <c r="M1327" s="84">
        <f t="shared" si="244"/>
        <v>0</v>
      </c>
      <c r="N1327">
        <v>422</v>
      </c>
      <c r="O1327" s="85">
        <v>0</v>
      </c>
      <c r="P1327" s="84">
        <v>0.10100000000000001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 s="85">
        <v>0</v>
      </c>
      <c r="X1327" s="85">
        <v>0</v>
      </c>
      <c r="Y1327" s="85">
        <v>0</v>
      </c>
      <c r="Z1327" s="85">
        <v>0</v>
      </c>
      <c r="AA1327" s="85">
        <v>0</v>
      </c>
      <c r="AB1327" s="64">
        <f t="shared" si="245"/>
        <v>17.063401200000001</v>
      </c>
      <c r="AC1327" s="64">
        <f t="shared" si="246"/>
        <v>17.063401200000001</v>
      </c>
      <c r="AD1327" s="64">
        <f t="shared" si="247"/>
        <v>0</v>
      </c>
      <c r="AE1327" s="64">
        <f t="shared" si="248"/>
        <v>0</v>
      </c>
      <c r="AF1327" s="64">
        <f t="shared" si="249"/>
        <v>0</v>
      </c>
      <c r="AG1327" s="64">
        <f t="shared" si="250"/>
        <v>0</v>
      </c>
      <c r="AH1327" s="64">
        <f t="shared" si="251"/>
        <v>0</v>
      </c>
    </row>
    <row r="1328" spans="1:34">
      <c r="A1328" t="s">
        <v>36</v>
      </c>
      <c r="B1328" t="s">
        <v>43</v>
      </c>
      <c r="C1328">
        <v>8</v>
      </c>
      <c r="D1328">
        <v>2013</v>
      </c>
      <c r="E1328">
        <v>7</v>
      </c>
      <c r="F1328">
        <v>2.5726800000000001E-2</v>
      </c>
      <c r="G1328">
        <v>2.5726800000000001E-2</v>
      </c>
      <c r="H1328" s="85">
        <v>66.263599999999997</v>
      </c>
      <c r="I1328" s="84">
        <f t="shared" si="240"/>
        <v>0</v>
      </c>
      <c r="J1328" s="84">
        <f t="shared" si="241"/>
        <v>0</v>
      </c>
      <c r="K1328" s="84">
        <f t="shared" si="242"/>
        <v>0</v>
      </c>
      <c r="L1328" s="84">
        <f t="shared" si="243"/>
        <v>0</v>
      </c>
      <c r="M1328" s="84">
        <f t="shared" si="244"/>
        <v>0</v>
      </c>
      <c r="N1328">
        <v>422</v>
      </c>
      <c r="O1328" s="85">
        <v>0</v>
      </c>
      <c r="P1328" s="84">
        <v>0.161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 s="85">
        <v>0</v>
      </c>
      <c r="X1328" s="85">
        <v>0</v>
      </c>
      <c r="Y1328" s="85">
        <v>0</v>
      </c>
      <c r="Z1328" s="85">
        <v>0</v>
      </c>
      <c r="AA1328" s="85">
        <v>0</v>
      </c>
      <c r="AB1328" s="64">
        <f t="shared" si="245"/>
        <v>10.8567096</v>
      </c>
      <c r="AC1328" s="64">
        <f t="shared" si="246"/>
        <v>10.8567096</v>
      </c>
      <c r="AD1328" s="64">
        <f t="shared" si="247"/>
        <v>0</v>
      </c>
      <c r="AE1328" s="64">
        <f t="shared" si="248"/>
        <v>0</v>
      </c>
      <c r="AF1328" s="64">
        <f t="shared" si="249"/>
        <v>0</v>
      </c>
      <c r="AG1328" s="64">
        <f t="shared" si="250"/>
        <v>0</v>
      </c>
      <c r="AH1328" s="64">
        <f t="shared" si="251"/>
        <v>0</v>
      </c>
    </row>
    <row r="1329" spans="1:34">
      <c r="A1329" t="s">
        <v>36</v>
      </c>
      <c r="B1329" t="s">
        <v>43</v>
      </c>
      <c r="C1329">
        <v>8</v>
      </c>
      <c r="D1329">
        <v>2013</v>
      </c>
      <c r="E1329">
        <v>8</v>
      </c>
      <c r="F1329">
        <v>3.37989E-2</v>
      </c>
      <c r="G1329">
        <v>3.37989E-2</v>
      </c>
      <c r="H1329" s="85">
        <v>70.651200000000003</v>
      </c>
      <c r="I1329" s="84">
        <f t="shared" si="240"/>
        <v>0</v>
      </c>
      <c r="J1329" s="84">
        <f t="shared" si="241"/>
        <v>0</v>
      </c>
      <c r="K1329" s="84">
        <f t="shared" si="242"/>
        <v>0</v>
      </c>
      <c r="L1329" s="84">
        <f t="shared" si="243"/>
        <v>0</v>
      </c>
      <c r="M1329" s="84">
        <f t="shared" si="244"/>
        <v>0</v>
      </c>
      <c r="N1329">
        <v>422</v>
      </c>
      <c r="O1329" s="85">
        <v>0</v>
      </c>
      <c r="P1329" s="84">
        <v>0.224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 s="85">
        <v>0</v>
      </c>
      <c r="X1329" s="85">
        <v>0</v>
      </c>
      <c r="Y1329" s="85">
        <v>0</v>
      </c>
      <c r="Z1329" s="85">
        <v>0</v>
      </c>
      <c r="AA1329" s="85">
        <v>0</v>
      </c>
      <c r="AB1329" s="64">
        <f t="shared" si="245"/>
        <v>14.263135800000001</v>
      </c>
      <c r="AC1329" s="64">
        <f t="shared" si="246"/>
        <v>14.263135800000001</v>
      </c>
      <c r="AD1329" s="64">
        <f t="shared" si="247"/>
        <v>0</v>
      </c>
      <c r="AE1329" s="64">
        <f t="shared" si="248"/>
        <v>0</v>
      </c>
      <c r="AF1329" s="64">
        <f t="shared" si="249"/>
        <v>0</v>
      </c>
      <c r="AG1329" s="64">
        <f t="shared" si="250"/>
        <v>0</v>
      </c>
      <c r="AH1329" s="64">
        <f t="shared" si="251"/>
        <v>0</v>
      </c>
    </row>
    <row r="1330" spans="1:34">
      <c r="A1330" t="s">
        <v>36</v>
      </c>
      <c r="B1330" t="s">
        <v>43</v>
      </c>
      <c r="C1330">
        <v>8</v>
      </c>
      <c r="D1330">
        <v>2013</v>
      </c>
      <c r="E1330">
        <v>9</v>
      </c>
      <c r="F1330">
        <v>0.13464680000000001</v>
      </c>
      <c r="G1330">
        <v>0.13464680000000001</v>
      </c>
      <c r="H1330" s="85">
        <v>76.728700000000003</v>
      </c>
      <c r="I1330" s="84">
        <f t="shared" si="240"/>
        <v>0</v>
      </c>
      <c r="J1330" s="84">
        <f t="shared" si="241"/>
        <v>0</v>
      </c>
      <c r="K1330" s="84">
        <f t="shared" si="242"/>
        <v>0</v>
      </c>
      <c r="L1330" s="84">
        <f t="shared" si="243"/>
        <v>0</v>
      </c>
      <c r="M1330" s="84">
        <f t="shared" si="244"/>
        <v>0</v>
      </c>
      <c r="N1330">
        <v>422</v>
      </c>
      <c r="O1330" s="85">
        <v>0</v>
      </c>
      <c r="P1330" s="84">
        <v>0.33800000000000002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 s="85">
        <v>0</v>
      </c>
      <c r="X1330" s="85">
        <v>0</v>
      </c>
      <c r="Y1330" s="85">
        <v>0</v>
      </c>
      <c r="Z1330" s="85">
        <v>0</v>
      </c>
      <c r="AA1330" s="85">
        <v>0</v>
      </c>
      <c r="AB1330" s="64">
        <f t="shared" si="245"/>
        <v>56.820949600000006</v>
      </c>
      <c r="AC1330" s="64">
        <f t="shared" si="246"/>
        <v>56.820949600000006</v>
      </c>
      <c r="AD1330" s="64">
        <f t="shared" si="247"/>
        <v>0</v>
      </c>
      <c r="AE1330" s="64">
        <f t="shared" si="248"/>
        <v>0</v>
      </c>
      <c r="AF1330" s="64">
        <f t="shared" si="249"/>
        <v>0</v>
      </c>
      <c r="AG1330" s="64">
        <f t="shared" si="250"/>
        <v>0</v>
      </c>
      <c r="AH1330" s="64">
        <f t="shared" si="251"/>
        <v>0</v>
      </c>
    </row>
    <row r="1331" spans="1:34">
      <c r="A1331" t="s">
        <v>36</v>
      </c>
      <c r="B1331" t="s">
        <v>43</v>
      </c>
      <c r="C1331">
        <v>8</v>
      </c>
      <c r="D1331">
        <v>2013</v>
      </c>
      <c r="E1331">
        <v>10</v>
      </c>
      <c r="F1331">
        <v>0.25014920000000002</v>
      </c>
      <c r="G1331">
        <v>0.25014920000000002</v>
      </c>
      <c r="H1331" s="85">
        <v>80.511600000000001</v>
      </c>
      <c r="I1331" s="84">
        <f t="shared" si="240"/>
        <v>0</v>
      </c>
      <c r="J1331" s="84">
        <f t="shared" si="241"/>
        <v>0</v>
      </c>
      <c r="K1331" s="84">
        <f t="shared" si="242"/>
        <v>0</v>
      </c>
      <c r="L1331" s="84">
        <f t="shared" si="243"/>
        <v>0</v>
      </c>
      <c r="M1331" s="84">
        <f t="shared" si="244"/>
        <v>0</v>
      </c>
      <c r="N1331">
        <v>422</v>
      </c>
      <c r="O1331" s="85">
        <v>0</v>
      </c>
      <c r="P1331" s="84">
        <v>0.55700000000000005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 s="85">
        <v>0</v>
      </c>
      <c r="X1331" s="85">
        <v>0</v>
      </c>
      <c r="Y1331" s="85">
        <v>0</v>
      </c>
      <c r="Z1331" s="85">
        <v>0</v>
      </c>
      <c r="AA1331" s="85">
        <v>0</v>
      </c>
      <c r="AB1331" s="64">
        <f t="shared" si="245"/>
        <v>105.5629624</v>
      </c>
      <c r="AC1331" s="64">
        <f t="shared" si="246"/>
        <v>105.5629624</v>
      </c>
      <c r="AD1331" s="64">
        <f t="shared" si="247"/>
        <v>0</v>
      </c>
      <c r="AE1331" s="64">
        <f t="shared" si="248"/>
        <v>0</v>
      </c>
      <c r="AF1331" s="64">
        <f t="shared" si="249"/>
        <v>0</v>
      </c>
      <c r="AG1331" s="64">
        <f t="shared" si="250"/>
        <v>0</v>
      </c>
      <c r="AH1331" s="64">
        <f t="shared" si="251"/>
        <v>0</v>
      </c>
    </row>
    <row r="1332" spans="1:34">
      <c r="A1332" t="s">
        <v>36</v>
      </c>
      <c r="B1332" t="s">
        <v>43</v>
      </c>
      <c r="C1332">
        <v>8</v>
      </c>
      <c r="D1332">
        <v>2013</v>
      </c>
      <c r="E1332">
        <v>11</v>
      </c>
      <c r="F1332">
        <v>0.50191129999999995</v>
      </c>
      <c r="G1332">
        <v>0.50191129999999995</v>
      </c>
      <c r="H1332" s="85">
        <v>85.015500000000003</v>
      </c>
      <c r="I1332" s="84">
        <f t="shared" si="240"/>
        <v>0</v>
      </c>
      <c r="J1332" s="84">
        <f t="shared" si="241"/>
        <v>0</v>
      </c>
      <c r="K1332" s="84">
        <f t="shared" si="242"/>
        <v>0</v>
      </c>
      <c r="L1332" s="84">
        <f t="shared" si="243"/>
        <v>0</v>
      </c>
      <c r="M1332" s="84">
        <f t="shared" si="244"/>
        <v>0</v>
      </c>
      <c r="N1332">
        <v>422</v>
      </c>
      <c r="O1332" s="85">
        <v>0</v>
      </c>
      <c r="P1332" s="84">
        <v>0.72599999999999998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 s="85">
        <v>0</v>
      </c>
      <c r="X1332" s="85">
        <v>0</v>
      </c>
      <c r="Y1332" s="85">
        <v>0</v>
      </c>
      <c r="Z1332" s="85">
        <v>0</v>
      </c>
      <c r="AA1332" s="85">
        <v>0</v>
      </c>
      <c r="AB1332" s="64">
        <f t="shared" si="245"/>
        <v>211.80656859999999</v>
      </c>
      <c r="AC1332" s="64">
        <f t="shared" si="246"/>
        <v>211.80656859999999</v>
      </c>
      <c r="AD1332" s="64">
        <f t="shared" si="247"/>
        <v>0</v>
      </c>
      <c r="AE1332" s="64">
        <f t="shared" si="248"/>
        <v>0</v>
      </c>
      <c r="AF1332" s="64">
        <f t="shared" si="249"/>
        <v>0</v>
      </c>
      <c r="AG1332" s="64">
        <f t="shared" si="250"/>
        <v>0</v>
      </c>
      <c r="AH1332" s="64">
        <f t="shared" si="251"/>
        <v>0</v>
      </c>
    </row>
    <row r="1333" spans="1:34">
      <c r="A1333" t="s">
        <v>36</v>
      </c>
      <c r="B1333" t="s">
        <v>43</v>
      </c>
      <c r="C1333">
        <v>8</v>
      </c>
      <c r="D1333">
        <v>2013</v>
      </c>
      <c r="E1333">
        <v>12</v>
      </c>
      <c r="F1333">
        <v>0.77978650000000005</v>
      </c>
      <c r="G1333">
        <v>0.77978650000000005</v>
      </c>
      <c r="H1333" s="85">
        <v>85.527100000000004</v>
      </c>
      <c r="I1333" s="84">
        <f t="shared" si="240"/>
        <v>0</v>
      </c>
      <c r="J1333" s="84">
        <f t="shared" si="241"/>
        <v>0</v>
      </c>
      <c r="K1333" s="84">
        <f t="shared" si="242"/>
        <v>0</v>
      </c>
      <c r="L1333" s="84">
        <f t="shared" si="243"/>
        <v>0</v>
      </c>
      <c r="M1333" s="84">
        <f t="shared" si="244"/>
        <v>0</v>
      </c>
      <c r="N1333">
        <v>422</v>
      </c>
      <c r="O1333" s="85">
        <v>0</v>
      </c>
      <c r="P1333" s="84">
        <v>0.85699999999999998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 s="85">
        <v>0</v>
      </c>
      <c r="X1333" s="85">
        <v>0</v>
      </c>
      <c r="Y1333" s="85">
        <v>0</v>
      </c>
      <c r="Z1333" s="85">
        <v>0</v>
      </c>
      <c r="AA1333" s="85">
        <v>0</v>
      </c>
      <c r="AB1333" s="64">
        <f t="shared" si="245"/>
        <v>329.06990300000001</v>
      </c>
      <c r="AC1333" s="64">
        <f t="shared" si="246"/>
        <v>329.06990300000001</v>
      </c>
      <c r="AD1333" s="64">
        <f t="shared" si="247"/>
        <v>0</v>
      </c>
      <c r="AE1333" s="64">
        <f t="shared" si="248"/>
        <v>0</v>
      </c>
      <c r="AF1333" s="64">
        <f t="shared" si="249"/>
        <v>0</v>
      </c>
      <c r="AG1333" s="64">
        <f t="shared" si="250"/>
        <v>0</v>
      </c>
      <c r="AH1333" s="64">
        <f t="shared" si="251"/>
        <v>0</v>
      </c>
    </row>
    <row r="1334" spans="1:34">
      <c r="A1334" t="s">
        <v>36</v>
      </c>
      <c r="B1334" t="s">
        <v>43</v>
      </c>
      <c r="C1334">
        <v>8</v>
      </c>
      <c r="D1334">
        <v>2013</v>
      </c>
      <c r="E1334">
        <v>13</v>
      </c>
      <c r="F1334">
        <v>1.085154</v>
      </c>
      <c r="G1334">
        <v>1.085154</v>
      </c>
      <c r="H1334" s="85">
        <v>85.093000000000004</v>
      </c>
      <c r="I1334" s="84">
        <f t="shared" si="240"/>
        <v>0</v>
      </c>
      <c r="J1334" s="84">
        <f t="shared" si="241"/>
        <v>0</v>
      </c>
      <c r="K1334" s="84">
        <f t="shared" si="242"/>
        <v>0</v>
      </c>
      <c r="L1334" s="84">
        <f t="shared" si="243"/>
        <v>0</v>
      </c>
      <c r="M1334" s="84">
        <f t="shared" si="244"/>
        <v>0</v>
      </c>
      <c r="N1334">
        <v>422</v>
      </c>
      <c r="O1334" s="85">
        <v>0</v>
      </c>
      <c r="P1334" s="84">
        <v>0.90100000000000002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 s="85">
        <v>0</v>
      </c>
      <c r="X1334" s="85">
        <v>0</v>
      </c>
      <c r="Y1334" s="85">
        <v>0</v>
      </c>
      <c r="Z1334" s="85">
        <v>0</v>
      </c>
      <c r="AA1334" s="85">
        <v>0</v>
      </c>
      <c r="AB1334" s="64">
        <f t="shared" si="245"/>
        <v>457.93498799999998</v>
      </c>
      <c r="AC1334" s="64">
        <f t="shared" si="246"/>
        <v>457.93498799999998</v>
      </c>
      <c r="AD1334" s="64">
        <f t="shared" si="247"/>
        <v>0</v>
      </c>
      <c r="AE1334" s="64">
        <f t="shared" si="248"/>
        <v>0</v>
      </c>
      <c r="AF1334" s="64">
        <f t="shared" si="249"/>
        <v>0</v>
      </c>
      <c r="AG1334" s="64">
        <f t="shared" si="250"/>
        <v>0</v>
      </c>
      <c r="AH1334" s="64">
        <f t="shared" si="251"/>
        <v>0</v>
      </c>
    </row>
    <row r="1335" spans="1:34">
      <c r="A1335" t="s">
        <v>36</v>
      </c>
      <c r="B1335" t="s">
        <v>43</v>
      </c>
      <c r="C1335">
        <v>8</v>
      </c>
      <c r="D1335">
        <v>2013</v>
      </c>
      <c r="E1335">
        <v>14</v>
      </c>
      <c r="F1335">
        <v>1.3375170000000001</v>
      </c>
      <c r="G1335">
        <v>0.97638749999999996</v>
      </c>
      <c r="H1335" s="85">
        <v>84.255799999999994</v>
      </c>
      <c r="I1335" s="84">
        <f t="shared" si="240"/>
        <v>-3.1607099999999999E-2</v>
      </c>
      <c r="J1335" s="84">
        <f t="shared" si="241"/>
        <v>-1.2933399999999999E-2</v>
      </c>
      <c r="K1335" s="84">
        <f t="shared" si="242"/>
        <v>0</v>
      </c>
      <c r="L1335" s="84">
        <f t="shared" si="243"/>
        <v>1.2933399999999999E-2</v>
      </c>
      <c r="M1335" s="84">
        <f t="shared" si="244"/>
        <v>3.1607099999999999E-2</v>
      </c>
      <c r="N1335">
        <v>422</v>
      </c>
      <c r="O1335" s="85">
        <v>0</v>
      </c>
      <c r="P1335" s="84">
        <v>0.88900000000000001</v>
      </c>
      <c r="Q1335">
        <v>0</v>
      </c>
      <c r="R1335">
        <v>-3.1607099999999999E-2</v>
      </c>
      <c r="S1335">
        <v>-1.2933399999999999E-2</v>
      </c>
      <c r="T1335">
        <v>0</v>
      </c>
      <c r="U1335">
        <v>1.2933399999999999E-2</v>
      </c>
      <c r="V1335">
        <v>3.1607099999999999E-2</v>
      </c>
      <c r="W1335" s="85">
        <v>0</v>
      </c>
      <c r="X1335" s="85">
        <v>0</v>
      </c>
      <c r="Y1335" s="85">
        <v>0</v>
      </c>
      <c r="Z1335" s="85">
        <v>0</v>
      </c>
      <c r="AA1335" s="85">
        <v>0</v>
      </c>
      <c r="AB1335" s="64">
        <f t="shared" si="245"/>
        <v>564.43217400000003</v>
      </c>
      <c r="AC1335" s="64">
        <f t="shared" si="246"/>
        <v>412.03552500000001</v>
      </c>
      <c r="AD1335" s="64">
        <f t="shared" si="247"/>
        <v>-13.338196199999999</v>
      </c>
      <c r="AE1335" s="64">
        <f t="shared" si="248"/>
        <v>-5.4578948</v>
      </c>
      <c r="AF1335" s="64">
        <f t="shared" si="249"/>
        <v>0</v>
      </c>
      <c r="AG1335" s="64">
        <f t="shared" si="250"/>
        <v>5.4578948</v>
      </c>
      <c r="AH1335" s="64">
        <f t="shared" si="251"/>
        <v>13.338196199999999</v>
      </c>
    </row>
    <row r="1336" spans="1:34">
      <c r="A1336" t="s">
        <v>36</v>
      </c>
      <c r="B1336" t="s">
        <v>43</v>
      </c>
      <c r="C1336">
        <v>8</v>
      </c>
      <c r="D1336">
        <v>2013</v>
      </c>
      <c r="E1336">
        <v>15</v>
      </c>
      <c r="F1336">
        <v>1.531687</v>
      </c>
      <c r="G1336">
        <v>1.1181319999999999</v>
      </c>
      <c r="H1336" s="85">
        <v>83.3566</v>
      </c>
      <c r="I1336" s="84">
        <f t="shared" si="240"/>
        <v>-3.2826099999999997E-2</v>
      </c>
      <c r="J1336" s="84">
        <f t="shared" si="241"/>
        <v>-1.34322E-2</v>
      </c>
      <c r="K1336" s="84">
        <f t="shared" si="242"/>
        <v>0</v>
      </c>
      <c r="L1336" s="84">
        <f t="shared" si="243"/>
        <v>1.34322E-2</v>
      </c>
      <c r="M1336" s="84">
        <f t="shared" si="244"/>
        <v>3.2826099999999997E-2</v>
      </c>
      <c r="N1336">
        <v>422</v>
      </c>
      <c r="O1336" s="85">
        <v>0</v>
      </c>
      <c r="P1336" s="84">
        <v>0.8</v>
      </c>
      <c r="Q1336">
        <v>0</v>
      </c>
      <c r="R1336">
        <v>-3.2826099999999997E-2</v>
      </c>
      <c r="S1336">
        <v>-1.34322E-2</v>
      </c>
      <c r="T1336">
        <v>0</v>
      </c>
      <c r="U1336">
        <v>1.34322E-2</v>
      </c>
      <c r="V1336">
        <v>3.2826099999999997E-2</v>
      </c>
      <c r="W1336" s="85">
        <v>0</v>
      </c>
      <c r="X1336" s="85">
        <v>0</v>
      </c>
      <c r="Y1336" s="85">
        <v>0</v>
      </c>
      <c r="Z1336" s="85">
        <v>0</v>
      </c>
      <c r="AA1336" s="85">
        <v>0</v>
      </c>
      <c r="AB1336" s="64">
        <f t="shared" si="245"/>
        <v>646.37191400000006</v>
      </c>
      <c r="AC1336" s="64">
        <f t="shared" si="246"/>
        <v>471.85170399999998</v>
      </c>
      <c r="AD1336" s="64">
        <f t="shared" si="247"/>
        <v>-13.852614199999998</v>
      </c>
      <c r="AE1336" s="64">
        <f t="shared" si="248"/>
        <v>-5.6683884000000004</v>
      </c>
      <c r="AF1336" s="64">
        <f t="shared" si="249"/>
        <v>0</v>
      </c>
      <c r="AG1336" s="64">
        <f t="shared" si="250"/>
        <v>5.6683884000000004</v>
      </c>
      <c r="AH1336" s="64">
        <f t="shared" si="251"/>
        <v>13.852614199999998</v>
      </c>
    </row>
    <row r="1337" spans="1:34">
      <c r="A1337" t="s">
        <v>36</v>
      </c>
      <c r="B1337" t="s">
        <v>43</v>
      </c>
      <c r="C1337">
        <v>8</v>
      </c>
      <c r="D1337">
        <v>2013</v>
      </c>
      <c r="E1337">
        <v>16</v>
      </c>
      <c r="F1337">
        <v>1.691997</v>
      </c>
      <c r="G1337">
        <v>1.235158</v>
      </c>
      <c r="H1337" s="85">
        <v>82.589100000000002</v>
      </c>
      <c r="I1337" s="84">
        <f t="shared" si="240"/>
        <v>-3.3380800000000002E-2</v>
      </c>
      <c r="J1337" s="84">
        <f t="shared" si="241"/>
        <v>-1.36592E-2</v>
      </c>
      <c r="K1337" s="84">
        <f t="shared" si="242"/>
        <v>0</v>
      </c>
      <c r="L1337" s="84">
        <f t="shared" si="243"/>
        <v>1.36592E-2</v>
      </c>
      <c r="M1337" s="84">
        <f t="shared" si="244"/>
        <v>3.3380800000000002E-2</v>
      </c>
      <c r="N1337">
        <v>422</v>
      </c>
      <c r="O1337" s="85">
        <v>0</v>
      </c>
      <c r="P1337" s="84">
        <v>0.67400000000000004</v>
      </c>
      <c r="Q1337">
        <v>0</v>
      </c>
      <c r="R1337">
        <v>-3.3380800000000002E-2</v>
      </c>
      <c r="S1337">
        <v>-1.36592E-2</v>
      </c>
      <c r="T1337">
        <v>0</v>
      </c>
      <c r="U1337">
        <v>1.36592E-2</v>
      </c>
      <c r="V1337">
        <v>3.3380800000000002E-2</v>
      </c>
      <c r="W1337" s="85">
        <v>0</v>
      </c>
      <c r="X1337" s="85">
        <v>0</v>
      </c>
      <c r="Y1337" s="85">
        <v>0</v>
      </c>
      <c r="Z1337" s="85">
        <v>0</v>
      </c>
      <c r="AA1337" s="85">
        <v>0</v>
      </c>
      <c r="AB1337" s="64">
        <f t="shared" si="245"/>
        <v>714.02273400000001</v>
      </c>
      <c r="AC1337" s="64">
        <f t="shared" si="246"/>
        <v>521.23667599999999</v>
      </c>
      <c r="AD1337" s="64">
        <f t="shared" si="247"/>
        <v>-14.086697600000001</v>
      </c>
      <c r="AE1337" s="64">
        <f t="shared" si="248"/>
        <v>-5.7641824000000002</v>
      </c>
      <c r="AF1337" s="64">
        <f t="shared" si="249"/>
        <v>0</v>
      </c>
      <c r="AG1337" s="64">
        <f t="shared" si="250"/>
        <v>5.7641824000000002</v>
      </c>
      <c r="AH1337" s="64">
        <f t="shared" si="251"/>
        <v>14.086697600000001</v>
      </c>
    </row>
    <row r="1338" spans="1:34">
      <c r="A1338" t="s">
        <v>36</v>
      </c>
      <c r="B1338" t="s">
        <v>43</v>
      </c>
      <c r="C1338">
        <v>8</v>
      </c>
      <c r="D1338">
        <v>2013</v>
      </c>
      <c r="E1338">
        <v>17</v>
      </c>
      <c r="F1338">
        <v>1.7479389999999999</v>
      </c>
      <c r="G1338">
        <v>1.275995</v>
      </c>
      <c r="H1338" s="85">
        <v>80.511600000000001</v>
      </c>
      <c r="I1338" s="84">
        <f t="shared" si="240"/>
        <v>-3.3197299999999999E-2</v>
      </c>
      <c r="J1338" s="84">
        <f t="shared" si="241"/>
        <v>-1.35841E-2</v>
      </c>
      <c r="K1338" s="84">
        <f t="shared" si="242"/>
        <v>0</v>
      </c>
      <c r="L1338" s="84">
        <f t="shared" si="243"/>
        <v>1.35841E-2</v>
      </c>
      <c r="M1338" s="84">
        <f t="shared" si="244"/>
        <v>3.3197299999999999E-2</v>
      </c>
      <c r="N1338">
        <v>422</v>
      </c>
      <c r="O1338" s="85">
        <v>0</v>
      </c>
      <c r="P1338" s="84">
        <v>0.56599999999999995</v>
      </c>
      <c r="Q1338">
        <v>0</v>
      </c>
      <c r="R1338">
        <v>-3.3197299999999999E-2</v>
      </c>
      <c r="S1338">
        <v>-1.35841E-2</v>
      </c>
      <c r="T1338">
        <v>0</v>
      </c>
      <c r="U1338">
        <v>1.35841E-2</v>
      </c>
      <c r="V1338">
        <v>3.3197299999999999E-2</v>
      </c>
      <c r="W1338" s="85">
        <v>0</v>
      </c>
      <c r="X1338" s="85">
        <v>0</v>
      </c>
      <c r="Y1338" s="85">
        <v>0</v>
      </c>
      <c r="Z1338" s="85">
        <v>0</v>
      </c>
      <c r="AA1338" s="85">
        <v>0</v>
      </c>
      <c r="AB1338" s="64">
        <f t="shared" si="245"/>
        <v>737.63025799999991</v>
      </c>
      <c r="AC1338" s="64">
        <f t="shared" si="246"/>
        <v>538.46988999999996</v>
      </c>
      <c r="AD1338" s="64">
        <f t="shared" si="247"/>
        <v>-14.009260599999999</v>
      </c>
      <c r="AE1338" s="64">
        <f t="shared" si="248"/>
        <v>-5.7324902</v>
      </c>
      <c r="AF1338" s="64">
        <f t="shared" si="249"/>
        <v>0</v>
      </c>
      <c r="AG1338" s="64">
        <f t="shared" si="250"/>
        <v>5.7324902</v>
      </c>
      <c r="AH1338" s="64">
        <f t="shared" si="251"/>
        <v>14.009260599999999</v>
      </c>
    </row>
    <row r="1339" spans="1:34">
      <c r="A1339" t="s">
        <v>36</v>
      </c>
      <c r="B1339" t="s">
        <v>43</v>
      </c>
      <c r="C1339">
        <v>8</v>
      </c>
      <c r="D1339">
        <v>2013</v>
      </c>
      <c r="E1339">
        <v>18</v>
      </c>
      <c r="F1339">
        <v>1.6791240000000001</v>
      </c>
      <c r="G1339">
        <v>1.22576</v>
      </c>
      <c r="H1339" s="85">
        <v>78.6357</v>
      </c>
      <c r="I1339" s="84">
        <f t="shared" si="240"/>
        <v>-3.24044E-2</v>
      </c>
      <c r="J1339" s="84">
        <f t="shared" si="241"/>
        <v>-1.32596E-2</v>
      </c>
      <c r="K1339" s="84">
        <f t="shared" si="242"/>
        <v>0</v>
      </c>
      <c r="L1339" s="84">
        <f t="shared" si="243"/>
        <v>1.32596E-2</v>
      </c>
      <c r="M1339" s="84">
        <f t="shared" si="244"/>
        <v>3.24044E-2</v>
      </c>
      <c r="N1339">
        <v>422</v>
      </c>
      <c r="O1339" s="85">
        <v>0</v>
      </c>
      <c r="P1339" s="84">
        <v>0.374</v>
      </c>
      <c r="Q1339">
        <v>0</v>
      </c>
      <c r="R1339">
        <v>-3.24044E-2</v>
      </c>
      <c r="S1339">
        <v>-1.32596E-2</v>
      </c>
      <c r="T1339">
        <v>0</v>
      </c>
      <c r="U1339">
        <v>1.32596E-2</v>
      </c>
      <c r="V1339">
        <v>3.24044E-2</v>
      </c>
      <c r="W1339" s="85">
        <v>0</v>
      </c>
      <c r="X1339" s="85">
        <v>0</v>
      </c>
      <c r="Y1339" s="85">
        <v>0</v>
      </c>
      <c r="Z1339" s="85">
        <v>0</v>
      </c>
      <c r="AA1339" s="85">
        <v>0</v>
      </c>
      <c r="AB1339" s="64">
        <f t="shared" si="245"/>
        <v>708.590328</v>
      </c>
      <c r="AC1339" s="64">
        <f t="shared" si="246"/>
        <v>517.27071999999998</v>
      </c>
      <c r="AD1339" s="64">
        <f t="shared" si="247"/>
        <v>-13.674656799999999</v>
      </c>
      <c r="AE1339" s="64">
        <f t="shared" si="248"/>
        <v>-5.5955512000000001</v>
      </c>
      <c r="AF1339" s="64">
        <f t="shared" si="249"/>
        <v>0</v>
      </c>
      <c r="AG1339" s="64">
        <f t="shared" si="250"/>
        <v>5.5955512000000001</v>
      </c>
      <c r="AH1339" s="64">
        <f t="shared" si="251"/>
        <v>13.674656799999999</v>
      </c>
    </row>
    <row r="1340" spans="1:34">
      <c r="A1340" t="s">
        <v>36</v>
      </c>
      <c r="B1340" t="s">
        <v>43</v>
      </c>
      <c r="C1340">
        <v>8</v>
      </c>
      <c r="D1340">
        <v>2013</v>
      </c>
      <c r="E1340">
        <v>19</v>
      </c>
      <c r="F1340">
        <v>1.4139660000000001</v>
      </c>
      <c r="G1340">
        <v>1.569502</v>
      </c>
      <c r="H1340" s="85">
        <v>76.061999999999998</v>
      </c>
      <c r="I1340" s="84">
        <f t="shared" si="240"/>
        <v>0</v>
      </c>
      <c r="J1340" s="84">
        <f t="shared" si="241"/>
        <v>0</v>
      </c>
      <c r="K1340" s="84">
        <f t="shared" si="242"/>
        <v>0</v>
      </c>
      <c r="L1340" s="84">
        <f t="shared" si="243"/>
        <v>0</v>
      </c>
      <c r="M1340" s="84">
        <f t="shared" si="244"/>
        <v>0</v>
      </c>
      <c r="N1340">
        <v>422</v>
      </c>
      <c r="O1340" s="85">
        <v>0</v>
      </c>
      <c r="P1340" s="84">
        <v>0.23300000000000001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 s="85">
        <v>0</v>
      </c>
      <c r="X1340" s="85">
        <v>0</v>
      </c>
      <c r="Y1340" s="85">
        <v>0</v>
      </c>
      <c r="Z1340" s="85">
        <v>0</v>
      </c>
      <c r="AA1340" s="85">
        <v>0</v>
      </c>
      <c r="AB1340" s="64">
        <f t="shared" si="245"/>
        <v>596.69365200000004</v>
      </c>
      <c r="AC1340" s="64">
        <f t="shared" si="246"/>
        <v>662.32984399999998</v>
      </c>
      <c r="AD1340" s="64">
        <f t="shared" si="247"/>
        <v>0</v>
      </c>
      <c r="AE1340" s="64">
        <f t="shared" si="248"/>
        <v>0</v>
      </c>
      <c r="AF1340" s="64">
        <f t="shared" si="249"/>
        <v>0</v>
      </c>
      <c r="AG1340" s="64">
        <f t="shared" si="250"/>
        <v>0</v>
      </c>
      <c r="AH1340" s="64">
        <f t="shared" si="251"/>
        <v>0</v>
      </c>
    </row>
    <row r="1341" spans="1:34">
      <c r="A1341" t="s">
        <v>36</v>
      </c>
      <c r="B1341" t="s">
        <v>43</v>
      </c>
      <c r="C1341">
        <v>8</v>
      </c>
      <c r="D1341">
        <v>2013</v>
      </c>
      <c r="E1341">
        <v>20</v>
      </c>
      <c r="F1341">
        <v>1.0233449999999999</v>
      </c>
      <c r="G1341">
        <v>1.1154459999999999</v>
      </c>
      <c r="H1341" s="85">
        <v>72.596900000000005</v>
      </c>
      <c r="I1341" s="84">
        <f t="shared" si="240"/>
        <v>0</v>
      </c>
      <c r="J1341" s="84">
        <f t="shared" si="241"/>
        <v>0</v>
      </c>
      <c r="K1341" s="84">
        <f t="shared" si="242"/>
        <v>0</v>
      </c>
      <c r="L1341" s="84">
        <f t="shared" si="243"/>
        <v>0</v>
      </c>
      <c r="M1341" s="84">
        <f t="shared" si="244"/>
        <v>0</v>
      </c>
      <c r="N1341">
        <v>422</v>
      </c>
      <c r="O1341" s="85">
        <v>0</v>
      </c>
      <c r="P1341" s="84">
        <v>0.16500000000000001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 s="85">
        <v>0</v>
      </c>
      <c r="X1341" s="85">
        <v>0</v>
      </c>
      <c r="Y1341" s="85">
        <v>0</v>
      </c>
      <c r="Z1341" s="85">
        <v>0</v>
      </c>
      <c r="AA1341" s="85">
        <v>0</v>
      </c>
      <c r="AB1341" s="64">
        <f t="shared" si="245"/>
        <v>431.85158999999999</v>
      </c>
      <c r="AC1341" s="64">
        <f t="shared" si="246"/>
        <v>470.71821199999999</v>
      </c>
      <c r="AD1341" s="64">
        <f t="shared" si="247"/>
        <v>0</v>
      </c>
      <c r="AE1341" s="64">
        <f t="shared" si="248"/>
        <v>0</v>
      </c>
      <c r="AF1341" s="64">
        <f t="shared" si="249"/>
        <v>0</v>
      </c>
      <c r="AG1341" s="64">
        <f t="shared" si="250"/>
        <v>0</v>
      </c>
      <c r="AH1341" s="64">
        <f t="shared" si="251"/>
        <v>0</v>
      </c>
    </row>
    <row r="1342" spans="1:34">
      <c r="A1342" t="s">
        <v>36</v>
      </c>
      <c r="B1342" t="s">
        <v>43</v>
      </c>
      <c r="C1342">
        <v>8</v>
      </c>
      <c r="D1342">
        <v>2013</v>
      </c>
      <c r="E1342">
        <v>21</v>
      </c>
      <c r="F1342">
        <v>0.7632565</v>
      </c>
      <c r="G1342">
        <v>0.81668450000000004</v>
      </c>
      <c r="H1342" s="85">
        <v>71.015500000000003</v>
      </c>
      <c r="I1342" s="84">
        <f t="shared" si="240"/>
        <v>0</v>
      </c>
      <c r="J1342" s="84">
        <f t="shared" si="241"/>
        <v>0</v>
      </c>
      <c r="K1342" s="84">
        <f t="shared" si="242"/>
        <v>0</v>
      </c>
      <c r="L1342" s="84">
        <f t="shared" si="243"/>
        <v>0</v>
      </c>
      <c r="M1342" s="84">
        <f t="shared" si="244"/>
        <v>0</v>
      </c>
      <c r="N1342">
        <v>422</v>
      </c>
      <c r="O1342" s="85">
        <v>0</v>
      </c>
      <c r="P1342" s="84">
        <v>0.1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 s="85">
        <v>0</v>
      </c>
      <c r="X1342" s="85">
        <v>0</v>
      </c>
      <c r="Y1342" s="85">
        <v>0</v>
      </c>
      <c r="Z1342" s="85">
        <v>0</v>
      </c>
      <c r="AA1342" s="85">
        <v>0</v>
      </c>
      <c r="AB1342" s="64">
        <f t="shared" si="245"/>
        <v>322.09424300000001</v>
      </c>
      <c r="AC1342" s="64">
        <f t="shared" si="246"/>
        <v>344.64085900000003</v>
      </c>
      <c r="AD1342" s="64">
        <f t="shared" si="247"/>
        <v>0</v>
      </c>
      <c r="AE1342" s="64">
        <f t="shared" si="248"/>
        <v>0</v>
      </c>
      <c r="AF1342" s="64">
        <f t="shared" si="249"/>
        <v>0</v>
      </c>
      <c r="AG1342" s="64">
        <f t="shared" si="250"/>
        <v>0</v>
      </c>
      <c r="AH1342" s="64">
        <f t="shared" si="251"/>
        <v>0</v>
      </c>
    </row>
    <row r="1343" spans="1:34">
      <c r="A1343" t="s">
        <v>36</v>
      </c>
      <c r="B1343" t="s">
        <v>43</v>
      </c>
      <c r="C1343">
        <v>8</v>
      </c>
      <c r="D1343">
        <v>2013</v>
      </c>
      <c r="E1343">
        <v>22</v>
      </c>
      <c r="F1343">
        <v>0.61765970000000003</v>
      </c>
      <c r="G1343">
        <v>0.61765970000000003</v>
      </c>
      <c r="H1343" s="85">
        <v>69.395300000000006</v>
      </c>
      <c r="I1343" s="84">
        <f t="shared" si="240"/>
        <v>0</v>
      </c>
      <c r="J1343" s="84">
        <f t="shared" si="241"/>
        <v>0</v>
      </c>
      <c r="K1343" s="84">
        <f t="shared" si="242"/>
        <v>0</v>
      </c>
      <c r="L1343" s="84">
        <f t="shared" si="243"/>
        <v>0</v>
      </c>
      <c r="M1343" s="84">
        <f t="shared" si="244"/>
        <v>0</v>
      </c>
      <c r="N1343">
        <v>422</v>
      </c>
      <c r="O1343" s="85">
        <v>0</v>
      </c>
      <c r="P1343" s="84">
        <v>6.8000000000000005E-2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 s="85">
        <v>0</v>
      </c>
      <c r="X1343" s="85">
        <v>0</v>
      </c>
      <c r="Y1343" s="85">
        <v>0</v>
      </c>
      <c r="Z1343" s="85">
        <v>0</v>
      </c>
      <c r="AA1343" s="85">
        <v>0</v>
      </c>
      <c r="AB1343" s="64">
        <f t="shared" si="245"/>
        <v>260.65239339999999</v>
      </c>
      <c r="AC1343" s="64">
        <f t="shared" si="246"/>
        <v>260.65239339999999</v>
      </c>
      <c r="AD1343" s="64">
        <f t="shared" si="247"/>
        <v>0</v>
      </c>
      <c r="AE1343" s="64">
        <f t="shared" si="248"/>
        <v>0</v>
      </c>
      <c r="AF1343" s="64">
        <f t="shared" si="249"/>
        <v>0</v>
      </c>
      <c r="AG1343" s="64">
        <f t="shared" si="250"/>
        <v>0</v>
      </c>
      <c r="AH1343" s="64">
        <f t="shared" si="251"/>
        <v>0</v>
      </c>
    </row>
    <row r="1344" spans="1:34">
      <c r="A1344" t="s">
        <v>36</v>
      </c>
      <c r="B1344" t="s">
        <v>43</v>
      </c>
      <c r="C1344">
        <v>8</v>
      </c>
      <c r="D1344">
        <v>2013</v>
      </c>
      <c r="E1344">
        <v>23</v>
      </c>
      <c r="F1344">
        <v>0.45202039999999999</v>
      </c>
      <c r="G1344">
        <v>0.45202039999999999</v>
      </c>
      <c r="H1344" s="85">
        <v>68.054299999999998</v>
      </c>
      <c r="I1344" s="84">
        <f t="shared" si="240"/>
        <v>0</v>
      </c>
      <c r="J1344" s="84">
        <f t="shared" si="241"/>
        <v>0</v>
      </c>
      <c r="K1344" s="84">
        <f t="shared" si="242"/>
        <v>0</v>
      </c>
      <c r="L1344" s="84">
        <f t="shared" si="243"/>
        <v>0</v>
      </c>
      <c r="M1344" s="84">
        <f t="shared" si="244"/>
        <v>0</v>
      </c>
      <c r="N1344">
        <v>422</v>
      </c>
      <c r="O1344" s="85">
        <v>0</v>
      </c>
      <c r="P1344" s="84">
        <v>5.0999999999999997E-2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 s="85">
        <v>0</v>
      </c>
      <c r="X1344" s="85">
        <v>0</v>
      </c>
      <c r="Y1344" s="85">
        <v>0</v>
      </c>
      <c r="Z1344" s="85">
        <v>0</v>
      </c>
      <c r="AA1344" s="85">
        <v>0</v>
      </c>
      <c r="AB1344" s="64">
        <f t="shared" si="245"/>
        <v>190.75260879999999</v>
      </c>
      <c r="AC1344" s="64">
        <f t="shared" si="246"/>
        <v>190.75260879999999</v>
      </c>
      <c r="AD1344" s="64">
        <f t="shared" si="247"/>
        <v>0</v>
      </c>
      <c r="AE1344" s="64">
        <f t="shared" si="248"/>
        <v>0</v>
      </c>
      <c r="AF1344" s="64">
        <f t="shared" si="249"/>
        <v>0</v>
      </c>
      <c r="AG1344" s="64">
        <f t="shared" si="250"/>
        <v>0</v>
      </c>
      <c r="AH1344" s="64">
        <f t="shared" si="251"/>
        <v>0</v>
      </c>
    </row>
    <row r="1345" spans="1:34">
      <c r="A1345" t="s">
        <v>36</v>
      </c>
      <c r="B1345" t="s">
        <v>43</v>
      </c>
      <c r="C1345">
        <v>8</v>
      </c>
      <c r="D1345">
        <v>2013</v>
      </c>
      <c r="E1345">
        <v>24</v>
      </c>
      <c r="F1345">
        <v>0.2935353</v>
      </c>
      <c r="G1345">
        <v>0.2935353</v>
      </c>
      <c r="H1345" s="85">
        <v>67.325599999999994</v>
      </c>
      <c r="I1345" s="84">
        <f t="shared" si="240"/>
        <v>0</v>
      </c>
      <c r="J1345" s="84">
        <f t="shared" si="241"/>
        <v>0</v>
      </c>
      <c r="K1345" s="84">
        <f t="shared" si="242"/>
        <v>0</v>
      </c>
      <c r="L1345" s="84">
        <f t="shared" si="243"/>
        <v>0</v>
      </c>
      <c r="M1345" s="84">
        <f t="shared" si="244"/>
        <v>0</v>
      </c>
      <c r="N1345">
        <v>422</v>
      </c>
      <c r="O1345" s="85">
        <v>0</v>
      </c>
      <c r="P1345" s="84">
        <v>0.05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 s="85">
        <v>0</v>
      </c>
      <c r="X1345" s="85">
        <v>0</v>
      </c>
      <c r="Y1345" s="85">
        <v>0</v>
      </c>
      <c r="Z1345" s="85">
        <v>0</v>
      </c>
      <c r="AA1345" s="85">
        <v>0</v>
      </c>
      <c r="AB1345" s="64">
        <f t="shared" si="245"/>
        <v>123.8718966</v>
      </c>
      <c r="AC1345" s="64">
        <f t="shared" si="246"/>
        <v>123.8718966</v>
      </c>
      <c r="AD1345" s="64">
        <f t="shared" si="247"/>
        <v>0</v>
      </c>
      <c r="AE1345" s="64">
        <f t="shared" si="248"/>
        <v>0</v>
      </c>
      <c r="AF1345" s="64">
        <f t="shared" si="249"/>
        <v>0</v>
      </c>
      <c r="AG1345" s="64">
        <f t="shared" si="250"/>
        <v>0</v>
      </c>
      <c r="AH1345" s="64">
        <f t="shared" si="251"/>
        <v>0</v>
      </c>
    </row>
    <row r="1346" spans="1:34">
      <c r="A1346" t="s">
        <v>36</v>
      </c>
      <c r="B1346" t="s">
        <v>44</v>
      </c>
      <c r="C1346">
        <v>9</v>
      </c>
      <c r="D1346">
        <v>2013</v>
      </c>
      <c r="E1346">
        <v>1</v>
      </c>
      <c r="F1346">
        <v>0.08</v>
      </c>
      <c r="G1346">
        <v>0.08</v>
      </c>
      <c r="H1346" s="85">
        <v>69.085300000000004</v>
      </c>
      <c r="I1346" s="84">
        <f t="shared" ref="I1346:I1409" si="252">SUM(R1346,W1346)</f>
        <v>0</v>
      </c>
      <c r="J1346" s="84">
        <f t="shared" ref="J1346:J1409" si="253">SUM(S1346,X1346)</f>
        <v>0</v>
      </c>
      <c r="K1346" s="84">
        <f t="shared" ref="K1346:K1409" si="254">SUM(T1346,Y1346)</f>
        <v>0</v>
      </c>
      <c r="L1346" s="84">
        <f t="shared" ref="L1346:L1409" si="255">SUM(U1346,Z1346)</f>
        <v>0</v>
      </c>
      <c r="M1346" s="84">
        <f t="shared" ref="M1346:M1409" si="256">SUM(V1346,AA1346)</f>
        <v>0</v>
      </c>
      <c r="N1346">
        <v>633</v>
      </c>
      <c r="O1346" s="85">
        <v>0</v>
      </c>
      <c r="P1346" s="84">
        <v>0.05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 s="85">
        <v>0</v>
      </c>
      <c r="X1346" s="85">
        <v>0</v>
      </c>
      <c r="Y1346" s="85">
        <v>0</v>
      </c>
      <c r="Z1346" s="85">
        <v>0</v>
      </c>
      <c r="AA1346" s="85">
        <v>0</v>
      </c>
      <c r="AB1346" s="64">
        <f t="shared" si="245"/>
        <v>50.64</v>
      </c>
      <c r="AC1346" s="64">
        <f t="shared" si="246"/>
        <v>50.64</v>
      </c>
      <c r="AD1346" s="64">
        <f t="shared" si="247"/>
        <v>0</v>
      </c>
      <c r="AE1346" s="64">
        <f t="shared" si="248"/>
        <v>0</v>
      </c>
      <c r="AF1346" s="64">
        <f t="shared" si="249"/>
        <v>0</v>
      </c>
      <c r="AG1346" s="64">
        <f t="shared" si="250"/>
        <v>0</v>
      </c>
      <c r="AH1346" s="64">
        <f t="shared" si="251"/>
        <v>0</v>
      </c>
    </row>
    <row r="1347" spans="1:34">
      <c r="A1347" t="s">
        <v>36</v>
      </c>
      <c r="B1347" t="s">
        <v>44</v>
      </c>
      <c r="C1347">
        <v>9</v>
      </c>
      <c r="D1347">
        <v>2013</v>
      </c>
      <c r="E1347">
        <v>2</v>
      </c>
      <c r="F1347">
        <v>0.08</v>
      </c>
      <c r="G1347">
        <v>0.08</v>
      </c>
      <c r="H1347" s="85">
        <v>68.348799999999997</v>
      </c>
      <c r="I1347" s="84">
        <f t="shared" si="252"/>
        <v>0</v>
      </c>
      <c r="J1347" s="84">
        <f t="shared" si="253"/>
        <v>0</v>
      </c>
      <c r="K1347" s="84">
        <f t="shared" si="254"/>
        <v>0</v>
      </c>
      <c r="L1347" s="84">
        <f t="shared" si="255"/>
        <v>0</v>
      </c>
      <c r="M1347" s="84">
        <f t="shared" si="256"/>
        <v>0</v>
      </c>
      <c r="N1347">
        <v>633</v>
      </c>
      <c r="O1347" s="85">
        <v>0</v>
      </c>
      <c r="P1347" s="84">
        <v>3.2000000000000001E-2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 s="85">
        <v>0</v>
      </c>
      <c r="X1347" s="85">
        <v>0</v>
      </c>
      <c r="Y1347" s="85">
        <v>0</v>
      </c>
      <c r="Z1347" s="85">
        <v>0</v>
      </c>
      <c r="AA1347" s="85">
        <v>0</v>
      </c>
      <c r="AB1347" s="64">
        <f t="shared" ref="AB1347:AB1410" si="257">F1347*N1347+P1347*O1347</f>
        <v>50.64</v>
      </c>
      <c r="AC1347" s="64">
        <f t="shared" ref="AC1347:AC1410" si="258">G1347*N1347</f>
        <v>50.64</v>
      </c>
      <c r="AD1347" s="64">
        <f t="shared" ref="AD1347:AD1410" si="259">R1347*$N1347</f>
        <v>0</v>
      </c>
      <c r="AE1347" s="64">
        <f t="shared" ref="AE1347:AE1410" si="260">S1347*$N1347</f>
        <v>0</v>
      </c>
      <c r="AF1347" s="64">
        <f t="shared" ref="AF1347:AF1410" si="261">T1347*$N1347</f>
        <v>0</v>
      </c>
      <c r="AG1347" s="64">
        <f t="shared" ref="AG1347:AG1410" si="262">U1347*$N1347</f>
        <v>0</v>
      </c>
      <c r="AH1347" s="64">
        <f t="shared" ref="AH1347:AH1410" si="263">V1347*$N1347</f>
        <v>0</v>
      </c>
    </row>
    <row r="1348" spans="1:34">
      <c r="A1348" t="s">
        <v>36</v>
      </c>
      <c r="B1348" t="s">
        <v>44</v>
      </c>
      <c r="C1348">
        <v>9</v>
      </c>
      <c r="D1348">
        <v>2013</v>
      </c>
      <c r="E1348">
        <v>3</v>
      </c>
      <c r="F1348">
        <v>0.08</v>
      </c>
      <c r="G1348">
        <v>0.08</v>
      </c>
      <c r="H1348" s="85">
        <v>67.767399999999995</v>
      </c>
      <c r="I1348" s="84">
        <f t="shared" si="252"/>
        <v>0</v>
      </c>
      <c r="J1348" s="84">
        <f t="shared" si="253"/>
        <v>0</v>
      </c>
      <c r="K1348" s="84">
        <f t="shared" si="254"/>
        <v>0</v>
      </c>
      <c r="L1348" s="84">
        <f t="shared" si="255"/>
        <v>0</v>
      </c>
      <c r="M1348" s="84">
        <f t="shared" si="256"/>
        <v>0</v>
      </c>
      <c r="N1348">
        <v>633</v>
      </c>
      <c r="O1348" s="85">
        <v>0</v>
      </c>
      <c r="P1348" s="84">
        <v>4.3999999999999997E-2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 s="85">
        <v>0</v>
      </c>
      <c r="X1348" s="85">
        <v>0</v>
      </c>
      <c r="Y1348" s="85">
        <v>0</v>
      </c>
      <c r="Z1348" s="85">
        <v>0</v>
      </c>
      <c r="AA1348" s="85">
        <v>0</v>
      </c>
      <c r="AB1348" s="64">
        <f t="shared" si="257"/>
        <v>50.64</v>
      </c>
      <c r="AC1348" s="64">
        <f t="shared" si="258"/>
        <v>50.64</v>
      </c>
      <c r="AD1348" s="64">
        <f t="shared" si="259"/>
        <v>0</v>
      </c>
      <c r="AE1348" s="64">
        <f t="shared" si="260"/>
        <v>0</v>
      </c>
      <c r="AF1348" s="64">
        <f t="shared" si="261"/>
        <v>0</v>
      </c>
      <c r="AG1348" s="64">
        <f t="shared" si="262"/>
        <v>0</v>
      </c>
      <c r="AH1348" s="64">
        <f t="shared" si="263"/>
        <v>0</v>
      </c>
    </row>
    <row r="1349" spans="1:34">
      <c r="A1349" t="s">
        <v>36</v>
      </c>
      <c r="B1349" t="s">
        <v>44</v>
      </c>
      <c r="C1349">
        <v>9</v>
      </c>
      <c r="D1349">
        <v>2013</v>
      </c>
      <c r="E1349">
        <v>4</v>
      </c>
      <c r="F1349">
        <v>0.08</v>
      </c>
      <c r="G1349">
        <v>0.08</v>
      </c>
      <c r="H1349" s="85">
        <v>67.829499999999996</v>
      </c>
      <c r="I1349" s="84">
        <f t="shared" si="252"/>
        <v>0</v>
      </c>
      <c r="J1349" s="84">
        <f t="shared" si="253"/>
        <v>0</v>
      </c>
      <c r="K1349" s="84">
        <f t="shared" si="254"/>
        <v>0</v>
      </c>
      <c r="L1349" s="84">
        <f t="shared" si="255"/>
        <v>0</v>
      </c>
      <c r="M1349" s="84">
        <f t="shared" si="256"/>
        <v>0</v>
      </c>
      <c r="N1349">
        <v>633</v>
      </c>
      <c r="O1349" s="85">
        <v>0</v>
      </c>
      <c r="P1349" s="84">
        <v>4.3999999999999997E-2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 s="85">
        <v>0</v>
      </c>
      <c r="X1349" s="85">
        <v>0</v>
      </c>
      <c r="Y1349" s="85">
        <v>0</v>
      </c>
      <c r="Z1349" s="85">
        <v>0</v>
      </c>
      <c r="AA1349" s="85">
        <v>0</v>
      </c>
      <c r="AB1349" s="64">
        <f t="shared" si="257"/>
        <v>50.64</v>
      </c>
      <c r="AC1349" s="64">
        <f t="shared" si="258"/>
        <v>50.64</v>
      </c>
      <c r="AD1349" s="64">
        <f t="shared" si="259"/>
        <v>0</v>
      </c>
      <c r="AE1349" s="64">
        <f t="shared" si="260"/>
        <v>0</v>
      </c>
      <c r="AF1349" s="64">
        <f t="shared" si="261"/>
        <v>0</v>
      </c>
      <c r="AG1349" s="64">
        <f t="shared" si="262"/>
        <v>0</v>
      </c>
      <c r="AH1349" s="64">
        <f t="shared" si="263"/>
        <v>0</v>
      </c>
    </row>
    <row r="1350" spans="1:34">
      <c r="A1350" t="s">
        <v>36</v>
      </c>
      <c r="B1350" t="s">
        <v>44</v>
      </c>
      <c r="C1350">
        <v>9</v>
      </c>
      <c r="D1350">
        <v>2013</v>
      </c>
      <c r="E1350">
        <v>5</v>
      </c>
      <c r="F1350">
        <v>4.8217099999999999E-2</v>
      </c>
      <c r="G1350">
        <v>4.8217099999999999E-2</v>
      </c>
      <c r="H1350" s="85">
        <v>67.728700000000003</v>
      </c>
      <c r="I1350" s="84">
        <f t="shared" si="252"/>
        <v>0</v>
      </c>
      <c r="J1350" s="84">
        <f t="shared" si="253"/>
        <v>0</v>
      </c>
      <c r="K1350" s="84">
        <f t="shared" si="254"/>
        <v>0</v>
      </c>
      <c r="L1350" s="84">
        <f t="shared" si="255"/>
        <v>0</v>
      </c>
      <c r="M1350" s="84">
        <f t="shared" si="256"/>
        <v>0</v>
      </c>
      <c r="N1350">
        <v>633</v>
      </c>
      <c r="O1350" s="85">
        <v>0</v>
      </c>
      <c r="P1350" s="84">
        <v>5.3999999999999999E-2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 s="85">
        <v>0</v>
      </c>
      <c r="X1350" s="85">
        <v>0</v>
      </c>
      <c r="Y1350" s="85">
        <v>0</v>
      </c>
      <c r="Z1350" s="85">
        <v>0</v>
      </c>
      <c r="AA1350" s="85">
        <v>0</v>
      </c>
      <c r="AB1350" s="64">
        <f t="shared" si="257"/>
        <v>30.5214243</v>
      </c>
      <c r="AC1350" s="64">
        <f t="shared" si="258"/>
        <v>30.5214243</v>
      </c>
      <c r="AD1350" s="64">
        <f t="shared" si="259"/>
        <v>0</v>
      </c>
      <c r="AE1350" s="64">
        <f t="shared" si="260"/>
        <v>0</v>
      </c>
      <c r="AF1350" s="64">
        <f t="shared" si="261"/>
        <v>0</v>
      </c>
      <c r="AG1350" s="64">
        <f t="shared" si="262"/>
        <v>0</v>
      </c>
      <c r="AH1350" s="64">
        <f t="shared" si="263"/>
        <v>0</v>
      </c>
    </row>
    <row r="1351" spans="1:34">
      <c r="A1351" t="s">
        <v>36</v>
      </c>
      <c r="B1351" t="s">
        <v>44</v>
      </c>
      <c r="C1351">
        <v>9</v>
      </c>
      <c r="D1351">
        <v>2013</v>
      </c>
      <c r="E1351">
        <v>6</v>
      </c>
      <c r="F1351">
        <v>4.85125E-2</v>
      </c>
      <c r="G1351">
        <v>4.85125E-2</v>
      </c>
      <c r="H1351" s="85">
        <v>67.767399999999995</v>
      </c>
      <c r="I1351" s="84">
        <f t="shared" si="252"/>
        <v>0</v>
      </c>
      <c r="J1351" s="84">
        <f t="shared" si="253"/>
        <v>0</v>
      </c>
      <c r="K1351" s="84">
        <f t="shared" si="254"/>
        <v>0</v>
      </c>
      <c r="L1351" s="84">
        <f t="shared" si="255"/>
        <v>0</v>
      </c>
      <c r="M1351" s="84">
        <f t="shared" si="256"/>
        <v>0</v>
      </c>
      <c r="N1351">
        <v>633</v>
      </c>
      <c r="O1351" s="85">
        <v>0</v>
      </c>
      <c r="P1351" s="84">
        <v>0.10100000000000001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 s="85">
        <v>0</v>
      </c>
      <c r="X1351" s="85">
        <v>0</v>
      </c>
      <c r="Y1351" s="85">
        <v>0</v>
      </c>
      <c r="Z1351" s="85">
        <v>0</v>
      </c>
      <c r="AA1351" s="85">
        <v>0</v>
      </c>
      <c r="AB1351" s="64">
        <f t="shared" si="257"/>
        <v>30.708412500000001</v>
      </c>
      <c r="AC1351" s="64">
        <f t="shared" si="258"/>
        <v>30.708412500000001</v>
      </c>
      <c r="AD1351" s="64">
        <f t="shared" si="259"/>
        <v>0</v>
      </c>
      <c r="AE1351" s="64">
        <f t="shared" si="260"/>
        <v>0</v>
      </c>
      <c r="AF1351" s="64">
        <f t="shared" si="261"/>
        <v>0</v>
      </c>
      <c r="AG1351" s="64">
        <f t="shared" si="262"/>
        <v>0</v>
      </c>
      <c r="AH1351" s="64">
        <f t="shared" si="263"/>
        <v>0</v>
      </c>
    </row>
    <row r="1352" spans="1:34">
      <c r="A1352" t="s">
        <v>36</v>
      </c>
      <c r="B1352" t="s">
        <v>44</v>
      </c>
      <c r="C1352">
        <v>9</v>
      </c>
      <c r="D1352">
        <v>2013</v>
      </c>
      <c r="E1352">
        <v>7</v>
      </c>
      <c r="F1352">
        <v>3.3501299999999998E-2</v>
      </c>
      <c r="G1352">
        <v>3.3501299999999998E-2</v>
      </c>
      <c r="H1352" s="85">
        <v>68.527100000000004</v>
      </c>
      <c r="I1352" s="84">
        <f t="shared" si="252"/>
        <v>0</v>
      </c>
      <c r="J1352" s="84">
        <f t="shared" si="253"/>
        <v>0</v>
      </c>
      <c r="K1352" s="84">
        <f t="shared" si="254"/>
        <v>0</v>
      </c>
      <c r="L1352" s="84">
        <f t="shared" si="255"/>
        <v>0</v>
      </c>
      <c r="M1352" s="84">
        <f t="shared" si="256"/>
        <v>0</v>
      </c>
      <c r="N1352">
        <v>633</v>
      </c>
      <c r="O1352" s="85">
        <v>0</v>
      </c>
      <c r="P1352" s="84">
        <v>0.161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 s="85">
        <v>0</v>
      </c>
      <c r="X1352" s="85">
        <v>0</v>
      </c>
      <c r="Y1352" s="85">
        <v>0</v>
      </c>
      <c r="Z1352" s="85">
        <v>0</v>
      </c>
      <c r="AA1352" s="85">
        <v>0</v>
      </c>
      <c r="AB1352" s="64">
        <f t="shared" si="257"/>
        <v>21.2063229</v>
      </c>
      <c r="AC1352" s="64">
        <f t="shared" si="258"/>
        <v>21.2063229</v>
      </c>
      <c r="AD1352" s="64">
        <f t="shared" si="259"/>
        <v>0</v>
      </c>
      <c r="AE1352" s="64">
        <f t="shared" si="260"/>
        <v>0</v>
      </c>
      <c r="AF1352" s="64">
        <f t="shared" si="261"/>
        <v>0</v>
      </c>
      <c r="AG1352" s="64">
        <f t="shared" si="262"/>
        <v>0</v>
      </c>
      <c r="AH1352" s="64">
        <f t="shared" si="263"/>
        <v>0</v>
      </c>
    </row>
    <row r="1353" spans="1:34">
      <c r="A1353" t="s">
        <v>36</v>
      </c>
      <c r="B1353" t="s">
        <v>44</v>
      </c>
      <c r="C1353">
        <v>9</v>
      </c>
      <c r="D1353">
        <v>2013</v>
      </c>
      <c r="E1353">
        <v>8</v>
      </c>
      <c r="F1353">
        <v>0.1205888</v>
      </c>
      <c r="G1353">
        <v>0.1205888</v>
      </c>
      <c r="H1353" s="85">
        <v>74.674400000000006</v>
      </c>
      <c r="I1353" s="84">
        <f t="shared" si="252"/>
        <v>0</v>
      </c>
      <c r="J1353" s="84">
        <f t="shared" si="253"/>
        <v>0</v>
      </c>
      <c r="K1353" s="84">
        <f t="shared" si="254"/>
        <v>0</v>
      </c>
      <c r="L1353" s="84">
        <f t="shared" si="255"/>
        <v>0</v>
      </c>
      <c r="M1353" s="84">
        <f t="shared" si="256"/>
        <v>0</v>
      </c>
      <c r="N1353">
        <v>633</v>
      </c>
      <c r="O1353" s="85">
        <v>0</v>
      </c>
      <c r="P1353" s="84">
        <v>0.224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 s="85">
        <v>0</v>
      </c>
      <c r="X1353" s="85">
        <v>0</v>
      </c>
      <c r="Y1353" s="85">
        <v>0</v>
      </c>
      <c r="Z1353" s="85">
        <v>0</v>
      </c>
      <c r="AA1353" s="85">
        <v>0</v>
      </c>
      <c r="AB1353" s="64">
        <f t="shared" si="257"/>
        <v>76.332710399999996</v>
      </c>
      <c r="AC1353" s="64">
        <f t="shared" si="258"/>
        <v>76.332710399999996</v>
      </c>
      <c r="AD1353" s="64">
        <f t="shared" si="259"/>
        <v>0</v>
      </c>
      <c r="AE1353" s="64">
        <f t="shared" si="260"/>
        <v>0</v>
      </c>
      <c r="AF1353" s="64">
        <f t="shared" si="261"/>
        <v>0</v>
      </c>
      <c r="AG1353" s="64">
        <f t="shared" si="262"/>
        <v>0</v>
      </c>
      <c r="AH1353" s="64">
        <f t="shared" si="263"/>
        <v>0</v>
      </c>
    </row>
    <row r="1354" spans="1:34">
      <c r="A1354" t="s">
        <v>36</v>
      </c>
      <c r="B1354" t="s">
        <v>44</v>
      </c>
      <c r="C1354">
        <v>9</v>
      </c>
      <c r="D1354">
        <v>2013</v>
      </c>
      <c r="E1354">
        <v>9</v>
      </c>
      <c r="F1354">
        <v>0.1947797</v>
      </c>
      <c r="G1354">
        <v>0.1947797</v>
      </c>
      <c r="H1354" s="85">
        <v>80.697699999999998</v>
      </c>
      <c r="I1354" s="84">
        <f t="shared" si="252"/>
        <v>0</v>
      </c>
      <c r="J1354" s="84">
        <f t="shared" si="253"/>
        <v>0</v>
      </c>
      <c r="K1354" s="84">
        <f t="shared" si="254"/>
        <v>0</v>
      </c>
      <c r="L1354" s="84">
        <f t="shared" si="255"/>
        <v>0</v>
      </c>
      <c r="M1354" s="84">
        <f t="shared" si="256"/>
        <v>0</v>
      </c>
      <c r="N1354">
        <v>633</v>
      </c>
      <c r="O1354" s="85">
        <v>0</v>
      </c>
      <c r="P1354" s="84">
        <v>0.33800000000000002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 s="85">
        <v>0</v>
      </c>
      <c r="X1354" s="85">
        <v>0</v>
      </c>
      <c r="Y1354" s="85">
        <v>0</v>
      </c>
      <c r="Z1354" s="85">
        <v>0</v>
      </c>
      <c r="AA1354" s="85">
        <v>0</v>
      </c>
      <c r="AB1354" s="64">
        <f t="shared" si="257"/>
        <v>123.2955501</v>
      </c>
      <c r="AC1354" s="64">
        <f t="shared" si="258"/>
        <v>123.2955501</v>
      </c>
      <c r="AD1354" s="64">
        <f t="shared" si="259"/>
        <v>0</v>
      </c>
      <c r="AE1354" s="64">
        <f t="shared" si="260"/>
        <v>0</v>
      </c>
      <c r="AF1354" s="64">
        <f t="shared" si="261"/>
        <v>0</v>
      </c>
      <c r="AG1354" s="64">
        <f t="shared" si="262"/>
        <v>0</v>
      </c>
      <c r="AH1354" s="64">
        <f t="shared" si="263"/>
        <v>0</v>
      </c>
    </row>
    <row r="1355" spans="1:34">
      <c r="A1355" t="s">
        <v>36</v>
      </c>
      <c r="B1355" t="s">
        <v>44</v>
      </c>
      <c r="C1355">
        <v>9</v>
      </c>
      <c r="D1355">
        <v>2013</v>
      </c>
      <c r="E1355">
        <v>10</v>
      </c>
      <c r="F1355">
        <v>0.3477982</v>
      </c>
      <c r="G1355">
        <v>0.3477982</v>
      </c>
      <c r="H1355" s="85">
        <v>84.302300000000002</v>
      </c>
      <c r="I1355" s="84">
        <f t="shared" si="252"/>
        <v>0</v>
      </c>
      <c r="J1355" s="84">
        <f t="shared" si="253"/>
        <v>0</v>
      </c>
      <c r="K1355" s="84">
        <f t="shared" si="254"/>
        <v>0</v>
      </c>
      <c r="L1355" s="84">
        <f t="shared" si="255"/>
        <v>0</v>
      </c>
      <c r="M1355" s="84">
        <f t="shared" si="256"/>
        <v>0</v>
      </c>
      <c r="N1355">
        <v>633</v>
      </c>
      <c r="O1355" s="85">
        <v>0</v>
      </c>
      <c r="P1355" s="84">
        <v>0.55700000000000005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 s="85">
        <v>0</v>
      </c>
      <c r="X1355" s="85">
        <v>0</v>
      </c>
      <c r="Y1355" s="85">
        <v>0</v>
      </c>
      <c r="Z1355" s="85">
        <v>0</v>
      </c>
      <c r="AA1355" s="85">
        <v>0</v>
      </c>
      <c r="AB1355" s="64">
        <f t="shared" si="257"/>
        <v>220.1562606</v>
      </c>
      <c r="AC1355" s="64">
        <f t="shared" si="258"/>
        <v>220.1562606</v>
      </c>
      <c r="AD1355" s="64">
        <f t="shared" si="259"/>
        <v>0</v>
      </c>
      <c r="AE1355" s="64">
        <f t="shared" si="260"/>
        <v>0</v>
      </c>
      <c r="AF1355" s="64">
        <f t="shared" si="261"/>
        <v>0</v>
      </c>
      <c r="AG1355" s="64">
        <f t="shared" si="262"/>
        <v>0</v>
      </c>
      <c r="AH1355" s="64">
        <f t="shared" si="263"/>
        <v>0</v>
      </c>
    </row>
    <row r="1356" spans="1:34">
      <c r="A1356" t="s">
        <v>36</v>
      </c>
      <c r="B1356" t="s">
        <v>44</v>
      </c>
      <c r="C1356">
        <v>9</v>
      </c>
      <c r="D1356">
        <v>2013</v>
      </c>
      <c r="E1356">
        <v>11</v>
      </c>
      <c r="F1356">
        <v>0.63815120000000003</v>
      </c>
      <c r="G1356">
        <v>0.63815120000000003</v>
      </c>
      <c r="H1356" s="85">
        <v>86.100800000000007</v>
      </c>
      <c r="I1356" s="84">
        <f t="shared" si="252"/>
        <v>0</v>
      </c>
      <c r="J1356" s="84">
        <f t="shared" si="253"/>
        <v>0</v>
      </c>
      <c r="K1356" s="84">
        <f t="shared" si="254"/>
        <v>0</v>
      </c>
      <c r="L1356" s="84">
        <f t="shared" si="255"/>
        <v>0</v>
      </c>
      <c r="M1356" s="84">
        <f t="shared" si="256"/>
        <v>0</v>
      </c>
      <c r="N1356">
        <v>633</v>
      </c>
      <c r="O1356" s="85">
        <v>0</v>
      </c>
      <c r="P1356" s="84">
        <v>0.72599999999999998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 s="85">
        <v>0</v>
      </c>
      <c r="X1356" s="85">
        <v>0</v>
      </c>
      <c r="Y1356" s="85">
        <v>0</v>
      </c>
      <c r="Z1356" s="85">
        <v>0</v>
      </c>
      <c r="AA1356" s="85">
        <v>0</v>
      </c>
      <c r="AB1356" s="64">
        <f t="shared" si="257"/>
        <v>403.94970960000001</v>
      </c>
      <c r="AC1356" s="64">
        <f t="shared" si="258"/>
        <v>403.94970960000001</v>
      </c>
      <c r="AD1356" s="64">
        <f t="shared" si="259"/>
        <v>0</v>
      </c>
      <c r="AE1356" s="64">
        <f t="shared" si="260"/>
        <v>0</v>
      </c>
      <c r="AF1356" s="64">
        <f t="shared" si="261"/>
        <v>0</v>
      </c>
      <c r="AG1356" s="64">
        <f t="shared" si="262"/>
        <v>0</v>
      </c>
      <c r="AH1356" s="64">
        <f t="shared" si="263"/>
        <v>0</v>
      </c>
    </row>
    <row r="1357" spans="1:34">
      <c r="A1357" t="s">
        <v>36</v>
      </c>
      <c r="B1357" t="s">
        <v>44</v>
      </c>
      <c r="C1357">
        <v>9</v>
      </c>
      <c r="D1357">
        <v>2013</v>
      </c>
      <c r="E1357">
        <v>12</v>
      </c>
      <c r="F1357">
        <v>0.95360979999999995</v>
      </c>
      <c r="G1357">
        <v>0.95360979999999995</v>
      </c>
      <c r="H1357" s="85">
        <v>87.372100000000003</v>
      </c>
      <c r="I1357" s="84">
        <f t="shared" si="252"/>
        <v>0</v>
      </c>
      <c r="J1357" s="84">
        <f t="shared" si="253"/>
        <v>0</v>
      </c>
      <c r="K1357" s="84">
        <f t="shared" si="254"/>
        <v>0</v>
      </c>
      <c r="L1357" s="84">
        <f t="shared" si="255"/>
        <v>0</v>
      </c>
      <c r="M1357" s="84">
        <f t="shared" si="256"/>
        <v>0</v>
      </c>
      <c r="N1357">
        <v>633</v>
      </c>
      <c r="O1357" s="85">
        <v>0</v>
      </c>
      <c r="P1357" s="84">
        <v>0.85699999999999998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 s="85">
        <v>0</v>
      </c>
      <c r="X1357" s="85">
        <v>0</v>
      </c>
      <c r="Y1357" s="85">
        <v>0</v>
      </c>
      <c r="Z1357" s="85">
        <v>0</v>
      </c>
      <c r="AA1357" s="85">
        <v>0</v>
      </c>
      <c r="AB1357" s="64">
        <f t="shared" si="257"/>
        <v>603.63500339999996</v>
      </c>
      <c r="AC1357" s="64">
        <f t="shared" si="258"/>
        <v>603.63500339999996</v>
      </c>
      <c r="AD1357" s="64">
        <f t="shared" si="259"/>
        <v>0</v>
      </c>
      <c r="AE1357" s="64">
        <f t="shared" si="260"/>
        <v>0</v>
      </c>
      <c r="AF1357" s="64">
        <f t="shared" si="261"/>
        <v>0</v>
      </c>
      <c r="AG1357" s="64">
        <f t="shared" si="262"/>
        <v>0</v>
      </c>
      <c r="AH1357" s="64">
        <f t="shared" si="263"/>
        <v>0</v>
      </c>
    </row>
    <row r="1358" spans="1:34">
      <c r="A1358" t="s">
        <v>36</v>
      </c>
      <c r="B1358" t="s">
        <v>44</v>
      </c>
      <c r="C1358">
        <v>9</v>
      </c>
      <c r="D1358">
        <v>2013</v>
      </c>
      <c r="E1358">
        <v>13</v>
      </c>
      <c r="F1358">
        <v>1.3015479999999999</v>
      </c>
      <c r="G1358">
        <v>1.3015479999999999</v>
      </c>
      <c r="H1358" s="85">
        <v>86.938000000000002</v>
      </c>
      <c r="I1358" s="84">
        <f t="shared" si="252"/>
        <v>0</v>
      </c>
      <c r="J1358" s="84">
        <f t="shared" si="253"/>
        <v>0</v>
      </c>
      <c r="K1358" s="84">
        <f t="shared" si="254"/>
        <v>0</v>
      </c>
      <c r="L1358" s="84">
        <f t="shared" si="255"/>
        <v>0</v>
      </c>
      <c r="M1358" s="84">
        <f t="shared" si="256"/>
        <v>0</v>
      </c>
      <c r="N1358">
        <v>633</v>
      </c>
      <c r="O1358" s="85">
        <v>0</v>
      </c>
      <c r="P1358" s="84">
        <v>0.90100000000000002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 s="85">
        <v>0</v>
      </c>
      <c r="X1358" s="85">
        <v>0</v>
      </c>
      <c r="Y1358" s="85">
        <v>0</v>
      </c>
      <c r="Z1358" s="85">
        <v>0</v>
      </c>
      <c r="AA1358" s="85">
        <v>0</v>
      </c>
      <c r="AB1358" s="64">
        <f t="shared" si="257"/>
        <v>823.87988399999995</v>
      </c>
      <c r="AC1358" s="64">
        <f t="shared" si="258"/>
        <v>823.87988399999995</v>
      </c>
      <c r="AD1358" s="64">
        <f t="shared" si="259"/>
        <v>0</v>
      </c>
      <c r="AE1358" s="64">
        <f t="shared" si="260"/>
        <v>0</v>
      </c>
      <c r="AF1358" s="64">
        <f t="shared" si="261"/>
        <v>0</v>
      </c>
      <c r="AG1358" s="64">
        <f t="shared" si="262"/>
        <v>0</v>
      </c>
      <c r="AH1358" s="64">
        <f t="shared" si="263"/>
        <v>0</v>
      </c>
    </row>
    <row r="1359" spans="1:34">
      <c r="A1359" t="s">
        <v>36</v>
      </c>
      <c r="B1359" t="s">
        <v>44</v>
      </c>
      <c r="C1359">
        <v>9</v>
      </c>
      <c r="D1359">
        <v>2013</v>
      </c>
      <c r="E1359">
        <v>14</v>
      </c>
      <c r="F1359">
        <v>1.6022860000000001</v>
      </c>
      <c r="G1359">
        <v>1.1696690000000001</v>
      </c>
      <c r="H1359" s="85">
        <v>86.813999999999993</v>
      </c>
      <c r="I1359" s="84">
        <f t="shared" si="252"/>
        <v>-3.5762099999999998E-2</v>
      </c>
      <c r="J1359" s="84">
        <f t="shared" si="253"/>
        <v>-1.4633500000000001E-2</v>
      </c>
      <c r="K1359" s="84">
        <f t="shared" si="254"/>
        <v>0</v>
      </c>
      <c r="L1359" s="84">
        <f t="shared" si="255"/>
        <v>1.4633500000000001E-2</v>
      </c>
      <c r="M1359" s="84">
        <f t="shared" si="256"/>
        <v>3.5762099999999998E-2</v>
      </c>
      <c r="N1359">
        <v>633</v>
      </c>
      <c r="O1359" s="85">
        <v>0</v>
      </c>
      <c r="P1359" s="84">
        <v>0.88900000000000001</v>
      </c>
      <c r="Q1359">
        <v>0</v>
      </c>
      <c r="R1359">
        <v>-3.5762099999999998E-2</v>
      </c>
      <c r="S1359">
        <v>-1.4633500000000001E-2</v>
      </c>
      <c r="T1359">
        <v>0</v>
      </c>
      <c r="U1359">
        <v>1.4633500000000001E-2</v>
      </c>
      <c r="V1359">
        <v>3.5762099999999998E-2</v>
      </c>
      <c r="W1359" s="85">
        <v>0</v>
      </c>
      <c r="X1359" s="85">
        <v>0</v>
      </c>
      <c r="Y1359" s="85">
        <v>0</v>
      </c>
      <c r="Z1359" s="85">
        <v>0</v>
      </c>
      <c r="AA1359" s="85">
        <v>0</v>
      </c>
      <c r="AB1359" s="64">
        <f t="shared" si="257"/>
        <v>1014.2470380000001</v>
      </c>
      <c r="AC1359" s="64">
        <f t="shared" si="258"/>
        <v>740.40047700000002</v>
      </c>
      <c r="AD1359" s="64">
        <f t="shared" si="259"/>
        <v>-22.637409299999998</v>
      </c>
      <c r="AE1359" s="64">
        <f t="shared" si="260"/>
        <v>-9.2630055000000002</v>
      </c>
      <c r="AF1359" s="64">
        <f t="shared" si="261"/>
        <v>0</v>
      </c>
      <c r="AG1359" s="64">
        <f t="shared" si="262"/>
        <v>9.2630055000000002</v>
      </c>
      <c r="AH1359" s="64">
        <f t="shared" si="263"/>
        <v>22.637409299999998</v>
      </c>
    </row>
    <row r="1360" spans="1:34">
      <c r="A1360" t="s">
        <v>36</v>
      </c>
      <c r="B1360" t="s">
        <v>44</v>
      </c>
      <c r="C1360">
        <v>9</v>
      </c>
      <c r="D1360">
        <v>2013</v>
      </c>
      <c r="E1360">
        <v>15</v>
      </c>
      <c r="F1360">
        <v>1.79142</v>
      </c>
      <c r="G1360">
        <v>1.307736</v>
      </c>
      <c r="H1360" s="85">
        <v>85.806200000000004</v>
      </c>
      <c r="I1360" s="84">
        <f t="shared" si="252"/>
        <v>-3.7002E-2</v>
      </c>
      <c r="J1360" s="84">
        <f t="shared" si="253"/>
        <v>-1.5140900000000001E-2</v>
      </c>
      <c r="K1360" s="84">
        <f t="shared" si="254"/>
        <v>0</v>
      </c>
      <c r="L1360" s="84">
        <f t="shared" si="255"/>
        <v>1.5140900000000001E-2</v>
      </c>
      <c r="M1360" s="84">
        <f t="shared" si="256"/>
        <v>3.7002E-2</v>
      </c>
      <c r="N1360">
        <v>633</v>
      </c>
      <c r="O1360" s="85">
        <v>0</v>
      </c>
      <c r="P1360" s="84">
        <v>0.8</v>
      </c>
      <c r="Q1360">
        <v>0</v>
      </c>
      <c r="R1360">
        <v>-3.7002E-2</v>
      </c>
      <c r="S1360">
        <v>-1.5140900000000001E-2</v>
      </c>
      <c r="T1360">
        <v>0</v>
      </c>
      <c r="U1360">
        <v>1.5140900000000001E-2</v>
      </c>
      <c r="V1360">
        <v>3.7002E-2</v>
      </c>
      <c r="W1360" s="85">
        <v>0</v>
      </c>
      <c r="X1360" s="85">
        <v>0</v>
      </c>
      <c r="Y1360" s="85">
        <v>0</v>
      </c>
      <c r="Z1360" s="85">
        <v>0</v>
      </c>
      <c r="AA1360" s="85">
        <v>0</v>
      </c>
      <c r="AB1360" s="64">
        <f t="shared" si="257"/>
        <v>1133.9688599999999</v>
      </c>
      <c r="AC1360" s="64">
        <f t="shared" si="258"/>
        <v>827.79688799999997</v>
      </c>
      <c r="AD1360" s="64">
        <f t="shared" si="259"/>
        <v>-23.422266</v>
      </c>
      <c r="AE1360" s="64">
        <f t="shared" si="260"/>
        <v>-9.5841896999999996</v>
      </c>
      <c r="AF1360" s="64">
        <f t="shared" si="261"/>
        <v>0</v>
      </c>
      <c r="AG1360" s="64">
        <f t="shared" si="262"/>
        <v>9.5841896999999996</v>
      </c>
      <c r="AH1360" s="64">
        <f t="shared" si="263"/>
        <v>23.422266</v>
      </c>
    </row>
    <row r="1361" spans="1:34">
      <c r="A1361" t="s">
        <v>36</v>
      </c>
      <c r="B1361" t="s">
        <v>44</v>
      </c>
      <c r="C1361">
        <v>9</v>
      </c>
      <c r="D1361">
        <v>2013</v>
      </c>
      <c r="E1361">
        <v>16</v>
      </c>
      <c r="F1361">
        <v>1.943184</v>
      </c>
      <c r="G1361">
        <v>1.4185239999999999</v>
      </c>
      <c r="H1361" s="85">
        <v>85.511600000000001</v>
      </c>
      <c r="I1361" s="84">
        <f t="shared" si="252"/>
        <v>-3.7255799999999999E-2</v>
      </c>
      <c r="J1361" s="84">
        <f t="shared" si="253"/>
        <v>-1.5244799999999999E-2</v>
      </c>
      <c r="K1361" s="84">
        <f t="shared" si="254"/>
        <v>0</v>
      </c>
      <c r="L1361" s="84">
        <f t="shared" si="255"/>
        <v>1.5244799999999999E-2</v>
      </c>
      <c r="M1361" s="84">
        <f t="shared" si="256"/>
        <v>3.7255799999999999E-2</v>
      </c>
      <c r="N1361">
        <v>633</v>
      </c>
      <c r="O1361" s="85">
        <v>0</v>
      </c>
      <c r="P1361" s="84">
        <v>0.67400000000000004</v>
      </c>
      <c r="Q1361">
        <v>0</v>
      </c>
      <c r="R1361">
        <v>-3.7255799999999999E-2</v>
      </c>
      <c r="S1361">
        <v>-1.5244799999999999E-2</v>
      </c>
      <c r="T1361">
        <v>0</v>
      </c>
      <c r="U1361">
        <v>1.5244799999999999E-2</v>
      </c>
      <c r="V1361">
        <v>3.7255799999999999E-2</v>
      </c>
      <c r="W1361" s="85">
        <v>0</v>
      </c>
      <c r="X1361" s="85">
        <v>0</v>
      </c>
      <c r="Y1361" s="85">
        <v>0</v>
      </c>
      <c r="Z1361" s="85">
        <v>0</v>
      </c>
      <c r="AA1361" s="85">
        <v>0</v>
      </c>
      <c r="AB1361" s="64">
        <f t="shared" si="257"/>
        <v>1230.035472</v>
      </c>
      <c r="AC1361" s="64">
        <f t="shared" si="258"/>
        <v>897.92569199999991</v>
      </c>
      <c r="AD1361" s="64">
        <f t="shared" si="259"/>
        <v>-23.5829214</v>
      </c>
      <c r="AE1361" s="64">
        <f t="shared" si="260"/>
        <v>-9.6499583999999992</v>
      </c>
      <c r="AF1361" s="64">
        <f t="shared" si="261"/>
        <v>0</v>
      </c>
      <c r="AG1361" s="64">
        <f t="shared" si="262"/>
        <v>9.6499583999999992</v>
      </c>
      <c r="AH1361" s="64">
        <f t="shared" si="263"/>
        <v>23.5829214</v>
      </c>
    </row>
    <row r="1362" spans="1:34">
      <c r="A1362" t="s">
        <v>36</v>
      </c>
      <c r="B1362" t="s">
        <v>44</v>
      </c>
      <c r="C1362">
        <v>9</v>
      </c>
      <c r="D1362">
        <v>2013</v>
      </c>
      <c r="E1362">
        <v>17</v>
      </c>
      <c r="F1362">
        <v>2.0118369999999999</v>
      </c>
      <c r="G1362">
        <v>1.4686410000000001</v>
      </c>
      <c r="H1362" s="85">
        <v>84.302300000000002</v>
      </c>
      <c r="I1362" s="84">
        <f t="shared" si="252"/>
        <v>-3.7202699999999998E-2</v>
      </c>
      <c r="J1362" s="84">
        <f t="shared" si="253"/>
        <v>-1.5223E-2</v>
      </c>
      <c r="K1362" s="84">
        <f t="shared" si="254"/>
        <v>0</v>
      </c>
      <c r="L1362" s="84">
        <f t="shared" si="255"/>
        <v>1.5223E-2</v>
      </c>
      <c r="M1362" s="84">
        <f t="shared" si="256"/>
        <v>3.7202699999999998E-2</v>
      </c>
      <c r="N1362">
        <v>633</v>
      </c>
      <c r="O1362" s="85">
        <v>0</v>
      </c>
      <c r="P1362" s="84">
        <v>0.56599999999999995</v>
      </c>
      <c r="Q1362">
        <v>0</v>
      </c>
      <c r="R1362">
        <v>-3.7202699999999998E-2</v>
      </c>
      <c r="S1362">
        <v>-1.5223E-2</v>
      </c>
      <c r="T1362">
        <v>0</v>
      </c>
      <c r="U1362">
        <v>1.5223E-2</v>
      </c>
      <c r="V1362">
        <v>3.7202699999999998E-2</v>
      </c>
      <c r="W1362" s="85">
        <v>0</v>
      </c>
      <c r="X1362" s="85">
        <v>0</v>
      </c>
      <c r="Y1362" s="85">
        <v>0</v>
      </c>
      <c r="Z1362" s="85">
        <v>0</v>
      </c>
      <c r="AA1362" s="85">
        <v>0</v>
      </c>
      <c r="AB1362" s="64">
        <f t="shared" si="257"/>
        <v>1273.4928209999998</v>
      </c>
      <c r="AC1362" s="64">
        <f t="shared" si="258"/>
        <v>929.64975300000003</v>
      </c>
      <c r="AD1362" s="64">
        <f t="shared" si="259"/>
        <v>-23.549309099999999</v>
      </c>
      <c r="AE1362" s="64">
        <f t="shared" si="260"/>
        <v>-9.636159000000001</v>
      </c>
      <c r="AF1362" s="64">
        <f t="shared" si="261"/>
        <v>0</v>
      </c>
      <c r="AG1362" s="64">
        <f t="shared" si="262"/>
        <v>9.636159000000001</v>
      </c>
      <c r="AH1362" s="64">
        <f t="shared" si="263"/>
        <v>23.549309099999999</v>
      </c>
    </row>
    <row r="1363" spans="1:34">
      <c r="A1363" t="s">
        <v>36</v>
      </c>
      <c r="B1363" t="s">
        <v>44</v>
      </c>
      <c r="C1363">
        <v>9</v>
      </c>
      <c r="D1363">
        <v>2013</v>
      </c>
      <c r="E1363">
        <v>18</v>
      </c>
      <c r="F1363">
        <v>1.982248</v>
      </c>
      <c r="G1363">
        <v>1.447041</v>
      </c>
      <c r="H1363" s="85">
        <v>81.131799999999998</v>
      </c>
      <c r="I1363" s="84">
        <f t="shared" si="252"/>
        <v>-3.6770400000000002E-2</v>
      </c>
      <c r="J1363" s="84">
        <f t="shared" si="253"/>
        <v>-1.5046199999999999E-2</v>
      </c>
      <c r="K1363" s="84">
        <f t="shared" si="254"/>
        <v>0</v>
      </c>
      <c r="L1363" s="84">
        <f t="shared" si="255"/>
        <v>1.5046199999999999E-2</v>
      </c>
      <c r="M1363" s="84">
        <f t="shared" si="256"/>
        <v>3.6770400000000002E-2</v>
      </c>
      <c r="N1363">
        <v>633</v>
      </c>
      <c r="O1363" s="85">
        <v>0</v>
      </c>
      <c r="P1363" s="84">
        <v>0.374</v>
      </c>
      <c r="Q1363">
        <v>0</v>
      </c>
      <c r="R1363">
        <v>-3.6770400000000002E-2</v>
      </c>
      <c r="S1363">
        <v>-1.5046199999999999E-2</v>
      </c>
      <c r="T1363">
        <v>0</v>
      </c>
      <c r="U1363">
        <v>1.5046199999999999E-2</v>
      </c>
      <c r="V1363">
        <v>3.6770400000000002E-2</v>
      </c>
      <c r="W1363" s="85">
        <v>0</v>
      </c>
      <c r="X1363" s="85">
        <v>0</v>
      </c>
      <c r="Y1363" s="85">
        <v>0</v>
      </c>
      <c r="Z1363" s="85">
        <v>0</v>
      </c>
      <c r="AA1363" s="85">
        <v>0</v>
      </c>
      <c r="AB1363" s="64">
        <f t="shared" si="257"/>
        <v>1254.762984</v>
      </c>
      <c r="AC1363" s="64">
        <f t="shared" si="258"/>
        <v>915.97695299999998</v>
      </c>
      <c r="AD1363" s="64">
        <f t="shared" si="259"/>
        <v>-23.2756632</v>
      </c>
      <c r="AE1363" s="64">
        <f t="shared" si="260"/>
        <v>-9.5242445999999994</v>
      </c>
      <c r="AF1363" s="64">
        <f t="shared" si="261"/>
        <v>0</v>
      </c>
      <c r="AG1363" s="64">
        <f t="shared" si="262"/>
        <v>9.5242445999999994</v>
      </c>
      <c r="AH1363" s="64">
        <f t="shared" si="263"/>
        <v>23.2756632</v>
      </c>
    </row>
    <row r="1364" spans="1:34">
      <c r="A1364" t="s">
        <v>36</v>
      </c>
      <c r="B1364" t="s">
        <v>44</v>
      </c>
      <c r="C1364">
        <v>9</v>
      </c>
      <c r="D1364">
        <v>2013</v>
      </c>
      <c r="E1364">
        <v>19</v>
      </c>
      <c r="F1364">
        <v>1.6893629999999999</v>
      </c>
      <c r="G1364">
        <v>1.8751930000000001</v>
      </c>
      <c r="H1364" s="85">
        <v>77.209299999999999</v>
      </c>
      <c r="I1364" s="84">
        <f t="shared" si="252"/>
        <v>0</v>
      </c>
      <c r="J1364" s="84">
        <f t="shared" si="253"/>
        <v>0</v>
      </c>
      <c r="K1364" s="84">
        <f t="shared" si="254"/>
        <v>0</v>
      </c>
      <c r="L1364" s="84">
        <f t="shared" si="255"/>
        <v>0</v>
      </c>
      <c r="M1364" s="84">
        <f t="shared" si="256"/>
        <v>0</v>
      </c>
      <c r="N1364">
        <v>633</v>
      </c>
      <c r="O1364" s="85">
        <v>0</v>
      </c>
      <c r="P1364" s="84">
        <v>0.23300000000000001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 s="85">
        <v>0</v>
      </c>
      <c r="X1364" s="85">
        <v>0</v>
      </c>
      <c r="Y1364" s="85">
        <v>0</v>
      </c>
      <c r="Z1364" s="85">
        <v>0</v>
      </c>
      <c r="AA1364" s="85">
        <v>0</v>
      </c>
      <c r="AB1364" s="64">
        <f t="shared" si="257"/>
        <v>1069.366779</v>
      </c>
      <c r="AC1364" s="64">
        <f t="shared" si="258"/>
        <v>1186.997169</v>
      </c>
      <c r="AD1364" s="64">
        <f t="shared" si="259"/>
        <v>0</v>
      </c>
      <c r="AE1364" s="64">
        <f t="shared" si="260"/>
        <v>0</v>
      </c>
      <c r="AF1364" s="64">
        <f t="shared" si="261"/>
        <v>0</v>
      </c>
      <c r="AG1364" s="64">
        <f t="shared" si="262"/>
        <v>0</v>
      </c>
      <c r="AH1364" s="64">
        <f t="shared" si="263"/>
        <v>0</v>
      </c>
    </row>
    <row r="1365" spans="1:34">
      <c r="A1365" t="s">
        <v>36</v>
      </c>
      <c r="B1365" t="s">
        <v>44</v>
      </c>
      <c r="C1365">
        <v>9</v>
      </c>
      <c r="D1365">
        <v>2013</v>
      </c>
      <c r="E1365">
        <v>20</v>
      </c>
      <c r="F1365">
        <v>1.262167</v>
      </c>
      <c r="G1365">
        <v>1.3757619999999999</v>
      </c>
      <c r="H1365" s="85">
        <v>74.472899999999996</v>
      </c>
      <c r="I1365" s="84">
        <f t="shared" si="252"/>
        <v>0</v>
      </c>
      <c r="J1365" s="84">
        <f t="shared" si="253"/>
        <v>0</v>
      </c>
      <c r="K1365" s="84">
        <f t="shared" si="254"/>
        <v>0</v>
      </c>
      <c r="L1365" s="84">
        <f t="shared" si="255"/>
        <v>0</v>
      </c>
      <c r="M1365" s="84">
        <f t="shared" si="256"/>
        <v>0</v>
      </c>
      <c r="N1365">
        <v>633</v>
      </c>
      <c r="O1365" s="85">
        <v>0</v>
      </c>
      <c r="P1365" s="84">
        <v>0.16500000000000001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 s="85">
        <v>0</v>
      </c>
      <c r="X1365" s="85">
        <v>0</v>
      </c>
      <c r="Y1365" s="85">
        <v>0</v>
      </c>
      <c r="Z1365" s="85">
        <v>0</v>
      </c>
      <c r="AA1365" s="85">
        <v>0</v>
      </c>
      <c r="AB1365" s="64">
        <f t="shared" si="257"/>
        <v>798.95171100000005</v>
      </c>
      <c r="AC1365" s="64">
        <f t="shared" si="258"/>
        <v>870.85734600000001</v>
      </c>
      <c r="AD1365" s="64">
        <f t="shared" si="259"/>
        <v>0</v>
      </c>
      <c r="AE1365" s="64">
        <f t="shared" si="260"/>
        <v>0</v>
      </c>
      <c r="AF1365" s="64">
        <f t="shared" si="261"/>
        <v>0</v>
      </c>
      <c r="AG1365" s="64">
        <f t="shared" si="262"/>
        <v>0</v>
      </c>
      <c r="AH1365" s="64">
        <f t="shared" si="263"/>
        <v>0</v>
      </c>
    </row>
    <row r="1366" spans="1:34">
      <c r="A1366" t="s">
        <v>36</v>
      </c>
      <c r="B1366" t="s">
        <v>44</v>
      </c>
      <c r="C1366">
        <v>9</v>
      </c>
      <c r="D1366">
        <v>2013</v>
      </c>
      <c r="E1366">
        <v>21</v>
      </c>
      <c r="F1366">
        <v>0.95368620000000004</v>
      </c>
      <c r="G1366">
        <v>1.0204439999999999</v>
      </c>
      <c r="H1366" s="85">
        <v>72.705399999999997</v>
      </c>
      <c r="I1366" s="84">
        <f t="shared" si="252"/>
        <v>0</v>
      </c>
      <c r="J1366" s="84">
        <f t="shared" si="253"/>
        <v>0</v>
      </c>
      <c r="K1366" s="84">
        <f t="shared" si="254"/>
        <v>0</v>
      </c>
      <c r="L1366" s="84">
        <f t="shared" si="255"/>
        <v>0</v>
      </c>
      <c r="M1366" s="84">
        <f t="shared" si="256"/>
        <v>0</v>
      </c>
      <c r="N1366">
        <v>633</v>
      </c>
      <c r="O1366" s="85">
        <v>0</v>
      </c>
      <c r="P1366" s="84">
        <v>0.1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 s="85">
        <v>0</v>
      </c>
      <c r="X1366" s="85">
        <v>0</v>
      </c>
      <c r="Y1366" s="85">
        <v>0</v>
      </c>
      <c r="Z1366" s="85">
        <v>0</v>
      </c>
      <c r="AA1366" s="85">
        <v>0</v>
      </c>
      <c r="AB1366" s="64">
        <f t="shared" si="257"/>
        <v>603.6833646</v>
      </c>
      <c r="AC1366" s="64">
        <f t="shared" si="258"/>
        <v>645.9410519999999</v>
      </c>
      <c r="AD1366" s="64">
        <f t="shared" si="259"/>
        <v>0</v>
      </c>
      <c r="AE1366" s="64">
        <f t="shared" si="260"/>
        <v>0</v>
      </c>
      <c r="AF1366" s="64">
        <f t="shared" si="261"/>
        <v>0</v>
      </c>
      <c r="AG1366" s="64">
        <f t="shared" si="262"/>
        <v>0</v>
      </c>
      <c r="AH1366" s="64">
        <f t="shared" si="263"/>
        <v>0</v>
      </c>
    </row>
    <row r="1367" spans="1:34">
      <c r="A1367" t="s">
        <v>36</v>
      </c>
      <c r="B1367" t="s">
        <v>44</v>
      </c>
      <c r="C1367">
        <v>9</v>
      </c>
      <c r="D1367">
        <v>2013</v>
      </c>
      <c r="E1367">
        <v>22</v>
      </c>
      <c r="F1367">
        <v>0.78364590000000001</v>
      </c>
      <c r="G1367">
        <v>0.78364590000000001</v>
      </c>
      <c r="H1367" s="85">
        <v>71.565899999999999</v>
      </c>
      <c r="I1367" s="84">
        <f t="shared" si="252"/>
        <v>0</v>
      </c>
      <c r="J1367" s="84">
        <f t="shared" si="253"/>
        <v>0</v>
      </c>
      <c r="K1367" s="84">
        <f t="shared" si="254"/>
        <v>0</v>
      </c>
      <c r="L1367" s="84">
        <f t="shared" si="255"/>
        <v>0</v>
      </c>
      <c r="M1367" s="84">
        <f t="shared" si="256"/>
        <v>0</v>
      </c>
      <c r="N1367">
        <v>633</v>
      </c>
      <c r="O1367" s="85">
        <v>0</v>
      </c>
      <c r="P1367" s="84">
        <v>6.8000000000000005E-2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 s="85">
        <v>0</v>
      </c>
      <c r="X1367" s="85">
        <v>0</v>
      </c>
      <c r="Y1367" s="85">
        <v>0</v>
      </c>
      <c r="Z1367" s="85">
        <v>0</v>
      </c>
      <c r="AA1367" s="85">
        <v>0</v>
      </c>
      <c r="AB1367" s="64">
        <f t="shared" si="257"/>
        <v>496.04785470000002</v>
      </c>
      <c r="AC1367" s="64">
        <f t="shared" si="258"/>
        <v>496.04785470000002</v>
      </c>
      <c r="AD1367" s="64">
        <f t="shared" si="259"/>
        <v>0</v>
      </c>
      <c r="AE1367" s="64">
        <f t="shared" si="260"/>
        <v>0</v>
      </c>
      <c r="AF1367" s="64">
        <f t="shared" si="261"/>
        <v>0</v>
      </c>
      <c r="AG1367" s="64">
        <f t="shared" si="262"/>
        <v>0</v>
      </c>
      <c r="AH1367" s="64">
        <f t="shared" si="263"/>
        <v>0</v>
      </c>
    </row>
    <row r="1368" spans="1:34">
      <c r="A1368" t="s">
        <v>36</v>
      </c>
      <c r="B1368" t="s">
        <v>44</v>
      </c>
      <c r="C1368">
        <v>9</v>
      </c>
      <c r="D1368">
        <v>2013</v>
      </c>
      <c r="E1368">
        <v>23</v>
      </c>
      <c r="F1368">
        <v>0.59563880000000002</v>
      </c>
      <c r="G1368">
        <v>0.59563880000000002</v>
      </c>
      <c r="H1368" s="85">
        <v>70.775199999999998</v>
      </c>
      <c r="I1368" s="84">
        <f t="shared" si="252"/>
        <v>0</v>
      </c>
      <c r="J1368" s="84">
        <f t="shared" si="253"/>
        <v>0</v>
      </c>
      <c r="K1368" s="84">
        <f t="shared" si="254"/>
        <v>0</v>
      </c>
      <c r="L1368" s="84">
        <f t="shared" si="255"/>
        <v>0</v>
      </c>
      <c r="M1368" s="84">
        <f t="shared" si="256"/>
        <v>0</v>
      </c>
      <c r="N1368">
        <v>633</v>
      </c>
      <c r="O1368" s="85">
        <v>0</v>
      </c>
      <c r="P1368" s="84">
        <v>5.0999999999999997E-2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 s="85">
        <v>0</v>
      </c>
      <c r="X1368" s="85">
        <v>0</v>
      </c>
      <c r="Y1368" s="85">
        <v>0</v>
      </c>
      <c r="Z1368" s="85">
        <v>0</v>
      </c>
      <c r="AA1368" s="85">
        <v>0</v>
      </c>
      <c r="AB1368" s="64">
        <f t="shared" si="257"/>
        <v>377.03936040000002</v>
      </c>
      <c r="AC1368" s="64">
        <f t="shared" si="258"/>
        <v>377.03936040000002</v>
      </c>
      <c r="AD1368" s="64">
        <f t="shared" si="259"/>
        <v>0</v>
      </c>
      <c r="AE1368" s="64">
        <f t="shared" si="260"/>
        <v>0</v>
      </c>
      <c r="AF1368" s="64">
        <f t="shared" si="261"/>
        <v>0</v>
      </c>
      <c r="AG1368" s="64">
        <f t="shared" si="262"/>
        <v>0</v>
      </c>
      <c r="AH1368" s="64">
        <f t="shared" si="263"/>
        <v>0</v>
      </c>
    </row>
    <row r="1369" spans="1:34">
      <c r="A1369" t="s">
        <v>36</v>
      </c>
      <c r="B1369" t="s">
        <v>44</v>
      </c>
      <c r="C1369">
        <v>9</v>
      </c>
      <c r="D1369">
        <v>2013</v>
      </c>
      <c r="E1369">
        <v>24</v>
      </c>
      <c r="F1369">
        <v>0.39612619999999998</v>
      </c>
      <c r="G1369">
        <v>0.39612619999999998</v>
      </c>
      <c r="H1369" s="85">
        <v>70.123999999999995</v>
      </c>
      <c r="I1369" s="84">
        <f t="shared" si="252"/>
        <v>0</v>
      </c>
      <c r="J1369" s="84">
        <f t="shared" si="253"/>
        <v>0</v>
      </c>
      <c r="K1369" s="84">
        <f t="shared" si="254"/>
        <v>0</v>
      </c>
      <c r="L1369" s="84">
        <f t="shared" si="255"/>
        <v>0</v>
      </c>
      <c r="M1369" s="84">
        <f t="shared" si="256"/>
        <v>0</v>
      </c>
      <c r="N1369">
        <v>633</v>
      </c>
      <c r="O1369" s="85">
        <v>0</v>
      </c>
      <c r="P1369" s="84">
        <v>0.05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 s="85">
        <v>0</v>
      </c>
      <c r="X1369" s="85">
        <v>0</v>
      </c>
      <c r="Y1369" s="85">
        <v>0</v>
      </c>
      <c r="Z1369" s="85">
        <v>0</v>
      </c>
      <c r="AA1369" s="85">
        <v>0</v>
      </c>
      <c r="AB1369" s="64">
        <f t="shared" si="257"/>
        <v>250.74788459999999</v>
      </c>
      <c r="AC1369" s="64">
        <f t="shared" si="258"/>
        <v>250.74788459999999</v>
      </c>
      <c r="AD1369" s="64">
        <f t="shared" si="259"/>
        <v>0</v>
      </c>
      <c r="AE1369" s="64">
        <f t="shared" si="260"/>
        <v>0</v>
      </c>
      <c r="AF1369" s="64">
        <f t="shared" si="261"/>
        <v>0</v>
      </c>
      <c r="AG1369" s="64">
        <f t="shared" si="262"/>
        <v>0</v>
      </c>
      <c r="AH1369" s="64">
        <f t="shared" si="263"/>
        <v>0</v>
      </c>
    </row>
    <row r="1370" spans="1:34">
      <c r="A1370" t="s">
        <v>36</v>
      </c>
      <c r="B1370" t="s">
        <v>45</v>
      </c>
      <c r="C1370">
        <v>10</v>
      </c>
      <c r="D1370">
        <v>2013</v>
      </c>
      <c r="E1370">
        <v>1</v>
      </c>
      <c r="F1370">
        <v>0</v>
      </c>
      <c r="G1370">
        <v>0</v>
      </c>
      <c r="H1370" s="85">
        <v>61.317799999999998</v>
      </c>
      <c r="I1370" s="84">
        <f t="shared" si="252"/>
        <v>0</v>
      </c>
      <c r="J1370" s="84">
        <f t="shared" si="253"/>
        <v>0</v>
      </c>
      <c r="K1370" s="84">
        <f t="shared" si="254"/>
        <v>0</v>
      </c>
      <c r="L1370" s="84">
        <f t="shared" si="255"/>
        <v>0</v>
      </c>
      <c r="M1370" s="84">
        <f t="shared" si="256"/>
        <v>0</v>
      </c>
      <c r="N1370">
        <v>844</v>
      </c>
      <c r="O1370" s="85">
        <v>0</v>
      </c>
      <c r="P1370" s="84">
        <v>0.05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 s="85">
        <v>0</v>
      </c>
      <c r="X1370" s="85">
        <v>0</v>
      </c>
      <c r="Y1370" s="85">
        <v>0</v>
      </c>
      <c r="Z1370" s="85">
        <v>0</v>
      </c>
      <c r="AA1370" s="85">
        <v>0</v>
      </c>
      <c r="AB1370" s="64">
        <f t="shared" si="257"/>
        <v>0</v>
      </c>
      <c r="AC1370" s="64">
        <f t="shared" si="258"/>
        <v>0</v>
      </c>
      <c r="AD1370" s="64">
        <f t="shared" si="259"/>
        <v>0</v>
      </c>
      <c r="AE1370" s="64">
        <f t="shared" si="260"/>
        <v>0</v>
      </c>
      <c r="AF1370" s="64">
        <f t="shared" si="261"/>
        <v>0</v>
      </c>
      <c r="AG1370" s="64">
        <f t="shared" si="262"/>
        <v>0</v>
      </c>
      <c r="AH1370" s="64">
        <f t="shared" si="263"/>
        <v>0</v>
      </c>
    </row>
    <row r="1371" spans="1:34">
      <c r="A1371" t="s">
        <v>36</v>
      </c>
      <c r="B1371" t="s">
        <v>45</v>
      </c>
      <c r="C1371">
        <v>10</v>
      </c>
      <c r="D1371">
        <v>2013</v>
      </c>
      <c r="E1371">
        <v>2</v>
      </c>
      <c r="F1371">
        <v>0</v>
      </c>
      <c r="G1371">
        <v>0</v>
      </c>
      <c r="H1371" s="85">
        <v>61.348799999999997</v>
      </c>
      <c r="I1371" s="84">
        <f t="shared" si="252"/>
        <v>0</v>
      </c>
      <c r="J1371" s="84">
        <f t="shared" si="253"/>
        <v>0</v>
      </c>
      <c r="K1371" s="84">
        <f t="shared" si="254"/>
        <v>0</v>
      </c>
      <c r="L1371" s="84">
        <f t="shared" si="255"/>
        <v>0</v>
      </c>
      <c r="M1371" s="84">
        <f t="shared" si="256"/>
        <v>0</v>
      </c>
      <c r="N1371">
        <v>844</v>
      </c>
      <c r="O1371" s="85">
        <v>0</v>
      </c>
      <c r="P1371" s="84">
        <v>3.2000000000000001E-2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 s="85">
        <v>0</v>
      </c>
      <c r="X1371" s="85">
        <v>0</v>
      </c>
      <c r="Y1371" s="85">
        <v>0</v>
      </c>
      <c r="Z1371" s="85">
        <v>0</v>
      </c>
      <c r="AA1371" s="85">
        <v>0</v>
      </c>
      <c r="AB1371" s="64">
        <f t="shared" si="257"/>
        <v>0</v>
      </c>
      <c r="AC1371" s="64">
        <f t="shared" si="258"/>
        <v>0</v>
      </c>
      <c r="AD1371" s="64">
        <f t="shared" si="259"/>
        <v>0</v>
      </c>
      <c r="AE1371" s="64">
        <f t="shared" si="260"/>
        <v>0</v>
      </c>
      <c r="AF1371" s="64">
        <f t="shared" si="261"/>
        <v>0</v>
      </c>
      <c r="AG1371" s="64">
        <f t="shared" si="262"/>
        <v>0</v>
      </c>
      <c r="AH1371" s="64">
        <f t="shared" si="263"/>
        <v>0</v>
      </c>
    </row>
    <row r="1372" spans="1:34">
      <c r="A1372" t="s">
        <v>36</v>
      </c>
      <c r="B1372" t="s">
        <v>45</v>
      </c>
      <c r="C1372">
        <v>10</v>
      </c>
      <c r="D1372">
        <v>2013</v>
      </c>
      <c r="E1372">
        <v>3</v>
      </c>
      <c r="F1372">
        <v>0</v>
      </c>
      <c r="G1372">
        <v>0</v>
      </c>
      <c r="H1372" s="85">
        <v>60.472900000000003</v>
      </c>
      <c r="I1372" s="84">
        <f t="shared" si="252"/>
        <v>0</v>
      </c>
      <c r="J1372" s="84">
        <f t="shared" si="253"/>
        <v>0</v>
      </c>
      <c r="K1372" s="84">
        <f t="shared" si="254"/>
        <v>0</v>
      </c>
      <c r="L1372" s="84">
        <f t="shared" si="255"/>
        <v>0</v>
      </c>
      <c r="M1372" s="84">
        <f t="shared" si="256"/>
        <v>0</v>
      </c>
      <c r="N1372">
        <v>844</v>
      </c>
      <c r="O1372" s="85">
        <v>0</v>
      </c>
      <c r="P1372" s="84">
        <v>4.3999999999999997E-2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 s="85">
        <v>0</v>
      </c>
      <c r="X1372" s="85">
        <v>0</v>
      </c>
      <c r="Y1372" s="85">
        <v>0</v>
      </c>
      <c r="Z1372" s="85">
        <v>0</v>
      </c>
      <c r="AA1372" s="85">
        <v>0</v>
      </c>
      <c r="AB1372" s="64">
        <f t="shared" si="257"/>
        <v>0</v>
      </c>
      <c r="AC1372" s="64">
        <f t="shared" si="258"/>
        <v>0</v>
      </c>
      <c r="AD1372" s="64">
        <f t="shared" si="259"/>
        <v>0</v>
      </c>
      <c r="AE1372" s="64">
        <f t="shared" si="260"/>
        <v>0</v>
      </c>
      <c r="AF1372" s="64">
        <f t="shared" si="261"/>
        <v>0</v>
      </c>
      <c r="AG1372" s="64">
        <f t="shared" si="262"/>
        <v>0</v>
      </c>
      <c r="AH1372" s="64">
        <f t="shared" si="263"/>
        <v>0</v>
      </c>
    </row>
    <row r="1373" spans="1:34">
      <c r="A1373" t="s">
        <v>36</v>
      </c>
      <c r="B1373" t="s">
        <v>45</v>
      </c>
      <c r="C1373">
        <v>10</v>
      </c>
      <c r="D1373">
        <v>2013</v>
      </c>
      <c r="E1373">
        <v>4</v>
      </c>
      <c r="F1373">
        <v>0</v>
      </c>
      <c r="G1373">
        <v>0</v>
      </c>
      <c r="H1373" s="85">
        <v>60.5426</v>
      </c>
      <c r="I1373" s="84">
        <f t="shared" si="252"/>
        <v>0</v>
      </c>
      <c r="J1373" s="84">
        <f t="shared" si="253"/>
        <v>0</v>
      </c>
      <c r="K1373" s="84">
        <f t="shared" si="254"/>
        <v>0</v>
      </c>
      <c r="L1373" s="84">
        <f t="shared" si="255"/>
        <v>0</v>
      </c>
      <c r="M1373" s="84">
        <f t="shared" si="256"/>
        <v>0</v>
      </c>
      <c r="N1373">
        <v>844</v>
      </c>
      <c r="O1373" s="85">
        <v>0</v>
      </c>
      <c r="P1373" s="84">
        <v>4.3999999999999997E-2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 s="85">
        <v>0</v>
      </c>
      <c r="X1373" s="85">
        <v>0</v>
      </c>
      <c r="Y1373" s="85">
        <v>0</v>
      </c>
      <c r="Z1373" s="85">
        <v>0</v>
      </c>
      <c r="AA1373" s="85">
        <v>0</v>
      </c>
      <c r="AB1373" s="64">
        <f t="shared" si="257"/>
        <v>0</v>
      </c>
      <c r="AC1373" s="64">
        <f t="shared" si="258"/>
        <v>0</v>
      </c>
      <c r="AD1373" s="64">
        <f t="shared" si="259"/>
        <v>0</v>
      </c>
      <c r="AE1373" s="64">
        <f t="shared" si="260"/>
        <v>0</v>
      </c>
      <c r="AF1373" s="64">
        <f t="shared" si="261"/>
        <v>0</v>
      </c>
      <c r="AG1373" s="64">
        <f t="shared" si="262"/>
        <v>0</v>
      </c>
      <c r="AH1373" s="64">
        <f t="shared" si="263"/>
        <v>0</v>
      </c>
    </row>
    <row r="1374" spans="1:34">
      <c r="A1374" t="s">
        <v>36</v>
      </c>
      <c r="B1374" t="s">
        <v>45</v>
      </c>
      <c r="C1374">
        <v>10</v>
      </c>
      <c r="D1374">
        <v>2013</v>
      </c>
      <c r="E1374">
        <v>5</v>
      </c>
      <c r="F1374">
        <v>0</v>
      </c>
      <c r="G1374">
        <v>0</v>
      </c>
      <c r="H1374" s="85">
        <v>59.162799999999997</v>
      </c>
      <c r="I1374" s="84">
        <f t="shared" si="252"/>
        <v>0</v>
      </c>
      <c r="J1374" s="84">
        <f t="shared" si="253"/>
        <v>0</v>
      </c>
      <c r="K1374" s="84">
        <f t="shared" si="254"/>
        <v>0</v>
      </c>
      <c r="L1374" s="84">
        <f t="shared" si="255"/>
        <v>0</v>
      </c>
      <c r="M1374" s="84">
        <f t="shared" si="256"/>
        <v>0</v>
      </c>
      <c r="N1374">
        <v>844</v>
      </c>
      <c r="O1374" s="85">
        <v>0</v>
      </c>
      <c r="P1374" s="84">
        <v>5.3999999999999999E-2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 s="85">
        <v>0</v>
      </c>
      <c r="X1374" s="85">
        <v>0</v>
      </c>
      <c r="Y1374" s="85">
        <v>0</v>
      </c>
      <c r="Z1374" s="85">
        <v>0</v>
      </c>
      <c r="AA1374" s="85">
        <v>0</v>
      </c>
      <c r="AB1374" s="64">
        <f t="shared" si="257"/>
        <v>0</v>
      </c>
      <c r="AC1374" s="64">
        <f t="shared" si="258"/>
        <v>0</v>
      </c>
      <c r="AD1374" s="64">
        <f t="shared" si="259"/>
        <v>0</v>
      </c>
      <c r="AE1374" s="64">
        <f t="shared" si="260"/>
        <v>0</v>
      </c>
      <c r="AF1374" s="64">
        <f t="shared" si="261"/>
        <v>0</v>
      </c>
      <c r="AG1374" s="64">
        <f t="shared" si="262"/>
        <v>0</v>
      </c>
      <c r="AH1374" s="64">
        <f t="shared" si="263"/>
        <v>0</v>
      </c>
    </row>
    <row r="1375" spans="1:34">
      <c r="A1375" t="s">
        <v>36</v>
      </c>
      <c r="B1375" t="s">
        <v>45</v>
      </c>
      <c r="C1375">
        <v>10</v>
      </c>
      <c r="D1375">
        <v>2013</v>
      </c>
      <c r="E1375">
        <v>6</v>
      </c>
      <c r="F1375">
        <v>0</v>
      </c>
      <c r="G1375">
        <v>0</v>
      </c>
      <c r="H1375" s="85">
        <v>58.410899999999998</v>
      </c>
      <c r="I1375" s="84">
        <f t="shared" si="252"/>
        <v>0</v>
      </c>
      <c r="J1375" s="84">
        <f t="shared" si="253"/>
        <v>0</v>
      </c>
      <c r="K1375" s="84">
        <f t="shared" si="254"/>
        <v>0</v>
      </c>
      <c r="L1375" s="84">
        <f t="shared" si="255"/>
        <v>0</v>
      </c>
      <c r="M1375" s="84">
        <f t="shared" si="256"/>
        <v>0</v>
      </c>
      <c r="N1375">
        <v>844</v>
      </c>
      <c r="O1375" s="85">
        <v>0</v>
      </c>
      <c r="P1375" s="84">
        <v>0.10100000000000001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 s="85">
        <v>0</v>
      </c>
      <c r="X1375" s="85">
        <v>0</v>
      </c>
      <c r="Y1375" s="85">
        <v>0</v>
      </c>
      <c r="Z1375" s="85">
        <v>0</v>
      </c>
      <c r="AA1375" s="85">
        <v>0</v>
      </c>
      <c r="AB1375" s="64">
        <f t="shared" si="257"/>
        <v>0</v>
      </c>
      <c r="AC1375" s="64">
        <f t="shared" si="258"/>
        <v>0</v>
      </c>
      <c r="AD1375" s="64">
        <f t="shared" si="259"/>
        <v>0</v>
      </c>
      <c r="AE1375" s="64">
        <f t="shared" si="260"/>
        <v>0</v>
      </c>
      <c r="AF1375" s="64">
        <f t="shared" si="261"/>
        <v>0</v>
      </c>
      <c r="AG1375" s="64">
        <f t="shared" si="262"/>
        <v>0</v>
      </c>
      <c r="AH1375" s="64">
        <f t="shared" si="263"/>
        <v>0</v>
      </c>
    </row>
    <row r="1376" spans="1:34">
      <c r="A1376" t="s">
        <v>36</v>
      </c>
      <c r="B1376" t="s">
        <v>45</v>
      </c>
      <c r="C1376">
        <v>10</v>
      </c>
      <c r="D1376">
        <v>2013</v>
      </c>
      <c r="E1376">
        <v>7</v>
      </c>
      <c r="F1376">
        <v>0</v>
      </c>
      <c r="G1376">
        <v>0</v>
      </c>
      <c r="H1376" s="85">
        <v>57.007800000000003</v>
      </c>
      <c r="I1376" s="84">
        <f t="shared" si="252"/>
        <v>0</v>
      </c>
      <c r="J1376" s="84">
        <f t="shared" si="253"/>
        <v>0</v>
      </c>
      <c r="K1376" s="84">
        <f t="shared" si="254"/>
        <v>0</v>
      </c>
      <c r="L1376" s="84">
        <f t="shared" si="255"/>
        <v>0</v>
      </c>
      <c r="M1376" s="84">
        <f t="shared" si="256"/>
        <v>0</v>
      </c>
      <c r="N1376">
        <v>844</v>
      </c>
      <c r="O1376" s="85">
        <v>0</v>
      </c>
      <c r="P1376" s="84">
        <v>0.161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 s="85">
        <v>0</v>
      </c>
      <c r="X1376" s="85">
        <v>0</v>
      </c>
      <c r="Y1376" s="85">
        <v>0</v>
      </c>
      <c r="Z1376" s="85">
        <v>0</v>
      </c>
      <c r="AA1376" s="85">
        <v>0</v>
      </c>
      <c r="AB1376" s="64">
        <f t="shared" si="257"/>
        <v>0</v>
      </c>
      <c r="AC1376" s="64">
        <f t="shared" si="258"/>
        <v>0</v>
      </c>
      <c r="AD1376" s="64">
        <f t="shared" si="259"/>
        <v>0</v>
      </c>
      <c r="AE1376" s="64">
        <f t="shared" si="260"/>
        <v>0</v>
      </c>
      <c r="AF1376" s="64">
        <f t="shared" si="261"/>
        <v>0</v>
      </c>
      <c r="AG1376" s="64">
        <f t="shared" si="262"/>
        <v>0</v>
      </c>
      <c r="AH1376" s="64">
        <f t="shared" si="263"/>
        <v>0</v>
      </c>
    </row>
    <row r="1377" spans="1:34">
      <c r="A1377" t="s">
        <v>36</v>
      </c>
      <c r="B1377" t="s">
        <v>45</v>
      </c>
      <c r="C1377">
        <v>10</v>
      </c>
      <c r="D1377">
        <v>2013</v>
      </c>
      <c r="E1377">
        <v>8</v>
      </c>
      <c r="F1377">
        <v>1.8867700000000001E-2</v>
      </c>
      <c r="G1377">
        <v>1.8867700000000001E-2</v>
      </c>
      <c r="H1377" s="85">
        <v>64.294600000000003</v>
      </c>
      <c r="I1377" s="84">
        <f t="shared" si="252"/>
        <v>0</v>
      </c>
      <c r="J1377" s="84">
        <f t="shared" si="253"/>
        <v>0</v>
      </c>
      <c r="K1377" s="84">
        <f t="shared" si="254"/>
        <v>0</v>
      </c>
      <c r="L1377" s="84">
        <f t="shared" si="255"/>
        <v>0</v>
      </c>
      <c r="M1377" s="84">
        <f t="shared" si="256"/>
        <v>0</v>
      </c>
      <c r="N1377">
        <v>844</v>
      </c>
      <c r="O1377" s="85">
        <v>0</v>
      </c>
      <c r="P1377" s="84">
        <v>0.224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 s="85">
        <v>0</v>
      </c>
      <c r="X1377" s="85">
        <v>0</v>
      </c>
      <c r="Y1377" s="85">
        <v>0</v>
      </c>
      <c r="Z1377" s="85">
        <v>0</v>
      </c>
      <c r="AA1377" s="85">
        <v>0</v>
      </c>
      <c r="AB1377" s="64">
        <f t="shared" si="257"/>
        <v>15.924338800000001</v>
      </c>
      <c r="AC1377" s="64">
        <f t="shared" si="258"/>
        <v>15.924338800000001</v>
      </c>
      <c r="AD1377" s="64">
        <f t="shared" si="259"/>
        <v>0</v>
      </c>
      <c r="AE1377" s="64">
        <f t="shared" si="260"/>
        <v>0</v>
      </c>
      <c r="AF1377" s="64">
        <f t="shared" si="261"/>
        <v>0</v>
      </c>
      <c r="AG1377" s="64">
        <f t="shared" si="262"/>
        <v>0</v>
      </c>
      <c r="AH1377" s="64">
        <f t="shared" si="263"/>
        <v>0</v>
      </c>
    </row>
    <row r="1378" spans="1:34">
      <c r="A1378" t="s">
        <v>36</v>
      </c>
      <c r="B1378" t="s">
        <v>45</v>
      </c>
      <c r="C1378">
        <v>10</v>
      </c>
      <c r="D1378">
        <v>2013</v>
      </c>
      <c r="E1378">
        <v>9</v>
      </c>
      <c r="F1378">
        <v>9.95896E-2</v>
      </c>
      <c r="G1378">
        <v>9.95896E-2</v>
      </c>
      <c r="H1378" s="85">
        <v>75.248099999999994</v>
      </c>
      <c r="I1378" s="84">
        <f t="shared" si="252"/>
        <v>0</v>
      </c>
      <c r="J1378" s="84">
        <f t="shared" si="253"/>
        <v>0</v>
      </c>
      <c r="K1378" s="84">
        <f t="shared" si="254"/>
        <v>0</v>
      </c>
      <c r="L1378" s="84">
        <f t="shared" si="255"/>
        <v>0</v>
      </c>
      <c r="M1378" s="84">
        <f t="shared" si="256"/>
        <v>0</v>
      </c>
      <c r="N1378">
        <v>844</v>
      </c>
      <c r="O1378" s="85">
        <v>0</v>
      </c>
      <c r="P1378" s="84">
        <v>0.33800000000000002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 s="85">
        <v>0</v>
      </c>
      <c r="X1378" s="85">
        <v>0</v>
      </c>
      <c r="Y1378" s="85">
        <v>0</v>
      </c>
      <c r="Z1378" s="85">
        <v>0</v>
      </c>
      <c r="AA1378" s="85">
        <v>0</v>
      </c>
      <c r="AB1378" s="64">
        <f t="shared" si="257"/>
        <v>84.053622399999995</v>
      </c>
      <c r="AC1378" s="64">
        <f t="shared" si="258"/>
        <v>84.053622399999995</v>
      </c>
      <c r="AD1378" s="64">
        <f t="shared" si="259"/>
        <v>0</v>
      </c>
      <c r="AE1378" s="64">
        <f t="shared" si="260"/>
        <v>0</v>
      </c>
      <c r="AF1378" s="64">
        <f t="shared" si="261"/>
        <v>0</v>
      </c>
      <c r="AG1378" s="64">
        <f t="shared" si="262"/>
        <v>0</v>
      </c>
      <c r="AH1378" s="64">
        <f t="shared" si="263"/>
        <v>0</v>
      </c>
    </row>
    <row r="1379" spans="1:34">
      <c r="A1379" t="s">
        <v>36</v>
      </c>
      <c r="B1379" t="s">
        <v>45</v>
      </c>
      <c r="C1379">
        <v>10</v>
      </c>
      <c r="D1379">
        <v>2013</v>
      </c>
      <c r="E1379">
        <v>10</v>
      </c>
      <c r="F1379">
        <v>0.25938470000000002</v>
      </c>
      <c r="G1379">
        <v>0.25938470000000002</v>
      </c>
      <c r="H1379" s="85">
        <v>83.751900000000006</v>
      </c>
      <c r="I1379" s="84">
        <f t="shared" si="252"/>
        <v>0</v>
      </c>
      <c r="J1379" s="84">
        <f t="shared" si="253"/>
        <v>0</v>
      </c>
      <c r="K1379" s="84">
        <f t="shared" si="254"/>
        <v>0</v>
      </c>
      <c r="L1379" s="84">
        <f t="shared" si="255"/>
        <v>0</v>
      </c>
      <c r="M1379" s="84">
        <f t="shared" si="256"/>
        <v>0</v>
      </c>
      <c r="N1379">
        <v>844</v>
      </c>
      <c r="O1379" s="85">
        <v>0</v>
      </c>
      <c r="P1379" s="84">
        <v>0.55700000000000005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 s="85">
        <v>0</v>
      </c>
      <c r="X1379" s="85">
        <v>0</v>
      </c>
      <c r="Y1379" s="85">
        <v>0</v>
      </c>
      <c r="Z1379" s="85">
        <v>0</v>
      </c>
      <c r="AA1379" s="85">
        <v>0</v>
      </c>
      <c r="AB1379" s="64">
        <f t="shared" si="257"/>
        <v>218.92068680000003</v>
      </c>
      <c r="AC1379" s="64">
        <f t="shared" si="258"/>
        <v>218.92068680000003</v>
      </c>
      <c r="AD1379" s="64">
        <f t="shared" si="259"/>
        <v>0</v>
      </c>
      <c r="AE1379" s="64">
        <f t="shared" si="260"/>
        <v>0</v>
      </c>
      <c r="AF1379" s="64">
        <f t="shared" si="261"/>
        <v>0</v>
      </c>
      <c r="AG1379" s="64">
        <f t="shared" si="262"/>
        <v>0</v>
      </c>
      <c r="AH1379" s="64">
        <f t="shared" si="263"/>
        <v>0</v>
      </c>
    </row>
    <row r="1380" spans="1:34">
      <c r="A1380" t="s">
        <v>36</v>
      </c>
      <c r="B1380" t="s">
        <v>45</v>
      </c>
      <c r="C1380">
        <v>10</v>
      </c>
      <c r="D1380">
        <v>2013</v>
      </c>
      <c r="E1380">
        <v>11</v>
      </c>
      <c r="F1380">
        <v>0.58940599999999999</v>
      </c>
      <c r="G1380">
        <v>0.58940599999999999</v>
      </c>
      <c r="H1380" s="85">
        <v>90.162800000000004</v>
      </c>
      <c r="I1380" s="84">
        <f t="shared" si="252"/>
        <v>0</v>
      </c>
      <c r="J1380" s="84">
        <f t="shared" si="253"/>
        <v>0</v>
      </c>
      <c r="K1380" s="84">
        <f t="shared" si="254"/>
        <v>0</v>
      </c>
      <c r="L1380" s="84">
        <f t="shared" si="255"/>
        <v>0</v>
      </c>
      <c r="M1380" s="84">
        <f t="shared" si="256"/>
        <v>0</v>
      </c>
      <c r="N1380">
        <v>844</v>
      </c>
      <c r="O1380" s="85">
        <v>0</v>
      </c>
      <c r="P1380" s="84">
        <v>0.72599999999999998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 s="85">
        <v>0</v>
      </c>
      <c r="X1380" s="85">
        <v>0</v>
      </c>
      <c r="Y1380" s="85">
        <v>0</v>
      </c>
      <c r="Z1380" s="85">
        <v>0</v>
      </c>
      <c r="AA1380" s="85">
        <v>0</v>
      </c>
      <c r="AB1380" s="64">
        <f t="shared" si="257"/>
        <v>497.458664</v>
      </c>
      <c r="AC1380" s="64">
        <f t="shared" si="258"/>
        <v>497.458664</v>
      </c>
      <c r="AD1380" s="64">
        <f t="shared" si="259"/>
        <v>0</v>
      </c>
      <c r="AE1380" s="64">
        <f t="shared" si="260"/>
        <v>0</v>
      </c>
      <c r="AF1380" s="64">
        <f t="shared" si="261"/>
        <v>0</v>
      </c>
      <c r="AG1380" s="64">
        <f t="shared" si="262"/>
        <v>0</v>
      </c>
      <c r="AH1380" s="64">
        <f t="shared" si="263"/>
        <v>0</v>
      </c>
    </row>
    <row r="1381" spans="1:34">
      <c r="A1381" t="s">
        <v>36</v>
      </c>
      <c r="B1381" t="s">
        <v>45</v>
      </c>
      <c r="C1381">
        <v>10</v>
      </c>
      <c r="D1381">
        <v>2013</v>
      </c>
      <c r="E1381">
        <v>12</v>
      </c>
      <c r="F1381">
        <v>0.95393119999999998</v>
      </c>
      <c r="G1381">
        <v>0.95393119999999998</v>
      </c>
      <c r="H1381" s="85">
        <v>90.007800000000003</v>
      </c>
      <c r="I1381" s="84">
        <f t="shared" si="252"/>
        <v>0</v>
      </c>
      <c r="J1381" s="84">
        <f t="shared" si="253"/>
        <v>0</v>
      </c>
      <c r="K1381" s="84">
        <f t="shared" si="254"/>
        <v>0</v>
      </c>
      <c r="L1381" s="84">
        <f t="shared" si="255"/>
        <v>0</v>
      </c>
      <c r="M1381" s="84">
        <f t="shared" si="256"/>
        <v>0</v>
      </c>
      <c r="N1381">
        <v>844</v>
      </c>
      <c r="O1381" s="85">
        <v>0</v>
      </c>
      <c r="P1381" s="84">
        <v>0.85699999999999998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 s="85">
        <v>0</v>
      </c>
      <c r="X1381" s="85">
        <v>0</v>
      </c>
      <c r="Y1381" s="85">
        <v>0</v>
      </c>
      <c r="Z1381" s="85">
        <v>0</v>
      </c>
      <c r="AA1381" s="85">
        <v>0</v>
      </c>
      <c r="AB1381" s="64">
        <f t="shared" si="257"/>
        <v>805.11793279999995</v>
      </c>
      <c r="AC1381" s="64">
        <f t="shared" si="258"/>
        <v>805.11793279999995</v>
      </c>
      <c r="AD1381" s="64">
        <f t="shared" si="259"/>
        <v>0</v>
      </c>
      <c r="AE1381" s="64">
        <f t="shared" si="260"/>
        <v>0</v>
      </c>
      <c r="AF1381" s="64">
        <f t="shared" si="261"/>
        <v>0</v>
      </c>
      <c r="AG1381" s="64">
        <f t="shared" si="262"/>
        <v>0</v>
      </c>
      <c r="AH1381" s="64">
        <f t="shared" si="263"/>
        <v>0</v>
      </c>
    </row>
    <row r="1382" spans="1:34">
      <c r="A1382" t="s">
        <v>36</v>
      </c>
      <c r="B1382" t="s">
        <v>45</v>
      </c>
      <c r="C1382">
        <v>10</v>
      </c>
      <c r="D1382">
        <v>2013</v>
      </c>
      <c r="E1382">
        <v>13</v>
      </c>
      <c r="F1382">
        <v>1.326889</v>
      </c>
      <c r="G1382">
        <v>1.326889</v>
      </c>
      <c r="H1382" s="85">
        <v>88.713200000000001</v>
      </c>
      <c r="I1382" s="84">
        <f t="shared" si="252"/>
        <v>0</v>
      </c>
      <c r="J1382" s="84">
        <f t="shared" si="253"/>
        <v>0</v>
      </c>
      <c r="K1382" s="84">
        <f t="shared" si="254"/>
        <v>0</v>
      </c>
      <c r="L1382" s="84">
        <f t="shared" si="255"/>
        <v>0</v>
      </c>
      <c r="M1382" s="84">
        <f t="shared" si="256"/>
        <v>0</v>
      </c>
      <c r="N1382">
        <v>844</v>
      </c>
      <c r="O1382" s="85">
        <v>0</v>
      </c>
      <c r="P1382" s="84">
        <v>0.90100000000000002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 s="85">
        <v>0</v>
      </c>
      <c r="X1382" s="85">
        <v>0</v>
      </c>
      <c r="Y1382" s="85">
        <v>0</v>
      </c>
      <c r="Z1382" s="85">
        <v>0</v>
      </c>
      <c r="AA1382" s="85">
        <v>0</v>
      </c>
      <c r="AB1382" s="64">
        <f t="shared" si="257"/>
        <v>1119.8943159999999</v>
      </c>
      <c r="AC1382" s="64">
        <f t="shared" si="258"/>
        <v>1119.8943159999999</v>
      </c>
      <c r="AD1382" s="64">
        <f t="shared" si="259"/>
        <v>0</v>
      </c>
      <c r="AE1382" s="64">
        <f t="shared" si="260"/>
        <v>0</v>
      </c>
      <c r="AF1382" s="64">
        <f t="shared" si="261"/>
        <v>0</v>
      </c>
      <c r="AG1382" s="64">
        <f t="shared" si="262"/>
        <v>0</v>
      </c>
      <c r="AH1382" s="64">
        <f t="shared" si="263"/>
        <v>0</v>
      </c>
    </row>
    <row r="1383" spans="1:34">
      <c r="A1383" t="s">
        <v>36</v>
      </c>
      <c r="B1383" t="s">
        <v>45</v>
      </c>
      <c r="C1383">
        <v>10</v>
      </c>
      <c r="D1383">
        <v>2013</v>
      </c>
      <c r="E1383">
        <v>14</v>
      </c>
      <c r="F1383">
        <v>1.628854</v>
      </c>
      <c r="G1383">
        <v>1.1890639999999999</v>
      </c>
      <c r="H1383" s="85">
        <v>87</v>
      </c>
      <c r="I1383" s="84">
        <f t="shared" si="252"/>
        <v>-3.6677500000000002E-2</v>
      </c>
      <c r="J1383" s="84">
        <f t="shared" si="253"/>
        <v>-1.50081E-2</v>
      </c>
      <c r="K1383" s="84">
        <f t="shared" si="254"/>
        <v>0</v>
      </c>
      <c r="L1383" s="84">
        <f t="shared" si="255"/>
        <v>1.50081E-2</v>
      </c>
      <c r="M1383" s="84">
        <f t="shared" si="256"/>
        <v>3.6677500000000002E-2</v>
      </c>
      <c r="N1383">
        <v>844</v>
      </c>
      <c r="O1383" s="85">
        <v>0</v>
      </c>
      <c r="P1383" s="84">
        <v>0.88900000000000001</v>
      </c>
      <c r="Q1383">
        <v>0</v>
      </c>
      <c r="R1383">
        <v>-3.6677500000000002E-2</v>
      </c>
      <c r="S1383">
        <v>-1.50081E-2</v>
      </c>
      <c r="T1383">
        <v>0</v>
      </c>
      <c r="U1383">
        <v>1.50081E-2</v>
      </c>
      <c r="V1383">
        <v>3.6677500000000002E-2</v>
      </c>
      <c r="W1383" s="85">
        <v>0</v>
      </c>
      <c r="X1383" s="85">
        <v>0</v>
      </c>
      <c r="Y1383" s="85">
        <v>0</v>
      </c>
      <c r="Z1383" s="85">
        <v>0</v>
      </c>
      <c r="AA1383" s="85">
        <v>0</v>
      </c>
      <c r="AB1383" s="64">
        <f t="shared" si="257"/>
        <v>1374.752776</v>
      </c>
      <c r="AC1383" s="64">
        <f t="shared" si="258"/>
        <v>1003.5700159999999</v>
      </c>
      <c r="AD1383" s="64">
        <f t="shared" si="259"/>
        <v>-30.955810000000003</v>
      </c>
      <c r="AE1383" s="64">
        <f t="shared" si="260"/>
        <v>-12.666836399999999</v>
      </c>
      <c r="AF1383" s="64">
        <f t="shared" si="261"/>
        <v>0</v>
      </c>
      <c r="AG1383" s="64">
        <f t="shared" si="262"/>
        <v>12.666836399999999</v>
      </c>
      <c r="AH1383" s="64">
        <f t="shared" si="263"/>
        <v>30.955810000000003</v>
      </c>
    </row>
    <row r="1384" spans="1:34">
      <c r="A1384" t="s">
        <v>36</v>
      </c>
      <c r="B1384" t="s">
        <v>45</v>
      </c>
      <c r="C1384">
        <v>10</v>
      </c>
      <c r="D1384">
        <v>2013</v>
      </c>
      <c r="E1384">
        <v>15</v>
      </c>
      <c r="F1384">
        <v>1.830165</v>
      </c>
      <c r="G1384">
        <v>1.3360209999999999</v>
      </c>
      <c r="H1384" s="85">
        <v>84.906999999999996</v>
      </c>
      <c r="I1384" s="84">
        <f t="shared" si="252"/>
        <v>-3.8241600000000001E-2</v>
      </c>
      <c r="J1384" s="84">
        <f t="shared" si="253"/>
        <v>-1.5648200000000001E-2</v>
      </c>
      <c r="K1384" s="84">
        <f t="shared" si="254"/>
        <v>0</v>
      </c>
      <c r="L1384" s="84">
        <f t="shared" si="255"/>
        <v>1.5648200000000001E-2</v>
      </c>
      <c r="M1384" s="84">
        <f t="shared" si="256"/>
        <v>3.8241600000000001E-2</v>
      </c>
      <c r="N1384">
        <v>844</v>
      </c>
      <c r="O1384" s="85">
        <v>0</v>
      </c>
      <c r="P1384" s="84">
        <v>0.8</v>
      </c>
      <c r="Q1384">
        <v>0</v>
      </c>
      <c r="R1384">
        <v>-3.8241600000000001E-2</v>
      </c>
      <c r="S1384">
        <v>-1.5648200000000001E-2</v>
      </c>
      <c r="T1384">
        <v>0</v>
      </c>
      <c r="U1384">
        <v>1.5648200000000001E-2</v>
      </c>
      <c r="V1384">
        <v>3.8241600000000001E-2</v>
      </c>
      <c r="W1384" s="85">
        <v>0</v>
      </c>
      <c r="X1384" s="85">
        <v>0</v>
      </c>
      <c r="Y1384" s="85">
        <v>0</v>
      </c>
      <c r="Z1384" s="85">
        <v>0</v>
      </c>
      <c r="AA1384" s="85">
        <v>0</v>
      </c>
      <c r="AB1384" s="64">
        <f t="shared" si="257"/>
        <v>1544.6592600000001</v>
      </c>
      <c r="AC1384" s="64">
        <f t="shared" si="258"/>
        <v>1127.6017239999999</v>
      </c>
      <c r="AD1384" s="64">
        <f t="shared" si="259"/>
        <v>-32.275910400000001</v>
      </c>
      <c r="AE1384" s="64">
        <f t="shared" si="260"/>
        <v>-13.2070808</v>
      </c>
      <c r="AF1384" s="64">
        <f t="shared" si="261"/>
        <v>0</v>
      </c>
      <c r="AG1384" s="64">
        <f t="shared" si="262"/>
        <v>13.2070808</v>
      </c>
      <c r="AH1384" s="64">
        <f t="shared" si="263"/>
        <v>32.275910400000001</v>
      </c>
    </row>
    <row r="1385" spans="1:34">
      <c r="A1385" t="s">
        <v>36</v>
      </c>
      <c r="B1385" t="s">
        <v>45</v>
      </c>
      <c r="C1385">
        <v>10</v>
      </c>
      <c r="D1385">
        <v>2013</v>
      </c>
      <c r="E1385">
        <v>16</v>
      </c>
      <c r="F1385">
        <v>1.9759249999999999</v>
      </c>
      <c r="G1385">
        <v>1.4424250000000001</v>
      </c>
      <c r="H1385" s="85">
        <v>83.2791</v>
      </c>
      <c r="I1385" s="84">
        <f t="shared" si="252"/>
        <v>-3.8317200000000003E-2</v>
      </c>
      <c r="J1385" s="84">
        <f t="shared" si="253"/>
        <v>-1.5679100000000001E-2</v>
      </c>
      <c r="K1385" s="84">
        <f t="shared" si="254"/>
        <v>0</v>
      </c>
      <c r="L1385" s="84">
        <f t="shared" si="255"/>
        <v>1.5679100000000001E-2</v>
      </c>
      <c r="M1385" s="84">
        <f t="shared" si="256"/>
        <v>3.8317200000000003E-2</v>
      </c>
      <c r="N1385">
        <v>844</v>
      </c>
      <c r="O1385" s="85">
        <v>0</v>
      </c>
      <c r="P1385" s="84">
        <v>0.67400000000000004</v>
      </c>
      <c r="Q1385">
        <v>0</v>
      </c>
      <c r="R1385">
        <v>-3.8317200000000003E-2</v>
      </c>
      <c r="S1385">
        <v>-1.5679100000000001E-2</v>
      </c>
      <c r="T1385">
        <v>0</v>
      </c>
      <c r="U1385">
        <v>1.5679100000000001E-2</v>
      </c>
      <c r="V1385">
        <v>3.8317200000000003E-2</v>
      </c>
      <c r="W1385" s="85">
        <v>0</v>
      </c>
      <c r="X1385" s="85">
        <v>0</v>
      </c>
      <c r="Y1385" s="85">
        <v>0</v>
      </c>
      <c r="Z1385" s="85">
        <v>0</v>
      </c>
      <c r="AA1385" s="85">
        <v>0</v>
      </c>
      <c r="AB1385" s="64">
        <f t="shared" si="257"/>
        <v>1667.6806999999999</v>
      </c>
      <c r="AC1385" s="64">
        <f t="shared" si="258"/>
        <v>1217.4067</v>
      </c>
      <c r="AD1385" s="64">
        <f t="shared" si="259"/>
        <v>-32.339716800000005</v>
      </c>
      <c r="AE1385" s="64">
        <f t="shared" si="260"/>
        <v>-13.233160400000001</v>
      </c>
      <c r="AF1385" s="64">
        <f t="shared" si="261"/>
        <v>0</v>
      </c>
      <c r="AG1385" s="64">
        <f t="shared" si="262"/>
        <v>13.233160400000001</v>
      </c>
      <c r="AH1385" s="64">
        <f t="shared" si="263"/>
        <v>32.339716800000005</v>
      </c>
    </row>
    <row r="1386" spans="1:34">
      <c r="A1386" t="s">
        <v>36</v>
      </c>
      <c r="B1386" t="s">
        <v>45</v>
      </c>
      <c r="C1386">
        <v>10</v>
      </c>
      <c r="D1386">
        <v>2013</v>
      </c>
      <c r="E1386">
        <v>17</v>
      </c>
      <c r="F1386">
        <v>1.97001</v>
      </c>
      <c r="G1386">
        <v>1.438107</v>
      </c>
      <c r="H1386" s="85">
        <v>80.457400000000007</v>
      </c>
      <c r="I1386" s="84">
        <f t="shared" si="252"/>
        <v>-3.70973E-2</v>
      </c>
      <c r="J1386" s="84">
        <f t="shared" si="253"/>
        <v>-1.51799E-2</v>
      </c>
      <c r="K1386" s="84">
        <f t="shared" si="254"/>
        <v>0</v>
      </c>
      <c r="L1386" s="84">
        <f t="shared" si="255"/>
        <v>1.51799E-2</v>
      </c>
      <c r="M1386" s="84">
        <f t="shared" si="256"/>
        <v>3.70973E-2</v>
      </c>
      <c r="N1386">
        <v>844</v>
      </c>
      <c r="O1386" s="85">
        <v>0</v>
      </c>
      <c r="P1386" s="84">
        <v>0.56599999999999995</v>
      </c>
      <c r="Q1386">
        <v>0</v>
      </c>
      <c r="R1386">
        <v>-3.70973E-2</v>
      </c>
      <c r="S1386">
        <v>-1.51799E-2</v>
      </c>
      <c r="T1386">
        <v>0</v>
      </c>
      <c r="U1386">
        <v>1.51799E-2</v>
      </c>
      <c r="V1386">
        <v>3.70973E-2</v>
      </c>
      <c r="W1386" s="85">
        <v>0</v>
      </c>
      <c r="X1386" s="85">
        <v>0</v>
      </c>
      <c r="Y1386" s="85">
        <v>0</v>
      </c>
      <c r="Z1386" s="85">
        <v>0</v>
      </c>
      <c r="AA1386" s="85">
        <v>0</v>
      </c>
      <c r="AB1386" s="64">
        <f t="shared" si="257"/>
        <v>1662.6884400000001</v>
      </c>
      <c r="AC1386" s="64">
        <f t="shared" si="258"/>
        <v>1213.7623080000001</v>
      </c>
      <c r="AD1386" s="64">
        <f t="shared" si="259"/>
        <v>-31.310121200000001</v>
      </c>
      <c r="AE1386" s="64">
        <f t="shared" si="260"/>
        <v>-12.8118356</v>
      </c>
      <c r="AF1386" s="64">
        <f t="shared" si="261"/>
        <v>0</v>
      </c>
      <c r="AG1386" s="64">
        <f t="shared" si="262"/>
        <v>12.8118356</v>
      </c>
      <c r="AH1386" s="64">
        <f t="shared" si="263"/>
        <v>31.310121200000001</v>
      </c>
    </row>
    <row r="1387" spans="1:34">
      <c r="A1387" t="s">
        <v>36</v>
      </c>
      <c r="B1387" t="s">
        <v>45</v>
      </c>
      <c r="C1387">
        <v>10</v>
      </c>
      <c r="D1387">
        <v>2013</v>
      </c>
      <c r="E1387">
        <v>18</v>
      </c>
      <c r="F1387">
        <v>1.771055</v>
      </c>
      <c r="G1387">
        <v>1.29287</v>
      </c>
      <c r="H1387" s="85">
        <v>75.689899999999994</v>
      </c>
      <c r="I1387" s="84">
        <f t="shared" si="252"/>
        <v>-3.45595E-2</v>
      </c>
      <c r="J1387" s="84">
        <f t="shared" si="253"/>
        <v>-1.41415E-2</v>
      </c>
      <c r="K1387" s="84">
        <f t="shared" si="254"/>
        <v>0</v>
      </c>
      <c r="L1387" s="84">
        <f t="shared" si="255"/>
        <v>1.41415E-2</v>
      </c>
      <c r="M1387" s="84">
        <f t="shared" si="256"/>
        <v>3.45595E-2</v>
      </c>
      <c r="N1387">
        <v>844</v>
      </c>
      <c r="O1387" s="85">
        <v>0</v>
      </c>
      <c r="P1387" s="84">
        <v>0.374</v>
      </c>
      <c r="Q1387">
        <v>0</v>
      </c>
      <c r="R1387">
        <v>-3.45595E-2</v>
      </c>
      <c r="S1387">
        <v>-1.41415E-2</v>
      </c>
      <c r="T1387">
        <v>0</v>
      </c>
      <c r="U1387">
        <v>1.41415E-2</v>
      </c>
      <c r="V1387">
        <v>3.45595E-2</v>
      </c>
      <c r="W1387" s="85">
        <v>0</v>
      </c>
      <c r="X1387" s="85">
        <v>0</v>
      </c>
      <c r="Y1387" s="85">
        <v>0</v>
      </c>
      <c r="Z1387" s="85">
        <v>0</v>
      </c>
      <c r="AA1387" s="85">
        <v>0</v>
      </c>
      <c r="AB1387" s="64">
        <f t="shared" si="257"/>
        <v>1494.7704200000001</v>
      </c>
      <c r="AC1387" s="64">
        <f t="shared" si="258"/>
        <v>1091.18228</v>
      </c>
      <c r="AD1387" s="64">
        <f t="shared" si="259"/>
        <v>-29.168218</v>
      </c>
      <c r="AE1387" s="64">
        <f t="shared" si="260"/>
        <v>-11.935426</v>
      </c>
      <c r="AF1387" s="64">
        <f t="shared" si="261"/>
        <v>0</v>
      </c>
      <c r="AG1387" s="64">
        <f t="shared" si="262"/>
        <v>11.935426</v>
      </c>
      <c r="AH1387" s="64">
        <f t="shared" si="263"/>
        <v>29.168218</v>
      </c>
    </row>
    <row r="1388" spans="1:34">
      <c r="A1388" t="s">
        <v>36</v>
      </c>
      <c r="B1388" t="s">
        <v>45</v>
      </c>
      <c r="C1388">
        <v>10</v>
      </c>
      <c r="D1388">
        <v>2013</v>
      </c>
      <c r="E1388">
        <v>19</v>
      </c>
      <c r="F1388">
        <v>1.384064</v>
      </c>
      <c r="G1388">
        <v>1.536311</v>
      </c>
      <c r="H1388" s="85">
        <v>72.410899999999998</v>
      </c>
      <c r="I1388" s="84">
        <f t="shared" si="252"/>
        <v>0</v>
      </c>
      <c r="J1388" s="84">
        <f t="shared" si="253"/>
        <v>0</v>
      </c>
      <c r="K1388" s="84">
        <f t="shared" si="254"/>
        <v>0</v>
      </c>
      <c r="L1388" s="84">
        <f t="shared" si="255"/>
        <v>0</v>
      </c>
      <c r="M1388" s="84">
        <f t="shared" si="256"/>
        <v>0</v>
      </c>
      <c r="N1388">
        <v>844</v>
      </c>
      <c r="O1388" s="85">
        <v>0</v>
      </c>
      <c r="P1388" s="84">
        <v>0.23300000000000001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 s="85">
        <v>0</v>
      </c>
      <c r="X1388" s="85">
        <v>0</v>
      </c>
      <c r="Y1388" s="85">
        <v>0</v>
      </c>
      <c r="Z1388" s="85">
        <v>0</v>
      </c>
      <c r="AA1388" s="85">
        <v>0</v>
      </c>
      <c r="AB1388" s="64">
        <f t="shared" si="257"/>
        <v>1168.1500160000001</v>
      </c>
      <c r="AC1388" s="64">
        <f t="shared" si="258"/>
        <v>1296.6464839999999</v>
      </c>
      <c r="AD1388" s="64">
        <f t="shared" si="259"/>
        <v>0</v>
      </c>
      <c r="AE1388" s="64">
        <f t="shared" si="260"/>
        <v>0</v>
      </c>
      <c r="AF1388" s="64">
        <f t="shared" si="261"/>
        <v>0</v>
      </c>
      <c r="AG1388" s="64">
        <f t="shared" si="262"/>
        <v>0</v>
      </c>
      <c r="AH1388" s="64">
        <f t="shared" si="263"/>
        <v>0</v>
      </c>
    </row>
    <row r="1389" spans="1:34">
      <c r="A1389" t="s">
        <v>36</v>
      </c>
      <c r="B1389" t="s">
        <v>45</v>
      </c>
      <c r="C1389">
        <v>10</v>
      </c>
      <c r="D1389">
        <v>2013</v>
      </c>
      <c r="E1389">
        <v>20</v>
      </c>
      <c r="F1389">
        <v>0.94241640000000004</v>
      </c>
      <c r="G1389">
        <v>1.027234</v>
      </c>
      <c r="H1389" s="85">
        <v>69.868200000000002</v>
      </c>
      <c r="I1389" s="84">
        <f t="shared" si="252"/>
        <v>0</v>
      </c>
      <c r="J1389" s="84">
        <f t="shared" si="253"/>
        <v>0</v>
      </c>
      <c r="K1389" s="84">
        <f t="shared" si="254"/>
        <v>0</v>
      </c>
      <c r="L1389" s="84">
        <f t="shared" si="255"/>
        <v>0</v>
      </c>
      <c r="M1389" s="84">
        <f t="shared" si="256"/>
        <v>0</v>
      </c>
      <c r="N1389">
        <v>844</v>
      </c>
      <c r="O1389" s="85">
        <v>0</v>
      </c>
      <c r="P1389" s="84">
        <v>0.16500000000000001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 s="85">
        <v>0</v>
      </c>
      <c r="X1389" s="85">
        <v>0</v>
      </c>
      <c r="Y1389" s="85">
        <v>0</v>
      </c>
      <c r="Z1389" s="85">
        <v>0</v>
      </c>
      <c r="AA1389" s="85">
        <v>0</v>
      </c>
      <c r="AB1389" s="64">
        <f t="shared" si="257"/>
        <v>795.39944160000005</v>
      </c>
      <c r="AC1389" s="64">
        <f t="shared" si="258"/>
        <v>866.98549600000001</v>
      </c>
      <c r="AD1389" s="64">
        <f t="shared" si="259"/>
        <v>0</v>
      </c>
      <c r="AE1389" s="64">
        <f t="shared" si="260"/>
        <v>0</v>
      </c>
      <c r="AF1389" s="64">
        <f t="shared" si="261"/>
        <v>0</v>
      </c>
      <c r="AG1389" s="64">
        <f t="shared" si="262"/>
        <v>0</v>
      </c>
      <c r="AH1389" s="64">
        <f t="shared" si="263"/>
        <v>0</v>
      </c>
    </row>
    <row r="1390" spans="1:34">
      <c r="A1390" t="s">
        <v>36</v>
      </c>
      <c r="B1390" t="s">
        <v>45</v>
      </c>
      <c r="C1390">
        <v>10</v>
      </c>
      <c r="D1390">
        <v>2013</v>
      </c>
      <c r="E1390">
        <v>21</v>
      </c>
      <c r="F1390">
        <v>0.66180340000000004</v>
      </c>
      <c r="G1390">
        <v>0.70812960000000003</v>
      </c>
      <c r="H1390" s="85">
        <v>66.852699999999999</v>
      </c>
      <c r="I1390" s="84">
        <f t="shared" si="252"/>
        <v>0</v>
      </c>
      <c r="J1390" s="84">
        <f t="shared" si="253"/>
        <v>0</v>
      </c>
      <c r="K1390" s="84">
        <f t="shared" si="254"/>
        <v>0</v>
      </c>
      <c r="L1390" s="84">
        <f t="shared" si="255"/>
        <v>0</v>
      </c>
      <c r="M1390" s="84">
        <f t="shared" si="256"/>
        <v>0</v>
      </c>
      <c r="N1390">
        <v>844</v>
      </c>
      <c r="O1390" s="85">
        <v>0</v>
      </c>
      <c r="P1390" s="84">
        <v>0.1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 s="85">
        <v>0</v>
      </c>
      <c r="X1390" s="85">
        <v>0</v>
      </c>
      <c r="Y1390" s="85">
        <v>0</v>
      </c>
      <c r="Z1390" s="85">
        <v>0</v>
      </c>
      <c r="AA1390" s="85">
        <v>0</v>
      </c>
      <c r="AB1390" s="64">
        <f t="shared" si="257"/>
        <v>558.56206960000009</v>
      </c>
      <c r="AC1390" s="64">
        <f t="shared" si="258"/>
        <v>597.66138239999998</v>
      </c>
      <c r="AD1390" s="64">
        <f t="shared" si="259"/>
        <v>0</v>
      </c>
      <c r="AE1390" s="64">
        <f t="shared" si="260"/>
        <v>0</v>
      </c>
      <c r="AF1390" s="64">
        <f t="shared" si="261"/>
        <v>0</v>
      </c>
      <c r="AG1390" s="64">
        <f t="shared" si="262"/>
        <v>0</v>
      </c>
      <c r="AH1390" s="64">
        <f t="shared" si="263"/>
        <v>0</v>
      </c>
    </row>
    <row r="1391" spans="1:34">
      <c r="A1391" t="s">
        <v>36</v>
      </c>
      <c r="B1391" t="s">
        <v>45</v>
      </c>
      <c r="C1391">
        <v>10</v>
      </c>
      <c r="D1391">
        <v>2013</v>
      </c>
      <c r="E1391">
        <v>22</v>
      </c>
      <c r="F1391">
        <v>0.49937749999999997</v>
      </c>
      <c r="G1391">
        <v>0.49937749999999997</v>
      </c>
      <c r="H1391" s="85">
        <v>65.751900000000006</v>
      </c>
      <c r="I1391" s="84">
        <f t="shared" si="252"/>
        <v>0</v>
      </c>
      <c r="J1391" s="84">
        <f t="shared" si="253"/>
        <v>0</v>
      </c>
      <c r="K1391" s="84">
        <f t="shared" si="254"/>
        <v>0</v>
      </c>
      <c r="L1391" s="84">
        <f t="shared" si="255"/>
        <v>0</v>
      </c>
      <c r="M1391" s="84">
        <f t="shared" si="256"/>
        <v>0</v>
      </c>
      <c r="N1391">
        <v>844</v>
      </c>
      <c r="O1391" s="85">
        <v>0</v>
      </c>
      <c r="P1391" s="84">
        <v>6.8000000000000005E-2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 s="85">
        <v>0</v>
      </c>
      <c r="X1391" s="85">
        <v>0</v>
      </c>
      <c r="Y1391" s="85">
        <v>0</v>
      </c>
      <c r="Z1391" s="85">
        <v>0</v>
      </c>
      <c r="AA1391" s="85">
        <v>0</v>
      </c>
      <c r="AB1391" s="64">
        <f t="shared" si="257"/>
        <v>421.47460999999998</v>
      </c>
      <c r="AC1391" s="64">
        <f t="shared" si="258"/>
        <v>421.47460999999998</v>
      </c>
      <c r="AD1391" s="64">
        <f t="shared" si="259"/>
        <v>0</v>
      </c>
      <c r="AE1391" s="64">
        <f t="shared" si="260"/>
        <v>0</v>
      </c>
      <c r="AF1391" s="64">
        <f t="shared" si="261"/>
        <v>0</v>
      </c>
      <c r="AG1391" s="64">
        <f t="shared" si="262"/>
        <v>0</v>
      </c>
      <c r="AH1391" s="64">
        <f t="shared" si="263"/>
        <v>0</v>
      </c>
    </row>
    <row r="1392" spans="1:34">
      <c r="A1392" t="s">
        <v>36</v>
      </c>
      <c r="B1392" t="s">
        <v>45</v>
      </c>
      <c r="C1392">
        <v>10</v>
      </c>
      <c r="D1392">
        <v>2013</v>
      </c>
      <c r="E1392">
        <v>23</v>
      </c>
      <c r="F1392">
        <v>0.32643899999999998</v>
      </c>
      <c r="G1392">
        <v>0.32643899999999998</v>
      </c>
      <c r="H1392" s="85">
        <v>64.410899999999998</v>
      </c>
      <c r="I1392" s="84">
        <f t="shared" si="252"/>
        <v>0</v>
      </c>
      <c r="J1392" s="84">
        <f t="shared" si="253"/>
        <v>0</v>
      </c>
      <c r="K1392" s="84">
        <f t="shared" si="254"/>
        <v>0</v>
      </c>
      <c r="L1392" s="84">
        <f t="shared" si="255"/>
        <v>0</v>
      </c>
      <c r="M1392" s="84">
        <f t="shared" si="256"/>
        <v>0</v>
      </c>
      <c r="N1392">
        <v>844</v>
      </c>
      <c r="O1392" s="85">
        <v>0</v>
      </c>
      <c r="P1392" s="84">
        <v>5.0999999999999997E-2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 s="85">
        <v>0</v>
      </c>
      <c r="X1392" s="85">
        <v>0</v>
      </c>
      <c r="Y1392" s="85">
        <v>0</v>
      </c>
      <c r="Z1392" s="85">
        <v>0</v>
      </c>
      <c r="AA1392" s="85">
        <v>0</v>
      </c>
      <c r="AB1392" s="64">
        <f t="shared" si="257"/>
        <v>275.51451599999996</v>
      </c>
      <c r="AC1392" s="64">
        <f t="shared" si="258"/>
        <v>275.51451599999996</v>
      </c>
      <c r="AD1392" s="64">
        <f t="shared" si="259"/>
        <v>0</v>
      </c>
      <c r="AE1392" s="64">
        <f t="shared" si="260"/>
        <v>0</v>
      </c>
      <c r="AF1392" s="64">
        <f t="shared" si="261"/>
        <v>0</v>
      </c>
      <c r="AG1392" s="64">
        <f t="shared" si="262"/>
        <v>0</v>
      </c>
      <c r="AH1392" s="64">
        <f t="shared" si="263"/>
        <v>0</v>
      </c>
    </row>
    <row r="1393" spans="1:34">
      <c r="A1393" t="s">
        <v>36</v>
      </c>
      <c r="B1393" t="s">
        <v>45</v>
      </c>
      <c r="C1393">
        <v>10</v>
      </c>
      <c r="D1393">
        <v>2013</v>
      </c>
      <c r="E1393">
        <v>24</v>
      </c>
      <c r="F1393">
        <v>0.16615769999999999</v>
      </c>
      <c r="G1393">
        <v>0.16615769999999999</v>
      </c>
      <c r="H1393" s="85">
        <v>62.527099999999997</v>
      </c>
      <c r="I1393" s="84">
        <f t="shared" si="252"/>
        <v>0</v>
      </c>
      <c r="J1393" s="84">
        <f t="shared" si="253"/>
        <v>0</v>
      </c>
      <c r="K1393" s="84">
        <f t="shared" si="254"/>
        <v>0</v>
      </c>
      <c r="L1393" s="84">
        <f t="shared" si="255"/>
        <v>0</v>
      </c>
      <c r="M1393" s="84">
        <f t="shared" si="256"/>
        <v>0</v>
      </c>
      <c r="N1393">
        <v>844</v>
      </c>
      <c r="O1393" s="85">
        <v>0</v>
      </c>
      <c r="P1393" s="84">
        <v>0.05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 s="85">
        <v>0</v>
      </c>
      <c r="X1393" s="85">
        <v>0</v>
      </c>
      <c r="Y1393" s="85">
        <v>0</v>
      </c>
      <c r="Z1393" s="85">
        <v>0</v>
      </c>
      <c r="AA1393" s="85">
        <v>0</v>
      </c>
      <c r="AB1393" s="64">
        <f t="shared" si="257"/>
        <v>140.23709879999998</v>
      </c>
      <c r="AC1393" s="64">
        <f t="shared" si="258"/>
        <v>140.23709879999998</v>
      </c>
      <c r="AD1393" s="64">
        <f t="shared" si="259"/>
        <v>0</v>
      </c>
      <c r="AE1393" s="64">
        <f t="shared" si="260"/>
        <v>0</v>
      </c>
      <c r="AF1393" s="64">
        <f t="shared" si="261"/>
        <v>0</v>
      </c>
      <c r="AG1393" s="64">
        <f t="shared" si="262"/>
        <v>0</v>
      </c>
      <c r="AH1393" s="64">
        <f t="shared" si="263"/>
        <v>0</v>
      </c>
    </row>
    <row r="1394" spans="1:34">
      <c r="A1394" t="s">
        <v>36</v>
      </c>
      <c r="B1394" t="s">
        <v>51</v>
      </c>
      <c r="C1394">
        <v>11</v>
      </c>
      <c r="D1394">
        <v>2013</v>
      </c>
      <c r="E1394">
        <v>1</v>
      </c>
      <c r="F1394">
        <v>0</v>
      </c>
      <c r="G1394">
        <v>0</v>
      </c>
      <c r="H1394" s="85">
        <v>51.713200000000001</v>
      </c>
      <c r="I1394" s="84">
        <f t="shared" si="252"/>
        <v>0</v>
      </c>
      <c r="J1394" s="84">
        <f t="shared" si="253"/>
        <v>0</v>
      </c>
      <c r="K1394" s="84">
        <f t="shared" si="254"/>
        <v>0</v>
      </c>
      <c r="L1394" s="84">
        <f t="shared" si="255"/>
        <v>0</v>
      </c>
      <c r="M1394" s="84">
        <f t="shared" si="256"/>
        <v>0</v>
      </c>
      <c r="N1394">
        <v>1055</v>
      </c>
      <c r="O1394" s="85">
        <v>0</v>
      </c>
      <c r="P1394" s="84">
        <v>0.05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 s="85">
        <v>0</v>
      </c>
      <c r="X1394" s="85">
        <v>0</v>
      </c>
      <c r="Y1394" s="85">
        <v>0</v>
      </c>
      <c r="Z1394" s="85">
        <v>0</v>
      </c>
      <c r="AA1394" s="85">
        <v>0</v>
      </c>
      <c r="AB1394" s="64">
        <f t="shared" si="257"/>
        <v>0</v>
      </c>
      <c r="AC1394" s="64">
        <f t="shared" si="258"/>
        <v>0</v>
      </c>
      <c r="AD1394" s="64">
        <f t="shared" si="259"/>
        <v>0</v>
      </c>
      <c r="AE1394" s="64">
        <f t="shared" si="260"/>
        <v>0</v>
      </c>
      <c r="AF1394" s="64">
        <f t="shared" si="261"/>
        <v>0</v>
      </c>
      <c r="AG1394" s="64">
        <f t="shared" si="262"/>
        <v>0</v>
      </c>
      <c r="AH1394" s="64">
        <f t="shared" si="263"/>
        <v>0</v>
      </c>
    </row>
    <row r="1395" spans="1:34">
      <c r="A1395" t="s">
        <v>36</v>
      </c>
      <c r="B1395" t="s">
        <v>51</v>
      </c>
      <c r="C1395">
        <v>11</v>
      </c>
      <c r="D1395">
        <v>2013</v>
      </c>
      <c r="E1395">
        <v>2</v>
      </c>
      <c r="F1395">
        <v>0</v>
      </c>
      <c r="G1395">
        <v>0</v>
      </c>
      <c r="H1395" s="85">
        <v>51.248100000000001</v>
      </c>
      <c r="I1395" s="84">
        <f t="shared" si="252"/>
        <v>0</v>
      </c>
      <c r="J1395" s="84">
        <f t="shared" si="253"/>
        <v>0</v>
      </c>
      <c r="K1395" s="84">
        <f t="shared" si="254"/>
        <v>0</v>
      </c>
      <c r="L1395" s="84">
        <f t="shared" si="255"/>
        <v>0</v>
      </c>
      <c r="M1395" s="84">
        <f t="shared" si="256"/>
        <v>0</v>
      </c>
      <c r="N1395">
        <v>1055</v>
      </c>
      <c r="O1395" s="85">
        <v>0</v>
      </c>
      <c r="P1395" s="84">
        <v>3.2000000000000001E-2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 s="85">
        <v>0</v>
      </c>
      <c r="X1395" s="85">
        <v>0</v>
      </c>
      <c r="Y1395" s="85">
        <v>0</v>
      </c>
      <c r="Z1395" s="85">
        <v>0</v>
      </c>
      <c r="AA1395" s="85">
        <v>0</v>
      </c>
      <c r="AB1395" s="64">
        <f t="shared" si="257"/>
        <v>0</v>
      </c>
      <c r="AC1395" s="64">
        <f t="shared" si="258"/>
        <v>0</v>
      </c>
      <c r="AD1395" s="64">
        <f t="shared" si="259"/>
        <v>0</v>
      </c>
      <c r="AE1395" s="64">
        <f t="shared" si="260"/>
        <v>0</v>
      </c>
      <c r="AF1395" s="64">
        <f t="shared" si="261"/>
        <v>0</v>
      </c>
      <c r="AG1395" s="64">
        <f t="shared" si="262"/>
        <v>0</v>
      </c>
      <c r="AH1395" s="64">
        <f t="shared" si="263"/>
        <v>0</v>
      </c>
    </row>
    <row r="1396" spans="1:34">
      <c r="A1396" t="s">
        <v>36</v>
      </c>
      <c r="B1396" t="s">
        <v>51</v>
      </c>
      <c r="C1396">
        <v>11</v>
      </c>
      <c r="D1396">
        <v>2013</v>
      </c>
      <c r="E1396">
        <v>3</v>
      </c>
      <c r="F1396">
        <v>0</v>
      </c>
      <c r="G1396">
        <v>0</v>
      </c>
      <c r="H1396" s="85">
        <v>50.906999999999996</v>
      </c>
      <c r="I1396" s="84">
        <f t="shared" si="252"/>
        <v>0</v>
      </c>
      <c r="J1396" s="84">
        <f t="shared" si="253"/>
        <v>0</v>
      </c>
      <c r="K1396" s="84">
        <f t="shared" si="254"/>
        <v>0</v>
      </c>
      <c r="L1396" s="84">
        <f t="shared" si="255"/>
        <v>0</v>
      </c>
      <c r="M1396" s="84">
        <f t="shared" si="256"/>
        <v>0</v>
      </c>
      <c r="N1396">
        <v>1055</v>
      </c>
      <c r="O1396" s="85">
        <v>0</v>
      </c>
      <c r="P1396" s="84">
        <v>4.3999999999999997E-2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 s="85">
        <v>0</v>
      </c>
      <c r="X1396" s="85">
        <v>0</v>
      </c>
      <c r="Y1396" s="85">
        <v>0</v>
      </c>
      <c r="Z1396" s="85">
        <v>0</v>
      </c>
      <c r="AA1396" s="85">
        <v>0</v>
      </c>
      <c r="AB1396" s="64">
        <f t="shared" si="257"/>
        <v>0</v>
      </c>
      <c r="AC1396" s="64">
        <f t="shared" si="258"/>
        <v>0</v>
      </c>
      <c r="AD1396" s="64">
        <f t="shared" si="259"/>
        <v>0</v>
      </c>
      <c r="AE1396" s="64">
        <f t="shared" si="260"/>
        <v>0</v>
      </c>
      <c r="AF1396" s="64">
        <f t="shared" si="261"/>
        <v>0</v>
      </c>
      <c r="AG1396" s="64">
        <f t="shared" si="262"/>
        <v>0</v>
      </c>
      <c r="AH1396" s="64">
        <f t="shared" si="263"/>
        <v>0</v>
      </c>
    </row>
    <row r="1397" spans="1:34">
      <c r="A1397" t="s">
        <v>36</v>
      </c>
      <c r="B1397" t="s">
        <v>51</v>
      </c>
      <c r="C1397">
        <v>11</v>
      </c>
      <c r="D1397">
        <v>2013</v>
      </c>
      <c r="E1397">
        <v>4</v>
      </c>
      <c r="F1397">
        <v>0</v>
      </c>
      <c r="G1397">
        <v>0</v>
      </c>
      <c r="H1397" s="85">
        <v>50.263599999999997</v>
      </c>
      <c r="I1397" s="84">
        <f t="shared" si="252"/>
        <v>0</v>
      </c>
      <c r="J1397" s="84">
        <f t="shared" si="253"/>
        <v>0</v>
      </c>
      <c r="K1397" s="84">
        <f t="shared" si="254"/>
        <v>0</v>
      </c>
      <c r="L1397" s="84">
        <f t="shared" si="255"/>
        <v>0</v>
      </c>
      <c r="M1397" s="84">
        <f t="shared" si="256"/>
        <v>0</v>
      </c>
      <c r="N1397">
        <v>1055</v>
      </c>
      <c r="O1397" s="85">
        <v>0</v>
      </c>
      <c r="P1397" s="84">
        <v>4.3999999999999997E-2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 s="85">
        <v>0</v>
      </c>
      <c r="X1397" s="85">
        <v>0</v>
      </c>
      <c r="Y1397" s="85">
        <v>0</v>
      </c>
      <c r="Z1397" s="85">
        <v>0</v>
      </c>
      <c r="AA1397" s="85">
        <v>0</v>
      </c>
      <c r="AB1397" s="64">
        <f t="shared" si="257"/>
        <v>0</v>
      </c>
      <c r="AC1397" s="64">
        <f t="shared" si="258"/>
        <v>0</v>
      </c>
      <c r="AD1397" s="64">
        <f t="shared" si="259"/>
        <v>0</v>
      </c>
      <c r="AE1397" s="64">
        <f t="shared" si="260"/>
        <v>0</v>
      </c>
      <c r="AF1397" s="64">
        <f t="shared" si="261"/>
        <v>0</v>
      </c>
      <c r="AG1397" s="64">
        <f t="shared" si="262"/>
        <v>0</v>
      </c>
      <c r="AH1397" s="64">
        <f t="shared" si="263"/>
        <v>0</v>
      </c>
    </row>
    <row r="1398" spans="1:34">
      <c r="A1398" t="s">
        <v>36</v>
      </c>
      <c r="B1398" t="s">
        <v>51</v>
      </c>
      <c r="C1398">
        <v>11</v>
      </c>
      <c r="D1398">
        <v>2013</v>
      </c>
      <c r="E1398">
        <v>5</v>
      </c>
      <c r="F1398">
        <v>0</v>
      </c>
      <c r="G1398">
        <v>0</v>
      </c>
      <c r="H1398" s="85">
        <v>49.162799999999997</v>
      </c>
      <c r="I1398" s="84">
        <f t="shared" si="252"/>
        <v>0</v>
      </c>
      <c r="J1398" s="84">
        <f t="shared" si="253"/>
        <v>0</v>
      </c>
      <c r="K1398" s="84">
        <f t="shared" si="254"/>
        <v>0</v>
      </c>
      <c r="L1398" s="84">
        <f t="shared" si="255"/>
        <v>0</v>
      </c>
      <c r="M1398" s="84">
        <f t="shared" si="256"/>
        <v>0</v>
      </c>
      <c r="N1398">
        <v>1055</v>
      </c>
      <c r="O1398" s="85">
        <v>0</v>
      </c>
      <c r="P1398" s="84">
        <v>5.3999999999999999E-2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 s="85">
        <v>0</v>
      </c>
      <c r="X1398" s="85">
        <v>0</v>
      </c>
      <c r="Y1398" s="85">
        <v>0</v>
      </c>
      <c r="Z1398" s="85">
        <v>0</v>
      </c>
      <c r="AA1398" s="85">
        <v>0</v>
      </c>
      <c r="AB1398" s="64">
        <f t="shared" si="257"/>
        <v>0</v>
      </c>
      <c r="AC1398" s="64">
        <f t="shared" si="258"/>
        <v>0</v>
      </c>
      <c r="AD1398" s="64">
        <f t="shared" si="259"/>
        <v>0</v>
      </c>
      <c r="AE1398" s="64">
        <f t="shared" si="260"/>
        <v>0</v>
      </c>
      <c r="AF1398" s="64">
        <f t="shared" si="261"/>
        <v>0</v>
      </c>
      <c r="AG1398" s="64">
        <f t="shared" si="262"/>
        <v>0</v>
      </c>
      <c r="AH1398" s="64">
        <f t="shared" si="263"/>
        <v>0</v>
      </c>
    </row>
    <row r="1399" spans="1:34">
      <c r="A1399" t="s">
        <v>36</v>
      </c>
      <c r="B1399" t="s">
        <v>51</v>
      </c>
      <c r="C1399">
        <v>11</v>
      </c>
      <c r="D1399">
        <v>2013</v>
      </c>
      <c r="E1399">
        <v>6</v>
      </c>
      <c r="F1399">
        <v>0</v>
      </c>
      <c r="G1399">
        <v>0</v>
      </c>
      <c r="H1399" s="85">
        <v>47.829500000000003</v>
      </c>
      <c r="I1399" s="84">
        <f t="shared" si="252"/>
        <v>0</v>
      </c>
      <c r="J1399" s="84">
        <f t="shared" si="253"/>
        <v>0</v>
      </c>
      <c r="K1399" s="84">
        <f t="shared" si="254"/>
        <v>0</v>
      </c>
      <c r="L1399" s="84">
        <f t="shared" si="255"/>
        <v>0</v>
      </c>
      <c r="M1399" s="84">
        <f t="shared" si="256"/>
        <v>0</v>
      </c>
      <c r="N1399">
        <v>1055</v>
      </c>
      <c r="O1399" s="85">
        <v>0</v>
      </c>
      <c r="P1399" s="84">
        <v>0.10100000000000001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 s="85">
        <v>0</v>
      </c>
      <c r="X1399" s="85">
        <v>0</v>
      </c>
      <c r="Y1399" s="85">
        <v>0</v>
      </c>
      <c r="Z1399" s="85">
        <v>0</v>
      </c>
      <c r="AA1399" s="85">
        <v>0</v>
      </c>
      <c r="AB1399" s="64">
        <f t="shared" si="257"/>
        <v>0</v>
      </c>
      <c r="AC1399" s="64">
        <f t="shared" si="258"/>
        <v>0</v>
      </c>
      <c r="AD1399" s="64">
        <f t="shared" si="259"/>
        <v>0</v>
      </c>
      <c r="AE1399" s="64">
        <f t="shared" si="260"/>
        <v>0</v>
      </c>
      <c r="AF1399" s="64">
        <f t="shared" si="261"/>
        <v>0</v>
      </c>
      <c r="AG1399" s="64">
        <f t="shared" si="262"/>
        <v>0</v>
      </c>
      <c r="AH1399" s="64">
        <f t="shared" si="263"/>
        <v>0</v>
      </c>
    </row>
    <row r="1400" spans="1:34">
      <c r="A1400" t="s">
        <v>36</v>
      </c>
      <c r="B1400" t="s">
        <v>51</v>
      </c>
      <c r="C1400">
        <v>11</v>
      </c>
      <c r="D1400">
        <v>2013</v>
      </c>
      <c r="E1400">
        <v>7</v>
      </c>
      <c r="F1400">
        <v>0</v>
      </c>
      <c r="G1400">
        <v>0</v>
      </c>
      <c r="H1400" s="85">
        <v>49.5426</v>
      </c>
      <c r="I1400" s="84">
        <f t="shared" si="252"/>
        <v>0</v>
      </c>
      <c r="J1400" s="84">
        <f t="shared" si="253"/>
        <v>0</v>
      </c>
      <c r="K1400" s="84">
        <f t="shared" si="254"/>
        <v>0</v>
      </c>
      <c r="L1400" s="84">
        <f t="shared" si="255"/>
        <v>0</v>
      </c>
      <c r="M1400" s="84">
        <f t="shared" si="256"/>
        <v>0</v>
      </c>
      <c r="N1400">
        <v>1055</v>
      </c>
      <c r="O1400" s="85">
        <v>0</v>
      </c>
      <c r="P1400" s="84">
        <v>0.161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 s="85">
        <v>0</v>
      </c>
      <c r="X1400" s="85">
        <v>0</v>
      </c>
      <c r="Y1400" s="85">
        <v>0</v>
      </c>
      <c r="Z1400" s="85">
        <v>0</v>
      </c>
      <c r="AA1400" s="85">
        <v>0</v>
      </c>
      <c r="AB1400" s="64">
        <f t="shared" si="257"/>
        <v>0</v>
      </c>
      <c r="AC1400" s="64">
        <f t="shared" si="258"/>
        <v>0</v>
      </c>
      <c r="AD1400" s="64">
        <f t="shared" si="259"/>
        <v>0</v>
      </c>
      <c r="AE1400" s="64">
        <f t="shared" si="260"/>
        <v>0</v>
      </c>
      <c r="AF1400" s="64">
        <f t="shared" si="261"/>
        <v>0</v>
      </c>
      <c r="AG1400" s="64">
        <f t="shared" si="262"/>
        <v>0</v>
      </c>
      <c r="AH1400" s="64">
        <f t="shared" si="263"/>
        <v>0</v>
      </c>
    </row>
    <row r="1401" spans="1:34">
      <c r="A1401" t="s">
        <v>36</v>
      </c>
      <c r="B1401" t="s">
        <v>51</v>
      </c>
      <c r="C1401">
        <v>11</v>
      </c>
      <c r="D1401">
        <v>2013</v>
      </c>
      <c r="E1401">
        <v>8</v>
      </c>
      <c r="F1401">
        <v>0</v>
      </c>
      <c r="G1401">
        <v>0</v>
      </c>
      <c r="H1401" s="85">
        <v>53.410899999999998</v>
      </c>
      <c r="I1401" s="84">
        <f t="shared" si="252"/>
        <v>0</v>
      </c>
      <c r="J1401" s="84">
        <f t="shared" si="253"/>
        <v>0</v>
      </c>
      <c r="K1401" s="84">
        <f t="shared" si="254"/>
        <v>0</v>
      </c>
      <c r="L1401" s="84">
        <f t="shared" si="255"/>
        <v>0</v>
      </c>
      <c r="M1401" s="84">
        <f t="shared" si="256"/>
        <v>0</v>
      </c>
      <c r="N1401">
        <v>1055</v>
      </c>
      <c r="O1401" s="85">
        <v>0</v>
      </c>
      <c r="P1401" s="84">
        <v>0.224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 s="85">
        <v>0</v>
      </c>
      <c r="X1401" s="85">
        <v>0</v>
      </c>
      <c r="Y1401" s="85">
        <v>0</v>
      </c>
      <c r="Z1401" s="85">
        <v>0</v>
      </c>
      <c r="AA1401" s="85">
        <v>0</v>
      </c>
      <c r="AB1401" s="64">
        <f t="shared" si="257"/>
        <v>0</v>
      </c>
      <c r="AC1401" s="64">
        <f t="shared" si="258"/>
        <v>0</v>
      </c>
      <c r="AD1401" s="64">
        <f t="shared" si="259"/>
        <v>0</v>
      </c>
      <c r="AE1401" s="64">
        <f t="shared" si="260"/>
        <v>0</v>
      </c>
      <c r="AF1401" s="64">
        <f t="shared" si="261"/>
        <v>0</v>
      </c>
      <c r="AG1401" s="64">
        <f t="shared" si="262"/>
        <v>0</v>
      </c>
      <c r="AH1401" s="64">
        <f t="shared" si="263"/>
        <v>0</v>
      </c>
    </row>
    <row r="1402" spans="1:34">
      <c r="A1402" t="s">
        <v>36</v>
      </c>
      <c r="B1402" t="s">
        <v>51</v>
      </c>
      <c r="C1402">
        <v>11</v>
      </c>
      <c r="D1402">
        <v>2013</v>
      </c>
      <c r="E1402">
        <v>9</v>
      </c>
      <c r="F1402">
        <v>2.1086500000000001E-2</v>
      </c>
      <c r="G1402">
        <v>2.1086500000000001E-2</v>
      </c>
      <c r="H1402" s="85">
        <v>62.155000000000001</v>
      </c>
      <c r="I1402" s="84">
        <f t="shared" si="252"/>
        <v>0</v>
      </c>
      <c r="J1402" s="84">
        <f t="shared" si="253"/>
        <v>0</v>
      </c>
      <c r="K1402" s="84">
        <f t="shared" si="254"/>
        <v>0</v>
      </c>
      <c r="L1402" s="84">
        <f t="shared" si="255"/>
        <v>0</v>
      </c>
      <c r="M1402" s="84">
        <f t="shared" si="256"/>
        <v>0</v>
      </c>
      <c r="N1402">
        <v>1055</v>
      </c>
      <c r="O1402" s="85">
        <v>0</v>
      </c>
      <c r="P1402" s="84">
        <v>0.33800000000000002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 s="85">
        <v>0</v>
      </c>
      <c r="X1402" s="85">
        <v>0</v>
      </c>
      <c r="Y1402" s="85">
        <v>0</v>
      </c>
      <c r="Z1402" s="85">
        <v>0</v>
      </c>
      <c r="AA1402" s="85">
        <v>0</v>
      </c>
      <c r="AB1402" s="64">
        <f t="shared" si="257"/>
        <v>22.246257500000002</v>
      </c>
      <c r="AC1402" s="64">
        <f t="shared" si="258"/>
        <v>22.246257500000002</v>
      </c>
      <c r="AD1402" s="64">
        <f t="shared" si="259"/>
        <v>0</v>
      </c>
      <c r="AE1402" s="64">
        <f t="shared" si="260"/>
        <v>0</v>
      </c>
      <c r="AF1402" s="64">
        <f t="shared" si="261"/>
        <v>0</v>
      </c>
      <c r="AG1402" s="64">
        <f t="shared" si="262"/>
        <v>0</v>
      </c>
      <c r="AH1402" s="64">
        <f t="shared" si="263"/>
        <v>0</v>
      </c>
    </row>
    <row r="1403" spans="1:34">
      <c r="A1403" t="s">
        <v>36</v>
      </c>
      <c r="B1403" t="s">
        <v>51</v>
      </c>
      <c r="C1403">
        <v>11</v>
      </c>
      <c r="D1403">
        <v>2013</v>
      </c>
      <c r="E1403">
        <v>10</v>
      </c>
      <c r="F1403">
        <v>4.92159E-2</v>
      </c>
      <c r="G1403">
        <v>4.92159E-2</v>
      </c>
      <c r="H1403" s="85">
        <v>71.441900000000004</v>
      </c>
      <c r="I1403" s="84">
        <f t="shared" si="252"/>
        <v>0</v>
      </c>
      <c r="J1403" s="84">
        <f t="shared" si="253"/>
        <v>0</v>
      </c>
      <c r="K1403" s="84">
        <f t="shared" si="254"/>
        <v>0</v>
      </c>
      <c r="L1403" s="84">
        <f t="shared" si="255"/>
        <v>0</v>
      </c>
      <c r="M1403" s="84">
        <f t="shared" si="256"/>
        <v>0</v>
      </c>
      <c r="N1403">
        <v>1055</v>
      </c>
      <c r="O1403" s="85">
        <v>0</v>
      </c>
      <c r="P1403" s="84">
        <v>0.55700000000000005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 s="85">
        <v>0</v>
      </c>
      <c r="X1403" s="85">
        <v>0</v>
      </c>
      <c r="Y1403" s="85">
        <v>0</v>
      </c>
      <c r="Z1403" s="85">
        <v>0</v>
      </c>
      <c r="AA1403" s="85">
        <v>0</v>
      </c>
      <c r="AB1403" s="64">
        <f t="shared" si="257"/>
        <v>51.922774500000003</v>
      </c>
      <c r="AC1403" s="64">
        <f t="shared" si="258"/>
        <v>51.922774500000003</v>
      </c>
      <c r="AD1403" s="64">
        <f t="shared" si="259"/>
        <v>0</v>
      </c>
      <c r="AE1403" s="64">
        <f t="shared" si="260"/>
        <v>0</v>
      </c>
      <c r="AF1403" s="64">
        <f t="shared" si="261"/>
        <v>0</v>
      </c>
      <c r="AG1403" s="64">
        <f t="shared" si="262"/>
        <v>0</v>
      </c>
      <c r="AH1403" s="64">
        <f t="shared" si="263"/>
        <v>0</v>
      </c>
    </row>
    <row r="1404" spans="1:34">
      <c r="A1404" t="s">
        <v>36</v>
      </c>
      <c r="B1404" t="s">
        <v>51</v>
      </c>
      <c r="C1404">
        <v>11</v>
      </c>
      <c r="D1404">
        <v>2013</v>
      </c>
      <c r="E1404">
        <v>11</v>
      </c>
      <c r="F1404">
        <v>0.15581610000000001</v>
      </c>
      <c r="G1404">
        <v>0.15581610000000001</v>
      </c>
      <c r="H1404" s="85">
        <v>77.046499999999995</v>
      </c>
      <c r="I1404" s="84">
        <f t="shared" si="252"/>
        <v>0</v>
      </c>
      <c r="J1404" s="84">
        <f t="shared" si="253"/>
        <v>0</v>
      </c>
      <c r="K1404" s="84">
        <f t="shared" si="254"/>
        <v>0</v>
      </c>
      <c r="L1404" s="84">
        <f t="shared" si="255"/>
        <v>0</v>
      </c>
      <c r="M1404" s="84">
        <f t="shared" si="256"/>
        <v>0</v>
      </c>
      <c r="N1404">
        <v>1055</v>
      </c>
      <c r="O1404" s="85">
        <v>0</v>
      </c>
      <c r="P1404" s="84">
        <v>0.72599999999999998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 s="85">
        <v>0</v>
      </c>
      <c r="X1404" s="85">
        <v>0</v>
      </c>
      <c r="Y1404" s="85">
        <v>0</v>
      </c>
      <c r="Z1404" s="85">
        <v>0</v>
      </c>
      <c r="AA1404" s="85">
        <v>0</v>
      </c>
      <c r="AB1404" s="64">
        <f t="shared" si="257"/>
        <v>164.3859855</v>
      </c>
      <c r="AC1404" s="64">
        <f t="shared" si="258"/>
        <v>164.3859855</v>
      </c>
      <c r="AD1404" s="64">
        <f t="shared" si="259"/>
        <v>0</v>
      </c>
      <c r="AE1404" s="64">
        <f t="shared" si="260"/>
        <v>0</v>
      </c>
      <c r="AF1404" s="64">
        <f t="shared" si="261"/>
        <v>0</v>
      </c>
      <c r="AG1404" s="64">
        <f t="shared" si="262"/>
        <v>0</v>
      </c>
      <c r="AH1404" s="64">
        <f t="shared" si="263"/>
        <v>0</v>
      </c>
    </row>
    <row r="1405" spans="1:34">
      <c r="A1405" t="s">
        <v>36</v>
      </c>
      <c r="B1405" t="s">
        <v>51</v>
      </c>
      <c r="C1405">
        <v>11</v>
      </c>
      <c r="D1405">
        <v>2013</v>
      </c>
      <c r="E1405">
        <v>12</v>
      </c>
      <c r="F1405">
        <v>0.30149359999999997</v>
      </c>
      <c r="G1405">
        <v>0.30149359999999997</v>
      </c>
      <c r="H1405" s="85">
        <v>78.294600000000003</v>
      </c>
      <c r="I1405" s="84">
        <f t="shared" si="252"/>
        <v>0</v>
      </c>
      <c r="J1405" s="84">
        <f t="shared" si="253"/>
        <v>0</v>
      </c>
      <c r="K1405" s="84">
        <f t="shared" si="254"/>
        <v>0</v>
      </c>
      <c r="L1405" s="84">
        <f t="shared" si="255"/>
        <v>0</v>
      </c>
      <c r="M1405" s="84">
        <f t="shared" si="256"/>
        <v>0</v>
      </c>
      <c r="N1405">
        <v>1055</v>
      </c>
      <c r="O1405" s="85">
        <v>0</v>
      </c>
      <c r="P1405" s="84">
        <v>0.85699999999999998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 s="85">
        <v>0</v>
      </c>
      <c r="X1405" s="85">
        <v>0</v>
      </c>
      <c r="Y1405" s="85">
        <v>0</v>
      </c>
      <c r="Z1405" s="85">
        <v>0</v>
      </c>
      <c r="AA1405" s="85">
        <v>0</v>
      </c>
      <c r="AB1405" s="64">
        <f t="shared" si="257"/>
        <v>318.07574799999998</v>
      </c>
      <c r="AC1405" s="64">
        <f t="shared" si="258"/>
        <v>318.07574799999998</v>
      </c>
      <c r="AD1405" s="64">
        <f t="shared" si="259"/>
        <v>0</v>
      </c>
      <c r="AE1405" s="64">
        <f t="shared" si="260"/>
        <v>0</v>
      </c>
      <c r="AF1405" s="64">
        <f t="shared" si="261"/>
        <v>0</v>
      </c>
      <c r="AG1405" s="64">
        <f t="shared" si="262"/>
        <v>0</v>
      </c>
      <c r="AH1405" s="64">
        <f t="shared" si="263"/>
        <v>0</v>
      </c>
    </row>
    <row r="1406" spans="1:34">
      <c r="A1406" t="s">
        <v>36</v>
      </c>
      <c r="B1406" t="s">
        <v>51</v>
      </c>
      <c r="C1406">
        <v>11</v>
      </c>
      <c r="D1406">
        <v>2013</v>
      </c>
      <c r="E1406">
        <v>13</v>
      </c>
      <c r="F1406">
        <v>0.42902370000000001</v>
      </c>
      <c r="G1406">
        <v>0.42902370000000001</v>
      </c>
      <c r="H1406" s="85">
        <v>77.085300000000004</v>
      </c>
      <c r="I1406" s="84">
        <f t="shared" si="252"/>
        <v>0</v>
      </c>
      <c r="J1406" s="84">
        <f t="shared" si="253"/>
        <v>0</v>
      </c>
      <c r="K1406" s="84">
        <f t="shared" si="254"/>
        <v>0</v>
      </c>
      <c r="L1406" s="84">
        <f t="shared" si="255"/>
        <v>0</v>
      </c>
      <c r="M1406" s="84">
        <f t="shared" si="256"/>
        <v>0</v>
      </c>
      <c r="N1406">
        <v>1055</v>
      </c>
      <c r="O1406" s="85">
        <v>0</v>
      </c>
      <c r="P1406" s="84">
        <v>0.90100000000000002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 s="85">
        <v>0</v>
      </c>
      <c r="X1406" s="85">
        <v>0</v>
      </c>
      <c r="Y1406" s="85">
        <v>0</v>
      </c>
      <c r="Z1406" s="85">
        <v>0</v>
      </c>
      <c r="AA1406" s="85">
        <v>0</v>
      </c>
      <c r="AB1406" s="64">
        <f t="shared" si="257"/>
        <v>452.6200035</v>
      </c>
      <c r="AC1406" s="64">
        <f t="shared" si="258"/>
        <v>452.6200035</v>
      </c>
      <c r="AD1406" s="64">
        <f t="shared" si="259"/>
        <v>0</v>
      </c>
      <c r="AE1406" s="64">
        <f t="shared" si="260"/>
        <v>0</v>
      </c>
      <c r="AF1406" s="64">
        <f t="shared" si="261"/>
        <v>0</v>
      </c>
      <c r="AG1406" s="64">
        <f t="shared" si="262"/>
        <v>0</v>
      </c>
      <c r="AH1406" s="64">
        <f t="shared" si="263"/>
        <v>0</v>
      </c>
    </row>
    <row r="1407" spans="1:34">
      <c r="A1407" t="s">
        <v>36</v>
      </c>
      <c r="B1407" t="s">
        <v>51</v>
      </c>
      <c r="C1407">
        <v>11</v>
      </c>
      <c r="D1407">
        <v>2013</v>
      </c>
      <c r="E1407">
        <v>14</v>
      </c>
      <c r="F1407">
        <v>0.55554000000000003</v>
      </c>
      <c r="G1407">
        <v>0.55554000000000003</v>
      </c>
      <c r="H1407" s="85">
        <v>77.193799999999996</v>
      </c>
      <c r="I1407" s="84">
        <f t="shared" si="252"/>
        <v>0</v>
      </c>
      <c r="J1407" s="84">
        <f t="shared" si="253"/>
        <v>0</v>
      </c>
      <c r="K1407" s="84">
        <f t="shared" si="254"/>
        <v>0</v>
      </c>
      <c r="L1407" s="84">
        <f t="shared" si="255"/>
        <v>0</v>
      </c>
      <c r="M1407" s="84">
        <f t="shared" si="256"/>
        <v>0</v>
      </c>
      <c r="N1407">
        <v>1055</v>
      </c>
      <c r="O1407" s="85">
        <v>0</v>
      </c>
      <c r="P1407" s="84">
        <v>0.88900000000000001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 s="85">
        <v>0</v>
      </c>
      <c r="X1407" s="85">
        <v>0</v>
      </c>
      <c r="Y1407" s="85">
        <v>0</v>
      </c>
      <c r="Z1407" s="85">
        <v>0</v>
      </c>
      <c r="AA1407" s="85">
        <v>0</v>
      </c>
      <c r="AB1407" s="64">
        <f t="shared" si="257"/>
        <v>586.09469999999999</v>
      </c>
      <c r="AC1407" s="64">
        <f t="shared" si="258"/>
        <v>586.09469999999999</v>
      </c>
      <c r="AD1407" s="64">
        <f t="shared" si="259"/>
        <v>0</v>
      </c>
      <c r="AE1407" s="64">
        <f t="shared" si="260"/>
        <v>0</v>
      </c>
      <c r="AF1407" s="64">
        <f t="shared" si="261"/>
        <v>0</v>
      </c>
      <c r="AG1407" s="64">
        <f t="shared" si="262"/>
        <v>0</v>
      </c>
      <c r="AH1407" s="64">
        <f t="shared" si="263"/>
        <v>0</v>
      </c>
    </row>
    <row r="1408" spans="1:34">
      <c r="A1408" t="s">
        <v>36</v>
      </c>
      <c r="B1408" t="s">
        <v>51</v>
      </c>
      <c r="C1408">
        <v>11</v>
      </c>
      <c r="D1408">
        <v>2013</v>
      </c>
      <c r="E1408">
        <v>15</v>
      </c>
      <c r="F1408">
        <v>0.64913860000000001</v>
      </c>
      <c r="G1408">
        <v>0.64913860000000001</v>
      </c>
      <c r="H1408" s="85">
        <v>75.806200000000004</v>
      </c>
      <c r="I1408" s="84">
        <f t="shared" si="252"/>
        <v>0</v>
      </c>
      <c r="J1408" s="84">
        <f t="shared" si="253"/>
        <v>0</v>
      </c>
      <c r="K1408" s="84">
        <f t="shared" si="254"/>
        <v>0</v>
      </c>
      <c r="L1408" s="84">
        <f t="shared" si="255"/>
        <v>0</v>
      </c>
      <c r="M1408" s="84">
        <f t="shared" si="256"/>
        <v>0</v>
      </c>
      <c r="N1408">
        <v>1055</v>
      </c>
      <c r="O1408" s="85">
        <v>0</v>
      </c>
      <c r="P1408" s="84">
        <v>0.8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 s="85">
        <v>0</v>
      </c>
      <c r="X1408" s="85">
        <v>0</v>
      </c>
      <c r="Y1408" s="85">
        <v>0</v>
      </c>
      <c r="Z1408" s="85">
        <v>0</v>
      </c>
      <c r="AA1408" s="85">
        <v>0</v>
      </c>
      <c r="AB1408" s="64">
        <f t="shared" si="257"/>
        <v>684.84122300000001</v>
      </c>
      <c r="AC1408" s="64">
        <f t="shared" si="258"/>
        <v>684.84122300000001</v>
      </c>
      <c r="AD1408" s="64">
        <f t="shared" si="259"/>
        <v>0</v>
      </c>
      <c r="AE1408" s="64">
        <f t="shared" si="260"/>
        <v>0</v>
      </c>
      <c r="AF1408" s="64">
        <f t="shared" si="261"/>
        <v>0</v>
      </c>
      <c r="AG1408" s="64">
        <f t="shared" si="262"/>
        <v>0</v>
      </c>
      <c r="AH1408" s="64">
        <f t="shared" si="263"/>
        <v>0</v>
      </c>
    </row>
    <row r="1409" spans="1:34">
      <c r="A1409" t="s">
        <v>36</v>
      </c>
      <c r="B1409" t="s">
        <v>51</v>
      </c>
      <c r="C1409">
        <v>11</v>
      </c>
      <c r="D1409">
        <v>2013</v>
      </c>
      <c r="E1409">
        <v>16</v>
      </c>
      <c r="F1409">
        <v>0.71798890000000004</v>
      </c>
      <c r="G1409">
        <v>0.71798890000000004</v>
      </c>
      <c r="H1409" s="85">
        <v>74.341099999999997</v>
      </c>
      <c r="I1409" s="84">
        <f t="shared" si="252"/>
        <v>0</v>
      </c>
      <c r="J1409" s="84">
        <f t="shared" si="253"/>
        <v>0</v>
      </c>
      <c r="K1409" s="84">
        <f t="shared" si="254"/>
        <v>0</v>
      </c>
      <c r="L1409" s="84">
        <f t="shared" si="255"/>
        <v>0</v>
      </c>
      <c r="M1409" s="84">
        <f t="shared" si="256"/>
        <v>0</v>
      </c>
      <c r="N1409">
        <v>1055</v>
      </c>
      <c r="O1409" s="85">
        <v>0</v>
      </c>
      <c r="P1409" s="84">
        <v>0.67400000000000004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 s="85">
        <v>0</v>
      </c>
      <c r="X1409" s="85">
        <v>0</v>
      </c>
      <c r="Y1409" s="85">
        <v>0</v>
      </c>
      <c r="Z1409" s="85">
        <v>0</v>
      </c>
      <c r="AA1409" s="85">
        <v>0</v>
      </c>
      <c r="AB1409" s="64">
        <f t="shared" si="257"/>
        <v>757.47828950000007</v>
      </c>
      <c r="AC1409" s="64">
        <f t="shared" si="258"/>
        <v>757.47828950000007</v>
      </c>
      <c r="AD1409" s="64">
        <f t="shared" si="259"/>
        <v>0</v>
      </c>
      <c r="AE1409" s="64">
        <f t="shared" si="260"/>
        <v>0</v>
      </c>
      <c r="AF1409" s="64">
        <f t="shared" si="261"/>
        <v>0</v>
      </c>
      <c r="AG1409" s="64">
        <f t="shared" si="262"/>
        <v>0</v>
      </c>
      <c r="AH1409" s="64">
        <f t="shared" si="263"/>
        <v>0</v>
      </c>
    </row>
    <row r="1410" spans="1:34">
      <c r="A1410" t="s">
        <v>36</v>
      </c>
      <c r="B1410" t="s">
        <v>51</v>
      </c>
      <c r="C1410">
        <v>11</v>
      </c>
      <c r="D1410">
        <v>2013</v>
      </c>
      <c r="E1410">
        <v>17</v>
      </c>
      <c r="F1410">
        <v>0.72129310000000002</v>
      </c>
      <c r="G1410">
        <v>0.52654400000000001</v>
      </c>
      <c r="H1410" s="85">
        <v>70.798400000000001</v>
      </c>
      <c r="I1410" s="84">
        <f t="shared" ref="I1410:I1473" si="264">SUM(R1410,W1410)</f>
        <v>-2.1028100000000001E-2</v>
      </c>
      <c r="J1410" s="84">
        <f t="shared" ref="J1410:J1473" si="265">SUM(S1410,X1410)</f>
        <v>-8.6044999999999993E-3</v>
      </c>
      <c r="K1410" s="84">
        <f t="shared" ref="K1410:K1473" si="266">SUM(T1410,Y1410)</f>
        <v>0</v>
      </c>
      <c r="L1410" s="84">
        <f t="shared" ref="L1410:L1473" si="267">SUM(U1410,Z1410)</f>
        <v>8.6044999999999993E-3</v>
      </c>
      <c r="M1410" s="84">
        <f t="shared" ref="M1410:M1473" si="268">SUM(V1410,AA1410)</f>
        <v>2.1028100000000001E-2</v>
      </c>
      <c r="N1410">
        <v>1055</v>
      </c>
      <c r="O1410" s="85">
        <v>0</v>
      </c>
      <c r="P1410" s="84">
        <v>0.56599999999999995</v>
      </c>
      <c r="Q1410">
        <v>0</v>
      </c>
      <c r="R1410">
        <v>-2.1028100000000001E-2</v>
      </c>
      <c r="S1410">
        <v>-8.6044999999999993E-3</v>
      </c>
      <c r="T1410">
        <v>0</v>
      </c>
      <c r="U1410">
        <v>8.6044999999999993E-3</v>
      </c>
      <c r="V1410">
        <v>2.1028100000000001E-2</v>
      </c>
      <c r="W1410" s="85">
        <v>0</v>
      </c>
      <c r="X1410" s="85">
        <v>0</v>
      </c>
      <c r="Y1410" s="85">
        <v>0</v>
      </c>
      <c r="Z1410" s="85">
        <v>0</v>
      </c>
      <c r="AA1410" s="85">
        <v>0</v>
      </c>
      <c r="AB1410" s="64">
        <f t="shared" si="257"/>
        <v>760.96422050000001</v>
      </c>
      <c r="AC1410" s="64">
        <f t="shared" si="258"/>
        <v>555.50391999999999</v>
      </c>
      <c r="AD1410" s="64">
        <f t="shared" si="259"/>
        <v>-22.184645500000002</v>
      </c>
      <c r="AE1410" s="64">
        <f t="shared" si="260"/>
        <v>-9.0777474999999992</v>
      </c>
      <c r="AF1410" s="64">
        <f t="shared" si="261"/>
        <v>0</v>
      </c>
      <c r="AG1410" s="64">
        <f t="shared" si="262"/>
        <v>9.0777474999999992</v>
      </c>
      <c r="AH1410" s="64">
        <f t="shared" si="263"/>
        <v>22.184645500000002</v>
      </c>
    </row>
    <row r="1411" spans="1:34">
      <c r="A1411" t="s">
        <v>36</v>
      </c>
      <c r="B1411" t="s">
        <v>51</v>
      </c>
      <c r="C1411">
        <v>11</v>
      </c>
      <c r="D1411">
        <v>2013</v>
      </c>
      <c r="E1411">
        <v>18</v>
      </c>
      <c r="F1411">
        <v>0.60407500000000003</v>
      </c>
      <c r="G1411">
        <v>0.4409747</v>
      </c>
      <c r="H1411" s="85">
        <v>66.372100000000003</v>
      </c>
      <c r="I1411" s="84">
        <f t="shared" si="264"/>
        <v>-1.9055699999999998E-2</v>
      </c>
      <c r="J1411" s="84">
        <f t="shared" si="265"/>
        <v>-7.7974000000000003E-3</v>
      </c>
      <c r="K1411" s="84">
        <f t="shared" si="266"/>
        <v>0</v>
      </c>
      <c r="L1411" s="84">
        <f t="shared" si="267"/>
        <v>7.7974000000000003E-3</v>
      </c>
      <c r="M1411" s="84">
        <f t="shared" si="268"/>
        <v>1.9055699999999998E-2</v>
      </c>
      <c r="N1411">
        <v>1055</v>
      </c>
      <c r="O1411" s="85">
        <v>0</v>
      </c>
      <c r="P1411" s="84">
        <v>0.374</v>
      </c>
      <c r="Q1411">
        <v>0</v>
      </c>
      <c r="R1411">
        <v>-1.9055699999999998E-2</v>
      </c>
      <c r="S1411">
        <v>-7.7974000000000003E-3</v>
      </c>
      <c r="T1411">
        <v>0</v>
      </c>
      <c r="U1411">
        <v>7.7974000000000003E-3</v>
      </c>
      <c r="V1411">
        <v>1.9055699999999998E-2</v>
      </c>
      <c r="W1411" s="85">
        <v>0</v>
      </c>
      <c r="X1411" s="85">
        <v>0</v>
      </c>
      <c r="Y1411" s="85">
        <v>0</v>
      </c>
      <c r="Z1411" s="85">
        <v>0</v>
      </c>
      <c r="AA1411" s="85">
        <v>0</v>
      </c>
      <c r="AB1411" s="64">
        <f t="shared" ref="AB1411:AB1474" si="269">F1411*N1411+P1411*O1411</f>
        <v>637.299125</v>
      </c>
      <c r="AC1411" s="64">
        <f t="shared" ref="AC1411:AC1474" si="270">G1411*N1411</f>
        <v>465.22830849999997</v>
      </c>
      <c r="AD1411" s="64">
        <f t="shared" ref="AD1411:AD1474" si="271">R1411*$N1411</f>
        <v>-20.103763499999999</v>
      </c>
      <c r="AE1411" s="64">
        <f t="shared" ref="AE1411:AE1474" si="272">S1411*$N1411</f>
        <v>-8.2262570000000004</v>
      </c>
      <c r="AF1411" s="64">
        <f t="shared" ref="AF1411:AF1474" si="273">T1411*$N1411</f>
        <v>0</v>
      </c>
      <c r="AG1411" s="64">
        <f t="shared" ref="AG1411:AG1474" si="274">U1411*$N1411</f>
        <v>8.2262570000000004</v>
      </c>
      <c r="AH1411" s="64">
        <f t="shared" ref="AH1411:AH1474" si="275">V1411*$N1411</f>
        <v>20.103763499999999</v>
      </c>
    </row>
    <row r="1412" spans="1:34">
      <c r="A1412" t="s">
        <v>36</v>
      </c>
      <c r="B1412" t="s">
        <v>51</v>
      </c>
      <c r="C1412">
        <v>11</v>
      </c>
      <c r="D1412">
        <v>2013</v>
      </c>
      <c r="E1412">
        <v>19</v>
      </c>
      <c r="F1412">
        <v>0.41820869999999999</v>
      </c>
      <c r="G1412">
        <v>0.4642117</v>
      </c>
      <c r="H1412" s="85">
        <v>62.651200000000003</v>
      </c>
      <c r="I1412" s="84">
        <f t="shared" si="264"/>
        <v>0</v>
      </c>
      <c r="J1412" s="84">
        <f t="shared" si="265"/>
        <v>0</v>
      </c>
      <c r="K1412" s="84">
        <f t="shared" si="266"/>
        <v>0</v>
      </c>
      <c r="L1412" s="84">
        <f t="shared" si="267"/>
        <v>0</v>
      </c>
      <c r="M1412" s="84">
        <f t="shared" si="268"/>
        <v>0</v>
      </c>
      <c r="N1412">
        <v>1055</v>
      </c>
      <c r="O1412" s="85">
        <v>0</v>
      </c>
      <c r="P1412" s="84">
        <v>0.23300000000000001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 s="85">
        <v>0</v>
      </c>
      <c r="X1412" s="85">
        <v>0</v>
      </c>
      <c r="Y1412" s="85">
        <v>0</v>
      </c>
      <c r="Z1412" s="85">
        <v>0</v>
      </c>
      <c r="AA1412" s="85">
        <v>0</v>
      </c>
      <c r="AB1412" s="64">
        <f t="shared" si="269"/>
        <v>441.21017849999998</v>
      </c>
      <c r="AC1412" s="64">
        <f t="shared" si="270"/>
        <v>489.74334349999998</v>
      </c>
      <c r="AD1412" s="64">
        <f t="shared" si="271"/>
        <v>0</v>
      </c>
      <c r="AE1412" s="64">
        <f t="shared" si="272"/>
        <v>0</v>
      </c>
      <c r="AF1412" s="64">
        <f t="shared" si="273"/>
        <v>0</v>
      </c>
      <c r="AG1412" s="64">
        <f t="shared" si="274"/>
        <v>0</v>
      </c>
      <c r="AH1412" s="64">
        <f t="shared" si="275"/>
        <v>0</v>
      </c>
    </row>
    <row r="1413" spans="1:34">
      <c r="A1413" t="s">
        <v>36</v>
      </c>
      <c r="B1413" t="s">
        <v>51</v>
      </c>
      <c r="C1413">
        <v>11</v>
      </c>
      <c r="D1413">
        <v>2013</v>
      </c>
      <c r="E1413">
        <v>20</v>
      </c>
      <c r="F1413">
        <v>0.2663451</v>
      </c>
      <c r="G1413">
        <v>0.29031610000000002</v>
      </c>
      <c r="H1413" s="85">
        <v>59.844999999999999</v>
      </c>
      <c r="I1413" s="84">
        <f t="shared" si="264"/>
        <v>0</v>
      </c>
      <c r="J1413" s="84">
        <f t="shared" si="265"/>
        <v>0</v>
      </c>
      <c r="K1413" s="84">
        <f t="shared" si="266"/>
        <v>0</v>
      </c>
      <c r="L1413" s="84">
        <f t="shared" si="267"/>
        <v>0</v>
      </c>
      <c r="M1413" s="84">
        <f t="shared" si="268"/>
        <v>0</v>
      </c>
      <c r="N1413">
        <v>1055</v>
      </c>
      <c r="O1413" s="85">
        <v>0</v>
      </c>
      <c r="P1413" s="84">
        <v>0.16500000000000001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 s="85">
        <v>0</v>
      </c>
      <c r="X1413" s="85">
        <v>0</v>
      </c>
      <c r="Y1413" s="85">
        <v>0</v>
      </c>
      <c r="Z1413" s="85">
        <v>0</v>
      </c>
      <c r="AA1413" s="85">
        <v>0</v>
      </c>
      <c r="AB1413" s="64">
        <f t="shared" si="269"/>
        <v>280.9940805</v>
      </c>
      <c r="AC1413" s="64">
        <f t="shared" si="270"/>
        <v>306.28348550000004</v>
      </c>
      <c r="AD1413" s="64">
        <f t="shared" si="271"/>
        <v>0</v>
      </c>
      <c r="AE1413" s="64">
        <f t="shared" si="272"/>
        <v>0</v>
      </c>
      <c r="AF1413" s="64">
        <f t="shared" si="273"/>
        <v>0</v>
      </c>
      <c r="AG1413" s="64">
        <f t="shared" si="274"/>
        <v>0</v>
      </c>
      <c r="AH1413" s="64">
        <f t="shared" si="275"/>
        <v>0</v>
      </c>
    </row>
    <row r="1414" spans="1:34">
      <c r="A1414" t="s">
        <v>36</v>
      </c>
      <c r="B1414" t="s">
        <v>51</v>
      </c>
      <c r="C1414">
        <v>11</v>
      </c>
      <c r="D1414">
        <v>2013</v>
      </c>
      <c r="E1414">
        <v>21</v>
      </c>
      <c r="F1414">
        <v>0.16134589999999999</v>
      </c>
      <c r="G1414">
        <v>0.17264009999999999</v>
      </c>
      <c r="H1414" s="85">
        <v>58.418599999999998</v>
      </c>
      <c r="I1414" s="84">
        <f t="shared" si="264"/>
        <v>0</v>
      </c>
      <c r="J1414" s="84">
        <f t="shared" si="265"/>
        <v>0</v>
      </c>
      <c r="K1414" s="84">
        <f t="shared" si="266"/>
        <v>0</v>
      </c>
      <c r="L1414" s="84">
        <f t="shared" si="267"/>
        <v>0</v>
      </c>
      <c r="M1414" s="84">
        <f t="shared" si="268"/>
        <v>0</v>
      </c>
      <c r="N1414">
        <v>1055</v>
      </c>
      <c r="O1414" s="85">
        <v>0</v>
      </c>
      <c r="P1414" s="84">
        <v>0.1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 s="85">
        <v>0</v>
      </c>
      <c r="X1414" s="85">
        <v>0</v>
      </c>
      <c r="Y1414" s="85">
        <v>0</v>
      </c>
      <c r="Z1414" s="85">
        <v>0</v>
      </c>
      <c r="AA1414" s="85">
        <v>0</v>
      </c>
      <c r="AB1414" s="64">
        <f t="shared" si="269"/>
        <v>170.21992449999999</v>
      </c>
      <c r="AC1414" s="64">
        <f t="shared" si="270"/>
        <v>182.13530549999999</v>
      </c>
      <c r="AD1414" s="64">
        <f t="shared" si="271"/>
        <v>0</v>
      </c>
      <c r="AE1414" s="64">
        <f t="shared" si="272"/>
        <v>0</v>
      </c>
      <c r="AF1414" s="64">
        <f t="shared" si="273"/>
        <v>0</v>
      </c>
      <c r="AG1414" s="64">
        <f t="shared" si="274"/>
        <v>0</v>
      </c>
      <c r="AH1414" s="64">
        <f t="shared" si="275"/>
        <v>0</v>
      </c>
    </row>
    <row r="1415" spans="1:34">
      <c r="A1415" t="s">
        <v>36</v>
      </c>
      <c r="B1415" t="s">
        <v>51</v>
      </c>
      <c r="C1415">
        <v>11</v>
      </c>
      <c r="D1415">
        <v>2013</v>
      </c>
      <c r="E1415">
        <v>22</v>
      </c>
      <c r="F1415">
        <v>0.1017121</v>
      </c>
      <c r="G1415">
        <v>0.1017121</v>
      </c>
      <c r="H1415" s="85">
        <v>56.914700000000003</v>
      </c>
      <c r="I1415" s="84">
        <f t="shared" si="264"/>
        <v>0</v>
      </c>
      <c r="J1415" s="84">
        <f t="shared" si="265"/>
        <v>0</v>
      </c>
      <c r="K1415" s="84">
        <f t="shared" si="266"/>
        <v>0</v>
      </c>
      <c r="L1415" s="84">
        <f t="shared" si="267"/>
        <v>0</v>
      </c>
      <c r="M1415" s="84">
        <f t="shared" si="268"/>
        <v>0</v>
      </c>
      <c r="N1415">
        <v>1055</v>
      </c>
      <c r="O1415" s="85">
        <v>0</v>
      </c>
      <c r="P1415" s="84">
        <v>6.8000000000000005E-2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 s="85">
        <v>0</v>
      </c>
      <c r="X1415" s="85">
        <v>0</v>
      </c>
      <c r="Y1415" s="85">
        <v>0</v>
      </c>
      <c r="Z1415" s="85">
        <v>0</v>
      </c>
      <c r="AA1415" s="85">
        <v>0</v>
      </c>
      <c r="AB1415" s="64">
        <f t="shared" si="269"/>
        <v>107.30626549999999</v>
      </c>
      <c r="AC1415" s="64">
        <f t="shared" si="270"/>
        <v>107.30626549999999</v>
      </c>
      <c r="AD1415" s="64">
        <f t="shared" si="271"/>
        <v>0</v>
      </c>
      <c r="AE1415" s="64">
        <f t="shared" si="272"/>
        <v>0</v>
      </c>
      <c r="AF1415" s="64">
        <f t="shared" si="273"/>
        <v>0</v>
      </c>
      <c r="AG1415" s="64">
        <f t="shared" si="274"/>
        <v>0</v>
      </c>
      <c r="AH1415" s="64">
        <f t="shared" si="275"/>
        <v>0</v>
      </c>
    </row>
    <row r="1416" spans="1:34">
      <c r="A1416" t="s">
        <v>36</v>
      </c>
      <c r="B1416" t="s">
        <v>51</v>
      </c>
      <c r="C1416">
        <v>11</v>
      </c>
      <c r="D1416">
        <v>2013</v>
      </c>
      <c r="E1416">
        <v>23</v>
      </c>
      <c r="F1416">
        <v>5.5710000000000003E-2</v>
      </c>
      <c r="G1416">
        <v>5.5710000000000003E-2</v>
      </c>
      <c r="H1416" s="85">
        <v>56.488399999999999</v>
      </c>
      <c r="I1416" s="84">
        <f t="shared" si="264"/>
        <v>0</v>
      </c>
      <c r="J1416" s="84">
        <f t="shared" si="265"/>
        <v>0</v>
      </c>
      <c r="K1416" s="84">
        <f t="shared" si="266"/>
        <v>0</v>
      </c>
      <c r="L1416" s="84">
        <f t="shared" si="267"/>
        <v>0</v>
      </c>
      <c r="M1416" s="84">
        <f t="shared" si="268"/>
        <v>0</v>
      </c>
      <c r="N1416">
        <v>1055</v>
      </c>
      <c r="O1416" s="85">
        <v>0</v>
      </c>
      <c r="P1416" s="84">
        <v>5.0999999999999997E-2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 s="85">
        <v>0</v>
      </c>
      <c r="X1416" s="85">
        <v>0</v>
      </c>
      <c r="Y1416" s="85">
        <v>0</v>
      </c>
      <c r="Z1416" s="85">
        <v>0</v>
      </c>
      <c r="AA1416" s="85">
        <v>0</v>
      </c>
      <c r="AB1416" s="64">
        <f t="shared" si="269"/>
        <v>58.774050000000003</v>
      </c>
      <c r="AC1416" s="64">
        <f t="shared" si="270"/>
        <v>58.774050000000003</v>
      </c>
      <c r="AD1416" s="64">
        <f t="shared" si="271"/>
        <v>0</v>
      </c>
      <c r="AE1416" s="64">
        <f t="shared" si="272"/>
        <v>0</v>
      </c>
      <c r="AF1416" s="64">
        <f t="shared" si="273"/>
        <v>0</v>
      </c>
      <c r="AG1416" s="64">
        <f t="shared" si="274"/>
        <v>0</v>
      </c>
      <c r="AH1416" s="64">
        <f t="shared" si="275"/>
        <v>0</v>
      </c>
    </row>
    <row r="1417" spans="1:34">
      <c r="A1417" t="s">
        <v>36</v>
      </c>
      <c r="B1417" t="s">
        <v>51</v>
      </c>
      <c r="C1417">
        <v>11</v>
      </c>
      <c r="D1417">
        <v>2013</v>
      </c>
      <c r="E1417">
        <v>24</v>
      </c>
      <c r="F1417">
        <v>2.7486E-2</v>
      </c>
      <c r="G1417">
        <v>2.7486E-2</v>
      </c>
      <c r="H1417" s="85">
        <v>55.596899999999998</v>
      </c>
      <c r="I1417" s="84">
        <f t="shared" si="264"/>
        <v>0</v>
      </c>
      <c r="J1417" s="84">
        <f t="shared" si="265"/>
        <v>0</v>
      </c>
      <c r="K1417" s="84">
        <f t="shared" si="266"/>
        <v>0</v>
      </c>
      <c r="L1417" s="84">
        <f t="shared" si="267"/>
        <v>0</v>
      </c>
      <c r="M1417" s="84">
        <f t="shared" si="268"/>
        <v>0</v>
      </c>
      <c r="N1417">
        <v>1055</v>
      </c>
      <c r="O1417" s="85">
        <v>0</v>
      </c>
      <c r="P1417" s="84">
        <v>0.05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 s="85">
        <v>0</v>
      </c>
      <c r="X1417" s="85">
        <v>0</v>
      </c>
      <c r="Y1417" s="85">
        <v>0</v>
      </c>
      <c r="Z1417" s="85">
        <v>0</v>
      </c>
      <c r="AA1417" s="85">
        <v>0</v>
      </c>
      <c r="AB1417" s="64">
        <f t="shared" si="269"/>
        <v>28.997730000000001</v>
      </c>
      <c r="AC1417" s="64">
        <f t="shared" si="270"/>
        <v>28.997730000000001</v>
      </c>
      <c r="AD1417" s="64">
        <f t="shared" si="271"/>
        <v>0</v>
      </c>
      <c r="AE1417" s="64">
        <f t="shared" si="272"/>
        <v>0</v>
      </c>
      <c r="AF1417" s="64">
        <f t="shared" si="273"/>
        <v>0</v>
      </c>
      <c r="AG1417" s="64">
        <f t="shared" si="274"/>
        <v>0</v>
      </c>
      <c r="AH1417" s="64">
        <f t="shared" si="275"/>
        <v>0</v>
      </c>
    </row>
    <row r="1418" spans="1:34">
      <c r="A1418" t="s">
        <v>36</v>
      </c>
      <c r="B1418" t="s">
        <v>52</v>
      </c>
      <c r="C1418">
        <v>12</v>
      </c>
      <c r="D1418">
        <v>2013</v>
      </c>
      <c r="E1418">
        <v>1</v>
      </c>
      <c r="F1418">
        <v>0</v>
      </c>
      <c r="G1418">
        <v>0</v>
      </c>
      <c r="H1418" s="85">
        <v>45.984499999999997</v>
      </c>
      <c r="I1418" s="84">
        <f t="shared" si="264"/>
        <v>0</v>
      </c>
      <c r="J1418" s="84">
        <f t="shared" si="265"/>
        <v>0</v>
      </c>
      <c r="K1418" s="84">
        <f t="shared" si="266"/>
        <v>0</v>
      </c>
      <c r="L1418" s="84">
        <f t="shared" si="267"/>
        <v>0</v>
      </c>
      <c r="M1418" s="84">
        <f t="shared" si="268"/>
        <v>0</v>
      </c>
      <c r="N1418">
        <v>1266</v>
      </c>
      <c r="O1418" s="85">
        <v>0</v>
      </c>
      <c r="P1418" s="84">
        <v>0.05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 s="85">
        <v>0</v>
      </c>
      <c r="X1418" s="85">
        <v>0</v>
      </c>
      <c r="Y1418" s="85">
        <v>0</v>
      </c>
      <c r="Z1418" s="85">
        <v>0</v>
      </c>
      <c r="AA1418" s="85">
        <v>0</v>
      </c>
      <c r="AB1418" s="64">
        <f t="shared" si="269"/>
        <v>0</v>
      </c>
      <c r="AC1418" s="64">
        <f t="shared" si="270"/>
        <v>0</v>
      </c>
      <c r="AD1418" s="64">
        <f t="shared" si="271"/>
        <v>0</v>
      </c>
      <c r="AE1418" s="64">
        <f t="shared" si="272"/>
        <v>0</v>
      </c>
      <c r="AF1418" s="64">
        <f t="shared" si="273"/>
        <v>0</v>
      </c>
      <c r="AG1418" s="64">
        <f t="shared" si="274"/>
        <v>0</v>
      </c>
      <c r="AH1418" s="64">
        <f t="shared" si="275"/>
        <v>0</v>
      </c>
    </row>
    <row r="1419" spans="1:34">
      <c r="A1419" t="s">
        <v>36</v>
      </c>
      <c r="B1419" t="s">
        <v>52</v>
      </c>
      <c r="C1419">
        <v>12</v>
      </c>
      <c r="D1419">
        <v>2013</v>
      </c>
      <c r="E1419">
        <v>2</v>
      </c>
      <c r="F1419">
        <v>0</v>
      </c>
      <c r="G1419">
        <v>0</v>
      </c>
      <c r="H1419" s="85">
        <v>45.263599999999997</v>
      </c>
      <c r="I1419" s="84">
        <f t="shared" si="264"/>
        <v>0</v>
      </c>
      <c r="J1419" s="84">
        <f t="shared" si="265"/>
        <v>0</v>
      </c>
      <c r="K1419" s="84">
        <f t="shared" si="266"/>
        <v>0</v>
      </c>
      <c r="L1419" s="84">
        <f t="shared" si="267"/>
        <v>0</v>
      </c>
      <c r="M1419" s="84">
        <f t="shared" si="268"/>
        <v>0</v>
      </c>
      <c r="N1419">
        <v>1266</v>
      </c>
      <c r="O1419" s="85">
        <v>0</v>
      </c>
      <c r="P1419" s="84">
        <v>3.2000000000000001E-2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 s="85">
        <v>0</v>
      </c>
      <c r="X1419" s="85">
        <v>0</v>
      </c>
      <c r="Y1419" s="85">
        <v>0</v>
      </c>
      <c r="Z1419" s="85">
        <v>0</v>
      </c>
      <c r="AA1419" s="85">
        <v>0</v>
      </c>
      <c r="AB1419" s="64">
        <f t="shared" si="269"/>
        <v>0</v>
      </c>
      <c r="AC1419" s="64">
        <f t="shared" si="270"/>
        <v>0</v>
      </c>
      <c r="AD1419" s="64">
        <f t="shared" si="271"/>
        <v>0</v>
      </c>
      <c r="AE1419" s="64">
        <f t="shared" si="272"/>
        <v>0</v>
      </c>
      <c r="AF1419" s="64">
        <f t="shared" si="273"/>
        <v>0</v>
      </c>
      <c r="AG1419" s="64">
        <f t="shared" si="274"/>
        <v>0</v>
      </c>
      <c r="AH1419" s="64">
        <f t="shared" si="275"/>
        <v>0</v>
      </c>
    </row>
    <row r="1420" spans="1:34">
      <c r="A1420" t="s">
        <v>36</v>
      </c>
      <c r="B1420" t="s">
        <v>52</v>
      </c>
      <c r="C1420">
        <v>12</v>
      </c>
      <c r="D1420">
        <v>2013</v>
      </c>
      <c r="E1420">
        <v>3</v>
      </c>
      <c r="F1420">
        <v>0</v>
      </c>
      <c r="G1420">
        <v>0</v>
      </c>
      <c r="H1420" s="85">
        <v>44.798499999999997</v>
      </c>
      <c r="I1420" s="84">
        <f t="shared" si="264"/>
        <v>0</v>
      </c>
      <c r="J1420" s="84">
        <f t="shared" si="265"/>
        <v>0</v>
      </c>
      <c r="K1420" s="84">
        <f t="shared" si="266"/>
        <v>0</v>
      </c>
      <c r="L1420" s="84">
        <f t="shared" si="267"/>
        <v>0</v>
      </c>
      <c r="M1420" s="84">
        <f t="shared" si="268"/>
        <v>0</v>
      </c>
      <c r="N1420">
        <v>1266</v>
      </c>
      <c r="O1420" s="85">
        <v>0</v>
      </c>
      <c r="P1420" s="84">
        <v>4.3999999999999997E-2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 s="85">
        <v>0</v>
      </c>
      <c r="X1420" s="85">
        <v>0</v>
      </c>
      <c r="Y1420" s="85">
        <v>0</v>
      </c>
      <c r="Z1420" s="85">
        <v>0</v>
      </c>
      <c r="AA1420" s="85">
        <v>0</v>
      </c>
      <c r="AB1420" s="64">
        <f t="shared" si="269"/>
        <v>0</v>
      </c>
      <c r="AC1420" s="64">
        <f t="shared" si="270"/>
        <v>0</v>
      </c>
      <c r="AD1420" s="64">
        <f t="shared" si="271"/>
        <v>0</v>
      </c>
      <c r="AE1420" s="64">
        <f t="shared" si="272"/>
        <v>0</v>
      </c>
      <c r="AF1420" s="64">
        <f t="shared" si="273"/>
        <v>0</v>
      </c>
      <c r="AG1420" s="64">
        <f t="shared" si="274"/>
        <v>0</v>
      </c>
      <c r="AH1420" s="64">
        <f t="shared" si="275"/>
        <v>0</v>
      </c>
    </row>
    <row r="1421" spans="1:34">
      <c r="A1421" t="s">
        <v>36</v>
      </c>
      <c r="B1421" t="s">
        <v>52</v>
      </c>
      <c r="C1421">
        <v>12</v>
      </c>
      <c r="D1421">
        <v>2013</v>
      </c>
      <c r="E1421">
        <v>4</v>
      </c>
      <c r="F1421">
        <v>0</v>
      </c>
      <c r="G1421">
        <v>0</v>
      </c>
      <c r="H1421" s="85">
        <v>44.271299999999997</v>
      </c>
      <c r="I1421" s="84">
        <f t="shared" si="264"/>
        <v>0</v>
      </c>
      <c r="J1421" s="84">
        <f t="shared" si="265"/>
        <v>0</v>
      </c>
      <c r="K1421" s="84">
        <f t="shared" si="266"/>
        <v>0</v>
      </c>
      <c r="L1421" s="84">
        <f t="shared" si="267"/>
        <v>0</v>
      </c>
      <c r="M1421" s="84">
        <f t="shared" si="268"/>
        <v>0</v>
      </c>
      <c r="N1421">
        <v>1266</v>
      </c>
      <c r="O1421" s="85">
        <v>0</v>
      </c>
      <c r="P1421" s="84">
        <v>4.3999999999999997E-2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 s="85">
        <v>0</v>
      </c>
      <c r="X1421" s="85">
        <v>0</v>
      </c>
      <c r="Y1421" s="85">
        <v>0</v>
      </c>
      <c r="Z1421" s="85">
        <v>0</v>
      </c>
      <c r="AA1421" s="85">
        <v>0</v>
      </c>
      <c r="AB1421" s="64">
        <f t="shared" si="269"/>
        <v>0</v>
      </c>
      <c r="AC1421" s="64">
        <f t="shared" si="270"/>
        <v>0</v>
      </c>
      <c r="AD1421" s="64">
        <f t="shared" si="271"/>
        <v>0</v>
      </c>
      <c r="AE1421" s="64">
        <f t="shared" si="272"/>
        <v>0</v>
      </c>
      <c r="AF1421" s="64">
        <f t="shared" si="273"/>
        <v>0</v>
      </c>
      <c r="AG1421" s="64">
        <f t="shared" si="274"/>
        <v>0</v>
      </c>
      <c r="AH1421" s="64">
        <f t="shared" si="275"/>
        <v>0</v>
      </c>
    </row>
    <row r="1422" spans="1:34">
      <c r="A1422" t="s">
        <v>36</v>
      </c>
      <c r="B1422" t="s">
        <v>52</v>
      </c>
      <c r="C1422">
        <v>12</v>
      </c>
      <c r="D1422">
        <v>2013</v>
      </c>
      <c r="E1422">
        <v>5</v>
      </c>
      <c r="F1422">
        <v>0</v>
      </c>
      <c r="G1422">
        <v>0</v>
      </c>
      <c r="H1422" s="85">
        <v>45.186</v>
      </c>
      <c r="I1422" s="84">
        <f t="shared" si="264"/>
        <v>0</v>
      </c>
      <c r="J1422" s="84">
        <f t="shared" si="265"/>
        <v>0</v>
      </c>
      <c r="K1422" s="84">
        <f t="shared" si="266"/>
        <v>0</v>
      </c>
      <c r="L1422" s="84">
        <f t="shared" si="267"/>
        <v>0</v>
      </c>
      <c r="M1422" s="84">
        <f t="shared" si="268"/>
        <v>0</v>
      </c>
      <c r="N1422">
        <v>1266</v>
      </c>
      <c r="O1422" s="85">
        <v>0</v>
      </c>
      <c r="P1422" s="84">
        <v>5.3999999999999999E-2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 s="85">
        <v>0</v>
      </c>
      <c r="X1422" s="85">
        <v>0</v>
      </c>
      <c r="Y1422" s="85">
        <v>0</v>
      </c>
      <c r="Z1422" s="85">
        <v>0</v>
      </c>
      <c r="AA1422" s="85">
        <v>0</v>
      </c>
      <c r="AB1422" s="64">
        <f t="shared" si="269"/>
        <v>0</v>
      </c>
      <c r="AC1422" s="64">
        <f t="shared" si="270"/>
        <v>0</v>
      </c>
      <c r="AD1422" s="64">
        <f t="shared" si="271"/>
        <v>0</v>
      </c>
      <c r="AE1422" s="64">
        <f t="shared" si="272"/>
        <v>0</v>
      </c>
      <c r="AF1422" s="64">
        <f t="shared" si="273"/>
        <v>0</v>
      </c>
      <c r="AG1422" s="64">
        <f t="shared" si="274"/>
        <v>0</v>
      </c>
      <c r="AH1422" s="64">
        <f t="shared" si="275"/>
        <v>0</v>
      </c>
    </row>
    <row r="1423" spans="1:34">
      <c r="A1423" t="s">
        <v>36</v>
      </c>
      <c r="B1423" t="s">
        <v>52</v>
      </c>
      <c r="C1423">
        <v>12</v>
      </c>
      <c r="D1423">
        <v>2013</v>
      </c>
      <c r="E1423">
        <v>6</v>
      </c>
      <c r="F1423">
        <v>0</v>
      </c>
      <c r="G1423">
        <v>0</v>
      </c>
      <c r="H1423" s="85">
        <v>44.906999999999996</v>
      </c>
      <c r="I1423" s="84">
        <f t="shared" si="264"/>
        <v>0</v>
      </c>
      <c r="J1423" s="84">
        <f t="shared" si="265"/>
        <v>0</v>
      </c>
      <c r="K1423" s="84">
        <f t="shared" si="266"/>
        <v>0</v>
      </c>
      <c r="L1423" s="84">
        <f t="shared" si="267"/>
        <v>0</v>
      </c>
      <c r="M1423" s="84">
        <f t="shared" si="268"/>
        <v>0</v>
      </c>
      <c r="N1423">
        <v>1266</v>
      </c>
      <c r="O1423" s="85">
        <v>0</v>
      </c>
      <c r="P1423" s="84">
        <v>0.10100000000000001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 s="85">
        <v>0</v>
      </c>
      <c r="X1423" s="85">
        <v>0</v>
      </c>
      <c r="Y1423" s="85">
        <v>0</v>
      </c>
      <c r="Z1423" s="85">
        <v>0</v>
      </c>
      <c r="AA1423" s="85">
        <v>0</v>
      </c>
      <c r="AB1423" s="64">
        <f t="shared" si="269"/>
        <v>0</v>
      </c>
      <c r="AC1423" s="64">
        <f t="shared" si="270"/>
        <v>0</v>
      </c>
      <c r="AD1423" s="64">
        <f t="shared" si="271"/>
        <v>0</v>
      </c>
      <c r="AE1423" s="64">
        <f t="shared" si="272"/>
        <v>0</v>
      </c>
      <c r="AF1423" s="64">
        <f t="shared" si="273"/>
        <v>0</v>
      </c>
      <c r="AG1423" s="64">
        <f t="shared" si="274"/>
        <v>0</v>
      </c>
      <c r="AH1423" s="64">
        <f t="shared" si="275"/>
        <v>0</v>
      </c>
    </row>
    <row r="1424" spans="1:34">
      <c r="A1424" t="s">
        <v>36</v>
      </c>
      <c r="B1424" t="s">
        <v>52</v>
      </c>
      <c r="C1424">
        <v>12</v>
      </c>
      <c r="D1424">
        <v>2013</v>
      </c>
      <c r="E1424">
        <v>7</v>
      </c>
      <c r="F1424">
        <v>0</v>
      </c>
      <c r="G1424">
        <v>0</v>
      </c>
      <c r="H1424" s="85">
        <v>44.697699999999998</v>
      </c>
      <c r="I1424" s="84">
        <f t="shared" si="264"/>
        <v>0</v>
      </c>
      <c r="J1424" s="84">
        <f t="shared" si="265"/>
        <v>0</v>
      </c>
      <c r="K1424" s="84">
        <f t="shared" si="266"/>
        <v>0</v>
      </c>
      <c r="L1424" s="84">
        <f t="shared" si="267"/>
        <v>0</v>
      </c>
      <c r="M1424" s="84">
        <f t="shared" si="268"/>
        <v>0</v>
      </c>
      <c r="N1424">
        <v>1266</v>
      </c>
      <c r="O1424" s="85">
        <v>0</v>
      </c>
      <c r="P1424" s="84">
        <v>0.161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 s="85">
        <v>0</v>
      </c>
      <c r="X1424" s="85">
        <v>0</v>
      </c>
      <c r="Y1424" s="85">
        <v>0</v>
      </c>
      <c r="Z1424" s="85">
        <v>0</v>
      </c>
      <c r="AA1424" s="85">
        <v>0</v>
      </c>
      <c r="AB1424" s="64">
        <f t="shared" si="269"/>
        <v>0</v>
      </c>
      <c r="AC1424" s="64">
        <f t="shared" si="270"/>
        <v>0</v>
      </c>
      <c r="AD1424" s="64">
        <f t="shared" si="271"/>
        <v>0</v>
      </c>
      <c r="AE1424" s="64">
        <f t="shared" si="272"/>
        <v>0</v>
      </c>
      <c r="AF1424" s="64">
        <f t="shared" si="273"/>
        <v>0</v>
      </c>
      <c r="AG1424" s="64">
        <f t="shared" si="274"/>
        <v>0</v>
      </c>
      <c r="AH1424" s="64">
        <f t="shared" si="275"/>
        <v>0</v>
      </c>
    </row>
    <row r="1425" spans="1:34">
      <c r="A1425" t="s">
        <v>36</v>
      </c>
      <c r="B1425" t="s">
        <v>52</v>
      </c>
      <c r="C1425">
        <v>12</v>
      </c>
      <c r="D1425">
        <v>2013</v>
      </c>
      <c r="E1425">
        <v>8</v>
      </c>
      <c r="F1425">
        <v>0</v>
      </c>
      <c r="G1425">
        <v>0</v>
      </c>
      <c r="H1425" s="85">
        <v>44.240299999999998</v>
      </c>
      <c r="I1425" s="84">
        <f t="shared" si="264"/>
        <v>0</v>
      </c>
      <c r="J1425" s="84">
        <f t="shared" si="265"/>
        <v>0</v>
      </c>
      <c r="K1425" s="84">
        <f t="shared" si="266"/>
        <v>0</v>
      </c>
      <c r="L1425" s="84">
        <f t="shared" si="267"/>
        <v>0</v>
      </c>
      <c r="M1425" s="84">
        <f t="shared" si="268"/>
        <v>0</v>
      </c>
      <c r="N1425">
        <v>1266</v>
      </c>
      <c r="O1425" s="85">
        <v>0</v>
      </c>
      <c r="P1425" s="84">
        <v>0.224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 s="85">
        <v>0</v>
      </c>
      <c r="X1425" s="85">
        <v>0</v>
      </c>
      <c r="Y1425" s="85">
        <v>0</v>
      </c>
      <c r="Z1425" s="85">
        <v>0</v>
      </c>
      <c r="AA1425" s="85">
        <v>0</v>
      </c>
      <c r="AB1425" s="64">
        <f t="shared" si="269"/>
        <v>0</v>
      </c>
      <c r="AC1425" s="64">
        <f t="shared" si="270"/>
        <v>0</v>
      </c>
      <c r="AD1425" s="64">
        <f t="shared" si="271"/>
        <v>0</v>
      </c>
      <c r="AE1425" s="64">
        <f t="shared" si="272"/>
        <v>0</v>
      </c>
      <c r="AF1425" s="64">
        <f t="shared" si="273"/>
        <v>0</v>
      </c>
      <c r="AG1425" s="64">
        <f t="shared" si="274"/>
        <v>0</v>
      </c>
      <c r="AH1425" s="64">
        <f t="shared" si="275"/>
        <v>0</v>
      </c>
    </row>
    <row r="1426" spans="1:34">
      <c r="A1426" t="s">
        <v>36</v>
      </c>
      <c r="B1426" t="s">
        <v>52</v>
      </c>
      <c r="C1426">
        <v>12</v>
      </c>
      <c r="D1426">
        <v>2013</v>
      </c>
      <c r="E1426">
        <v>9</v>
      </c>
      <c r="F1426">
        <v>0</v>
      </c>
      <c r="G1426">
        <v>0</v>
      </c>
      <c r="H1426" s="85">
        <v>46.938000000000002</v>
      </c>
      <c r="I1426" s="84">
        <f t="shared" si="264"/>
        <v>0</v>
      </c>
      <c r="J1426" s="84">
        <f t="shared" si="265"/>
        <v>0</v>
      </c>
      <c r="K1426" s="84">
        <f t="shared" si="266"/>
        <v>0</v>
      </c>
      <c r="L1426" s="84">
        <f t="shared" si="267"/>
        <v>0</v>
      </c>
      <c r="M1426" s="84">
        <f t="shared" si="268"/>
        <v>0</v>
      </c>
      <c r="N1426">
        <v>1266</v>
      </c>
      <c r="O1426" s="85">
        <v>0</v>
      </c>
      <c r="P1426" s="84">
        <v>0.33800000000000002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 s="85">
        <v>0</v>
      </c>
      <c r="X1426" s="85">
        <v>0</v>
      </c>
      <c r="Y1426" s="85">
        <v>0</v>
      </c>
      <c r="Z1426" s="85">
        <v>0</v>
      </c>
      <c r="AA1426" s="85">
        <v>0</v>
      </c>
      <c r="AB1426" s="64">
        <f t="shared" si="269"/>
        <v>0</v>
      </c>
      <c r="AC1426" s="64">
        <f t="shared" si="270"/>
        <v>0</v>
      </c>
      <c r="AD1426" s="64">
        <f t="shared" si="271"/>
        <v>0</v>
      </c>
      <c r="AE1426" s="64">
        <f t="shared" si="272"/>
        <v>0</v>
      </c>
      <c r="AF1426" s="64">
        <f t="shared" si="273"/>
        <v>0</v>
      </c>
      <c r="AG1426" s="64">
        <f t="shared" si="274"/>
        <v>0</v>
      </c>
      <c r="AH1426" s="64">
        <f t="shared" si="275"/>
        <v>0</v>
      </c>
    </row>
    <row r="1427" spans="1:34">
      <c r="A1427" t="s">
        <v>36</v>
      </c>
      <c r="B1427" t="s">
        <v>52</v>
      </c>
      <c r="C1427">
        <v>12</v>
      </c>
      <c r="D1427">
        <v>2013</v>
      </c>
      <c r="E1427">
        <v>10</v>
      </c>
      <c r="F1427">
        <v>0</v>
      </c>
      <c r="G1427">
        <v>0</v>
      </c>
      <c r="H1427" s="85">
        <v>48.961199999999998</v>
      </c>
      <c r="I1427" s="84">
        <f t="shared" si="264"/>
        <v>0</v>
      </c>
      <c r="J1427" s="84">
        <f t="shared" si="265"/>
        <v>0</v>
      </c>
      <c r="K1427" s="84">
        <f t="shared" si="266"/>
        <v>0</v>
      </c>
      <c r="L1427" s="84">
        <f t="shared" si="267"/>
        <v>0</v>
      </c>
      <c r="M1427" s="84">
        <f t="shared" si="268"/>
        <v>0</v>
      </c>
      <c r="N1427">
        <v>1266</v>
      </c>
      <c r="O1427" s="85">
        <v>0</v>
      </c>
      <c r="P1427" s="84">
        <v>0.55700000000000005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 s="85">
        <v>0</v>
      </c>
      <c r="X1427" s="85">
        <v>0</v>
      </c>
      <c r="Y1427" s="85">
        <v>0</v>
      </c>
      <c r="Z1427" s="85">
        <v>0</v>
      </c>
      <c r="AA1427" s="85">
        <v>0</v>
      </c>
      <c r="AB1427" s="64">
        <f t="shared" si="269"/>
        <v>0</v>
      </c>
      <c r="AC1427" s="64">
        <f t="shared" si="270"/>
        <v>0</v>
      </c>
      <c r="AD1427" s="64">
        <f t="shared" si="271"/>
        <v>0</v>
      </c>
      <c r="AE1427" s="64">
        <f t="shared" si="272"/>
        <v>0</v>
      </c>
      <c r="AF1427" s="64">
        <f t="shared" si="273"/>
        <v>0</v>
      </c>
      <c r="AG1427" s="64">
        <f t="shared" si="274"/>
        <v>0</v>
      </c>
      <c r="AH1427" s="64">
        <f t="shared" si="275"/>
        <v>0</v>
      </c>
    </row>
    <row r="1428" spans="1:34">
      <c r="A1428" t="s">
        <v>36</v>
      </c>
      <c r="B1428" t="s">
        <v>52</v>
      </c>
      <c r="C1428">
        <v>12</v>
      </c>
      <c r="D1428">
        <v>2013</v>
      </c>
      <c r="E1428">
        <v>11</v>
      </c>
      <c r="F1428">
        <v>0</v>
      </c>
      <c r="G1428">
        <v>0</v>
      </c>
      <c r="H1428" s="85">
        <v>50.511600000000001</v>
      </c>
      <c r="I1428" s="84">
        <f t="shared" si="264"/>
        <v>0</v>
      </c>
      <c r="J1428" s="84">
        <f t="shared" si="265"/>
        <v>0</v>
      </c>
      <c r="K1428" s="84">
        <f t="shared" si="266"/>
        <v>0</v>
      </c>
      <c r="L1428" s="84">
        <f t="shared" si="267"/>
        <v>0</v>
      </c>
      <c r="M1428" s="84">
        <f t="shared" si="268"/>
        <v>0</v>
      </c>
      <c r="N1428">
        <v>1266</v>
      </c>
      <c r="O1428" s="85">
        <v>0</v>
      </c>
      <c r="P1428" s="84">
        <v>0.72599999999999998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 s="85">
        <v>0</v>
      </c>
      <c r="X1428" s="85">
        <v>0</v>
      </c>
      <c r="Y1428" s="85">
        <v>0</v>
      </c>
      <c r="Z1428" s="85">
        <v>0</v>
      </c>
      <c r="AA1428" s="85">
        <v>0</v>
      </c>
      <c r="AB1428" s="64">
        <f t="shared" si="269"/>
        <v>0</v>
      </c>
      <c r="AC1428" s="64">
        <f t="shared" si="270"/>
        <v>0</v>
      </c>
      <c r="AD1428" s="64">
        <f t="shared" si="271"/>
        <v>0</v>
      </c>
      <c r="AE1428" s="64">
        <f t="shared" si="272"/>
        <v>0</v>
      </c>
      <c r="AF1428" s="64">
        <f t="shared" si="273"/>
        <v>0</v>
      </c>
      <c r="AG1428" s="64">
        <f t="shared" si="274"/>
        <v>0</v>
      </c>
      <c r="AH1428" s="64">
        <f t="shared" si="275"/>
        <v>0</v>
      </c>
    </row>
    <row r="1429" spans="1:34">
      <c r="A1429" t="s">
        <v>36</v>
      </c>
      <c r="B1429" t="s">
        <v>52</v>
      </c>
      <c r="C1429">
        <v>12</v>
      </c>
      <c r="D1429">
        <v>2013</v>
      </c>
      <c r="E1429">
        <v>12</v>
      </c>
      <c r="F1429">
        <v>0</v>
      </c>
      <c r="G1429">
        <v>0</v>
      </c>
      <c r="H1429" s="85">
        <v>52.248100000000001</v>
      </c>
      <c r="I1429" s="84">
        <f t="shared" si="264"/>
        <v>0</v>
      </c>
      <c r="J1429" s="84">
        <f t="shared" si="265"/>
        <v>0</v>
      </c>
      <c r="K1429" s="84">
        <f t="shared" si="266"/>
        <v>0</v>
      </c>
      <c r="L1429" s="84">
        <f t="shared" si="267"/>
        <v>0</v>
      </c>
      <c r="M1429" s="84">
        <f t="shared" si="268"/>
        <v>0</v>
      </c>
      <c r="N1429">
        <v>1266</v>
      </c>
      <c r="O1429" s="85">
        <v>0</v>
      </c>
      <c r="P1429" s="84">
        <v>0.85699999999999998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 s="85">
        <v>0</v>
      </c>
      <c r="X1429" s="85">
        <v>0</v>
      </c>
      <c r="Y1429" s="85">
        <v>0</v>
      </c>
      <c r="Z1429" s="85">
        <v>0</v>
      </c>
      <c r="AA1429" s="85">
        <v>0</v>
      </c>
      <c r="AB1429" s="64">
        <f t="shared" si="269"/>
        <v>0</v>
      </c>
      <c r="AC1429" s="64">
        <f t="shared" si="270"/>
        <v>0</v>
      </c>
      <c r="AD1429" s="64">
        <f t="shared" si="271"/>
        <v>0</v>
      </c>
      <c r="AE1429" s="64">
        <f t="shared" si="272"/>
        <v>0</v>
      </c>
      <c r="AF1429" s="64">
        <f t="shared" si="273"/>
        <v>0</v>
      </c>
      <c r="AG1429" s="64">
        <f t="shared" si="274"/>
        <v>0</v>
      </c>
      <c r="AH1429" s="64">
        <f t="shared" si="275"/>
        <v>0</v>
      </c>
    </row>
    <row r="1430" spans="1:34">
      <c r="A1430" t="s">
        <v>36</v>
      </c>
      <c r="B1430" t="s">
        <v>52</v>
      </c>
      <c r="C1430">
        <v>12</v>
      </c>
      <c r="D1430">
        <v>2013</v>
      </c>
      <c r="E1430">
        <v>13</v>
      </c>
      <c r="F1430">
        <v>0</v>
      </c>
      <c r="G1430">
        <v>0</v>
      </c>
      <c r="H1430" s="85">
        <v>54.775199999999998</v>
      </c>
      <c r="I1430" s="84">
        <f t="shared" si="264"/>
        <v>0</v>
      </c>
      <c r="J1430" s="84">
        <f t="shared" si="265"/>
        <v>0</v>
      </c>
      <c r="K1430" s="84">
        <f t="shared" si="266"/>
        <v>0</v>
      </c>
      <c r="L1430" s="84">
        <f t="shared" si="267"/>
        <v>0</v>
      </c>
      <c r="M1430" s="84">
        <f t="shared" si="268"/>
        <v>0</v>
      </c>
      <c r="N1430">
        <v>1266</v>
      </c>
      <c r="O1430" s="85">
        <v>0</v>
      </c>
      <c r="P1430" s="84">
        <v>0.90100000000000002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 s="85">
        <v>0</v>
      </c>
      <c r="X1430" s="85">
        <v>0</v>
      </c>
      <c r="Y1430" s="85">
        <v>0</v>
      </c>
      <c r="Z1430" s="85">
        <v>0</v>
      </c>
      <c r="AA1430" s="85">
        <v>0</v>
      </c>
      <c r="AB1430" s="64">
        <f t="shared" si="269"/>
        <v>0</v>
      </c>
      <c r="AC1430" s="64">
        <f t="shared" si="270"/>
        <v>0</v>
      </c>
      <c r="AD1430" s="64">
        <f t="shared" si="271"/>
        <v>0</v>
      </c>
      <c r="AE1430" s="64">
        <f t="shared" si="272"/>
        <v>0</v>
      </c>
      <c r="AF1430" s="64">
        <f t="shared" si="273"/>
        <v>0</v>
      </c>
      <c r="AG1430" s="64">
        <f t="shared" si="274"/>
        <v>0</v>
      </c>
      <c r="AH1430" s="64">
        <f t="shared" si="275"/>
        <v>0</v>
      </c>
    </row>
    <row r="1431" spans="1:34">
      <c r="A1431" t="s">
        <v>36</v>
      </c>
      <c r="B1431" t="s">
        <v>52</v>
      </c>
      <c r="C1431">
        <v>12</v>
      </c>
      <c r="D1431">
        <v>2013</v>
      </c>
      <c r="E1431">
        <v>14</v>
      </c>
      <c r="F1431">
        <v>0</v>
      </c>
      <c r="G1431">
        <v>0</v>
      </c>
      <c r="H1431" s="85">
        <v>55.852699999999999</v>
      </c>
      <c r="I1431" s="84">
        <f t="shared" si="264"/>
        <v>0</v>
      </c>
      <c r="J1431" s="84">
        <f t="shared" si="265"/>
        <v>0</v>
      </c>
      <c r="K1431" s="84">
        <f t="shared" si="266"/>
        <v>0</v>
      </c>
      <c r="L1431" s="84">
        <f t="shared" si="267"/>
        <v>0</v>
      </c>
      <c r="M1431" s="84">
        <f t="shared" si="268"/>
        <v>0</v>
      </c>
      <c r="N1431">
        <v>1266</v>
      </c>
      <c r="O1431" s="85">
        <v>0</v>
      </c>
      <c r="P1431" s="84">
        <v>0.88900000000000001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 s="85">
        <v>0</v>
      </c>
      <c r="X1431" s="85">
        <v>0</v>
      </c>
      <c r="Y1431" s="85">
        <v>0</v>
      </c>
      <c r="Z1431" s="85">
        <v>0</v>
      </c>
      <c r="AA1431" s="85">
        <v>0</v>
      </c>
      <c r="AB1431" s="64">
        <f t="shared" si="269"/>
        <v>0</v>
      </c>
      <c r="AC1431" s="64">
        <f t="shared" si="270"/>
        <v>0</v>
      </c>
      <c r="AD1431" s="64">
        <f t="shared" si="271"/>
        <v>0</v>
      </c>
      <c r="AE1431" s="64">
        <f t="shared" si="272"/>
        <v>0</v>
      </c>
      <c r="AF1431" s="64">
        <f t="shared" si="273"/>
        <v>0</v>
      </c>
      <c r="AG1431" s="64">
        <f t="shared" si="274"/>
        <v>0</v>
      </c>
      <c r="AH1431" s="64">
        <f t="shared" si="275"/>
        <v>0</v>
      </c>
    </row>
    <row r="1432" spans="1:34">
      <c r="A1432" t="s">
        <v>36</v>
      </c>
      <c r="B1432" t="s">
        <v>52</v>
      </c>
      <c r="C1432">
        <v>12</v>
      </c>
      <c r="D1432">
        <v>2013</v>
      </c>
      <c r="E1432">
        <v>15</v>
      </c>
      <c r="F1432">
        <v>0</v>
      </c>
      <c r="G1432">
        <v>0</v>
      </c>
      <c r="H1432" s="85">
        <v>57.030999999999999</v>
      </c>
      <c r="I1432" s="84">
        <f t="shared" si="264"/>
        <v>0</v>
      </c>
      <c r="J1432" s="84">
        <f t="shared" si="265"/>
        <v>0</v>
      </c>
      <c r="K1432" s="84">
        <f t="shared" si="266"/>
        <v>0</v>
      </c>
      <c r="L1432" s="84">
        <f t="shared" si="267"/>
        <v>0</v>
      </c>
      <c r="M1432" s="84">
        <f t="shared" si="268"/>
        <v>0</v>
      </c>
      <c r="N1432">
        <v>1266</v>
      </c>
      <c r="O1432" s="85">
        <v>0</v>
      </c>
      <c r="P1432" s="84">
        <v>0.8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 s="85">
        <v>0</v>
      </c>
      <c r="X1432" s="85">
        <v>0</v>
      </c>
      <c r="Y1432" s="85">
        <v>0</v>
      </c>
      <c r="Z1432" s="85">
        <v>0</v>
      </c>
      <c r="AA1432" s="85">
        <v>0</v>
      </c>
      <c r="AB1432" s="64">
        <f t="shared" si="269"/>
        <v>0</v>
      </c>
      <c r="AC1432" s="64">
        <f t="shared" si="270"/>
        <v>0</v>
      </c>
      <c r="AD1432" s="64">
        <f t="shared" si="271"/>
        <v>0</v>
      </c>
      <c r="AE1432" s="64">
        <f t="shared" si="272"/>
        <v>0</v>
      </c>
      <c r="AF1432" s="64">
        <f t="shared" si="273"/>
        <v>0</v>
      </c>
      <c r="AG1432" s="64">
        <f t="shared" si="274"/>
        <v>0</v>
      </c>
      <c r="AH1432" s="64">
        <f t="shared" si="275"/>
        <v>0</v>
      </c>
    </row>
    <row r="1433" spans="1:34">
      <c r="A1433" t="s">
        <v>36</v>
      </c>
      <c r="B1433" t="s">
        <v>52</v>
      </c>
      <c r="C1433">
        <v>12</v>
      </c>
      <c r="D1433">
        <v>2013</v>
      </c>
      <c r="E1433">
        <v>16</v>
      </c>
      <c r="F1433">
        <v>0</v>
      </c>
      <c r="G1433">
        <v>0</v>
      </c>
      <c r="H1433" s="85">
        <v>58.038800000000002</v>
      </c>
      <c r="I1433" s="84">
        <f t="shared" si="264"/>
        <v>0</v>
      </c>
      <c r="J1433" s="84">
        <f t="shared" si="265"/>
        <v>0</v>
      </c>
      <c r="K1433" s="84">
        <f t="shared" si="266"/>
        <v>0</v>
      </c>
      <c r="L1433" s="84">
        <f t="shared" si="267"/>
        <v>0</v>
      </c>
      <c r="M1433" s="84">
        <f t="shared" si="268"/>
        <v>0</v>
      </c>
      <c r="N1433">
        <v>1266</v>
      </c>
      <c r="O1433" s="85">
        <v>0</v>
      </c>
      <c r="P1433" s="84">
        <v>0.67400000000000004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 s="85">
        <v>0</v>
      </c>
      <c r="X1433" s="85">
        <v>0</v>
      </c>
      <c r="Y1433" s="85">
        <v>0</v>
      </c>
      <c r="Z1433" s="85">
        <v>0</v>
      </c>
      <c r="AA1433" s="85">
        <v>0</v>
      </c>
      <c r="AB1433" s="64">
        <f t="shared" si="269"/>
        <v>0</v>
      </c>
      <c r="AC1433" s="64">
        <f t="shared" si="270"/>
        <v>0</v>
      </c>
      <c r="AD1433" s="64">
        <f t="shared" si="271"/>
        <v>0</v>
      </c>
      <c r="AE1433" s="64">
        <f t="shared" si="272"/>
        <v>0</v>
      </c>
      <c r="AF1433" s="64">
        <f t="shared" si="273"/>
        <v>0</v>
      </c>
      <c r="AG1433" s="64">
        <f t="shared" si="274"/>
        <v>0</v>
      </c>
      <c r="AH1433" s="64">
        <f t="shared" si="275"/>
        <v>0</v>
      </c>
    </row>
    <row r="1434" spans="1:34">
      <c r="A1434" t="s">
        <v>36</v>
      </c>
      <c r="B1434" t="s">
        <v>52</v>
      </c>
      <c r="C1434">
        <v>12</v>
      </c>
      <c r="D1434">
        <v>2013</v>
      </c>
      <c r="E1434">
        <v>17</v>
      </c>
      <c r="F1434">
        <v>0</v>
      </c>
      <c r="G1434">
        <v>0</v>
      </c>
      <c r="H1434" s="85">
        <v>56.596899999999998</v>
      </c>
      <c r="I1434" s="84">
        <f t="shared" si="264"/>
        <v>0</v>
      </c>
      <c r="J1434" s="84">
        <f t="shared" si="265"/>
        <v>0</v>
      </c>
      <c r="K1434" s="84">
        <f t="shared" si="266"/>
        <v>0</v>
      </c>
      <c r="L1434" s="84">
        <f t="shared" si="267"/>
        <v>0</v>
      </c>
      <c r="M1434" s="84">
        <f t="shared" si="268"/>
        <v>0</v>
      </c>
      <c r="N1434">
        <v>1266</v>
      </c>
      <c r="O1434" s="85">
        <v>0</v>
      </c>
      <c r="P1434" s="84">
        <v>0.56599999999999995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 s="85">
        <v>0</v>
      </c>
      <c r="X1434" s="85">
        <v>0</v>
      </c>
      <c r="Y1434" s="85">
        <v>0</v>
      </c>
      <c r="Z1434" s="85">
        <v>0</v>
      </c>
      <c r="AA1434" s="85">
        <v>0</v>
      </c>
      <c r="AB1434" s="64">
        <f t="shared" si="269"/>
        <v>0</v>
      </c>
      <c r="AC1434" s="64">
        <f t="shared" si="270"/>
        <v>0</v>
      </c>
      <c r="AD1434" s="64">
        <f t="shared" si="271"/>
        <v>0</v>
      </c>
      <c r="AE1434" s="64">
        <f t="shared" si="272"/>
        <v>0</v>
      </c>
      <c r="AF1434" s="64">
        <f t="shared" si="273"/>
        <v>0</v>
      </c>
      <c r="AG1434" s="64">
        <f t="shared" si="274"/>
        <v>0</v>
      </c>
      <c r="AH1434" s="64">
        <f t="shared" si="275"/>
        <v>0</v>
      </c>
    </row>
    <row r="1435" spans="1:34">
      <c r="A1435" t="s">
        <v>36</v>
      </c>
      <c r="B1435" t="s">
        <v>52</v>
      </c>
      <c r="C1435">
        <v>12</v>
      </c>
      <c r="D1435">
        <v>2013</v>
      </c>
      <c r="E1435">
        <v>18</v>
      </c>
      <c r="F1435">
        <v>0</v>
      </c>
      <c r="G1435">
        <v>0</v>
      </c>
      <c r="H1435" s="85">
        <v>54.775199999999998</v>
      </c>
      <c r="I1435" s="84">
        <f t="shared" si="264"/>
        <v>0</v>
      </c>
      <c r="J1435" s="84">
        <f t="shared" si="265"/>
        <v>0</v>
      </c>
      <c r="K1435" s="84">
        <f t="shared" si="266"/>
        <v>0</v>
      </c>
      <c r="L1435" s="84">
        <f t="shared" si="267"/>
        <v>0</v>
      </c>
      <c r="M1435" s="84">
        <f t="shared" si="268"/>
        <v>0</v>
      </c>
      <c r="N1435">
        <v>1266</v>
      </c>
      <c r="O1435" s="85">
        <v>0</v>
      </c>
      <c r="P1435" s="84">
        <v>0.374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 s="85">
        <v>0</v>
      </c>
      <c r="X1435" s="85">
        <v>0</v>
      </c>
      <c r="Y1435" s="85">
        <v>0</v>
      </c>
      <c r="Z1435" s="85">
        <v>0</v>
      </c>
      <c r="AA1435" s="85">
        <v>0</v>
      </c>
      <c r="AB1435" s="64">
        <f t="shared" si="269"/>
        <v>0</v>
      </c>
      <c r="AC1435" s="64">
        <f t="shared" si="270"/>
        <v>0</v>
      </c>
      <c r="AD1435" s="64">
        <f t="shared" si="271"/>
        <v>0</v>
      </c>
      <c r="AE1435" s="64">
        <f t="shared" si="272"/>
        <v>0</v>
      </c>
      <c r="AF1435" s="64">
        <f t="shared" si="273"/>
        <v>0</v>
      </c>
      <c r="AG1435" s="64">
        <f t="shared" si="274"/>
        <v>0</v>
      </c>
      <c r="AH1435" s="64">
        <f t="shared" si="275"/>
        <v>0</v>
      </c>
    </row>
    <row r="1436" spans="1:34">
      <c r="A1436" t="s">
        <v>36</v>
      </c>
      <c r="B1436" t="s">
        <v>52</v>
      </c>
      <c r="C1436">
        <v>12</v>
      </c>
      <c r="D1436">
        <v>2013</v>
      </c>
      <c r="E1436">
        <v>19</v>
      </c>
      <c r="F1436">
        <v>0</v>
      </c>
      <c r="G1436">
        <v>0</v>
      </c>
      <c r="H1436" s="85">
        <v>53.814</v>
      </c>
      <c r="I1436" s="84">
        <f t="shared" si="264"/>
        <v>0</v>
      </c>
      <c r="J1436" s="84">
        <f t="shared" si="265"/>
        <v>0</v>
      </c>
      <c r="K1436" s="84">
        <f t="shared" si="266"/>
        <v>0</v>
      </c>
      <c r="L1436" s="84">
        <f t="shared" si="267"/>
        <v>0</v>
      </c>
      <c r="M1436" s="84">
        <f t="shared" si="268"/>
        <v>0</v>
      </c>
      <c r="N1436">
        <v>1266</v>
      </c>
      <c r="O1436" s="85">
        <v>0</v>
      </c>
      <c r="P1436" s="84">
        <v>0.23300000000000001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 s="85">
        <v>0</v>
      </c>
      <c r="X1436" s="85">
        <v>0</v>
      </c>
      <c r="Y1436" s="85">
        <v>0</v>
      </c>
      <c r="Z1436" s="85">
        <v>0</v>
      </c>
      <c r="AA1436" s="85">
        <v>0</v>
      </c>
      <c r="AB1436" s="64">
        <f t="shared" si="269"/>
        <v>0</v>
      </c>
      <c r="AC1436" s="64">
        <f t="shared" si="270"/>
        <v>0</v>
      </c>
      <c r="AD1436" s="64">
        <f t="shared" si="271"/>
        <v>0</v>
      </c>
      <c r="AE1436" s="64">
        <f t="shared" si="272"/>
        <v>0</v>
      </c>
      <c r="AF1436" s="64">
        <f t="shared" si="273"/>
        <v>0</v>
      </c>
      <c r="AG1436" s="64">
        <f t="shared" si="274"/>
        <v>0</v>
      </c>
      <c r="AH1436" s="64">
        <f t="shared" si="275"/>
        <v>0</v>
      </c>
    </row>
    <row r="1437" spans="1:34">
      <c r="A1437" t="s">
        <v>36</v>
      </c>
      <c r="B1437" t="s">
        <v>52</v>
      </c>
      <c r="C1437">
        <v>12</v>
      </c>
      <c r="D1437">
        <v>2013</v>
      </c>
      <c r="E1437">
        <v>20</v>
      </c>
      <c r="F1437">
        <v>0</v>
      </c>
      <c r="G1437">
        <v>0</v>
      </c>
      <c r="H1437" s="85">
        <v>51.891500000000001</v>
      </c>
      <c r="I1437" s="84">
        <f t="shared" si="264"/>
        <v>0</v>
      </c>
      <c r="J1437" s="84">
        <f t="shared" si="265"/>
        <v>0</v>
      </c>
      <c r="K1437" s="84">
        <f t="shared" si="266"/>
        <v>0</v>
      </c>
      <c r="L1437" s="84">
        <f t="shared" si="267"/>
        <v>0</v>
      </c>
      <c r="M1437" s="84">
        <f t="shared" si="268"/>
        <v>0</v>
      </c>
      <c r="N1437">
        <v>1266</v>
      </c>
      <c r="O1437" s="85">
        <v>0</v>
      </c>
      <c r="P1437" s="84">
        <v>0.16500000000000001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 s="85">
        <v>0</v>
      </c>
      <c r="X1437" s="85">
        <v>0</v>
      </c>
      <c r="Y1437" s="85">
        <v>0</v>
      </c>
      <c r="Z1437" s="85">
        <v>0</v>
      </c>
      <c r="AA1437" s="85">
        <v>0</v>
      </c>
      <c r="AB1437" s="64">
        <f t="shared" si="269"/>
        <v>0</v>
      </c>
      <c r="AC1437" s="64">
        <f t="shared" si="270"/>
        <v>0</v>
      </c>
      <c r="AD1437" s="64">
        <f t="shared" si="271"/>
        <v>0</v>
      </c>
      <c r="AE1437" s="64">
        <f t="shared" si="272"/>
        <v>0</v>
      </c>
      <c r="AF1437" s="64">
        <f t="shared" si="273"/>
        <v>0</v>
      </c>
      <c r="AG1437" s="64">
        <f t="shared" si="274"/>
        <v>0</v>
      </c>
      <c r="AH1437" s="64">
        <f t="shared" si="275"/>
        <v>0</v>
      </c>
    </row>
    <row r="1438" spans="1:34">
      <c r="A1438" t="s">
        <v>36</v>
      </c>
      <c r="B1438" t="s">
        <v>52</v>
      </c>
      <c r="C1438">
        <v>12</v>
      </c>
      <c r="D1438">
        <v>2013</v>
      </c>
      <c r="E1438">
        <v>21</v>
      </c>
      <c r="F1438">
        <v>0</v>
      </c>
      <c r="G1438">
        <v>0</v>
      </c>
      <c r="H1438" s="85">
        <v>52.837200000000003</v>
      </c>
      <c r="I1438" s="84">
        <f t="shared" si="264"/>
        <v>0</v>
      </c>
      <c r="J1438" s="84">
        <f t="shared" si="265"/>
        <v>0</v>
      </c>
      <c r="K1438" s="84">
        <f t="shared" si="266"/>
        <v>0</v>
      </c>
      <c r="L1438" s="84">
        <f t="shared" si="267"/>
        <v>0</v>
      </c>
      <c r="M1438" s="84">
        <f t="shared" si="268"/>
        <v>0</v>
      </c>
      <c r="N1438">
        <v>1266</v>
      </c>
      <c r="O1438" s="85">
        <v>0</v>
      </c>
      <c r="P1438" s="84">
        <v>0.1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 s="85">
        <v>0</v>
      </c>
      <c r="X1438" s="85">
        <v>0</v>
      </c>
      <c r="Y1438" s="85">
        <v>0</v>
      </c>
      <c r="Z1438" s="85">
        <v>0</v>
      </c>
      <c r="AA1438" s="85">
        <v>0</v>
      </c>
      <c r="AB1438" s="64">
        <f t="shared" si="269"/>
        <v>0</v>
      </c>
      <c r="AC1438" s="64">
        <f t="shared" si="270"/>
        <v>0</v>
      </c>
      <c r="AD1438" s="64">
        <f t="shared" si="271"/>
        <v>0</v>
      </c>
      <c r="AE1438" s="64">
        <f t="shared" si="272"/>
        <v>0</v>
      </c>
      <c r="AF1438" s="64">
        <f t="shared" si="273"/>
        <v>0</v>
      </c>
      <c r="AG1438" s="64">
        <f t="shared" si="274"/>
        <v>0</v>
      </c>
      <c r="AH1438" s="64">
        <f t="shared" si="275"/>
        <v>0</v>
      </c>
    </row>
    <row r="1439" spans="1:34">
      <c r="A1439" t="s">
        <v>36</v>
      </c>
      <c r="B1439" t="s">
        <v>52</v>
      </c>
      <c r="C1439">
        <v>12</v>
      </c>
      <c r="D1439">
        <v>2013</v>
      </c>
      <c r="E1439">
        <v>22</v>
      </c>
      <c r="F1439">
        <v>0</v>
      </c>
      <c r="G1439">
        <v>0</v>
      </c>
      <c r="H1439" s="85">
        <v>52.759700000000002</v>
      </c>
      <c r="I1439" s="84">
        <f t="shared" si="264"/>
        <v>0</v>
      </c>
      <c r="J1439" s="84">
        <f t="shared" si="265"/>
        <v>0</v>
      </c>
      <c r="K1439" s="84">
        <f t="shared" si="266"/>
        <v>0</v>
      </c>
      <c r="L1439" s="84">
        <f t="shared" si="267"/>
        <v>0</v>
      </c>
      <c r="M1439" s="84">
        <f t="shared" si="268"/>
        <v>0</v>
      </c>
      <c r="N1439">
        <v>1266</v>
      </c>
      <c r="O1439" s="85">
        <v>0</v>
      </c>
      <c r="P1439" s="84">
        <v>6.8000000000000005E-2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 s="85">
        <v>0</v>
      </c>
      <c r="X1439" s="85">
        <v>0</v>
      </c>
      <c r="Y1439" s="85">
        <v>0</v>
      </c>
      <c r="Z1439" s="85">
        <v>0</v>
      </c>
      <c r="AA1439" s="85">
        <v>0</v>
      </c>
      <c r="AB1439" s="64">
        <f t="shared" si="269"/>
        <v>0</v>
      </c>
      <c r="AC1439" s="64">
        <f t="shared" si="270"/>
        <v>0</v>
      </c>
      <c r="AD1439" s="64">
        <f t="shared" si="271"/>
        <v>0</v>
      </c>
      <c r="AE1439" s="64">
        <f t="shared" si="272"/>
        <v>0</v>
      </c>
      <c r="AF1439" s="64">
        <f t="shared" si="273"/>
        <v>0</v>
      </c>
      <c r="AG1439" s="64">
        <f t="shared" si="274"/>
        <v>0</v>
      </c>
      <c r="AH1439" s="64">
        <f t="shared" si="275"/>
        <v>0</v>
      </c>
    </row>
    <row r="1440" spans="1:34">
      <c r="A1440" t="s">
        <v>36</v>
      </c>
      <c r="B1440" t="s">
        <v>52</v>
      </c>
      <c r="C1440">
        <v>12</v>
      </c>
      <c r="D1440">
        <v>2013</v>
      </c>
      <c r="E1440">
        <v>23</v>
      </c>
      <c r="F1440">
        <v>0</v>
      </c>
      <c r="G1440">
        <v>0</v>
      </c>
      <c r="H1440" s="85">
        <v>52.759700000000002</v>
      </c>
      <c r="I1440" s="84">
        <f t="shared" si="264"/>
        <v>0</v>
      </c>
      <c r="J1440" s="84">
        <f t="shared" si="265"/>
        <v>0</v>
      </c>
      <c r="K1440" s="84">
        <f t="shared" si="266"/>
        <v>0</v>
      </c>
      <c r="L1440" s="84">
        <f t="shared" si="267"/>
        <v>0</v>
      </c>
      <c r="M1440" s="84">
        <f t="shared" si="268"/>
        <v>0</v>
      </c>
      <c r="N1440">
        <v>1266</v>
      </c>
      <c r="O1440" s="85">
        <v>0</v>
      </c>
      <c r="P1440" s="84">
        <v>5.0999999999999997E-2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 s="85">
        <v>0</v>
      </c>
      <c r="X1440" s="85">
        <v>0</v>
      </c>
      <c r="Y1440" s="85">
        <v>0</v>
      </c>
      <c r="Z1440" s="85">
        <v>0</v>
      </c>
      <c r="AA1440" s="85">
        <v>0</v>
      </c>
      <c r="AB1440" s="64">
        <f t="shared" si="269"/>
        <v>0</v>
      </c>
      <c r="AC1440" s="64">
        <f t="shared" si="270"/>
        <v>0</v>
      </c>
      <c r="AD1440" s="64">
        <f t="shared" si="271"/>
        <v>0</v>
      </c>
      <c r="AE1440" s="64">
        <f t="shared" si="272"/>
        <v>0</v>
      </c>
      <c r="AF1440" s="64">
        <f t="shared" si="273"/>
        <v>0</v>
      </c>
      <c r="AG1440" s="64">
        <f t="shared" si="274"/>
        <v>0</v>
      </c>
      <c r="AH1440" s="64">
        <f t="shared" si="275"/>
        <v>0</v>
      </c>
    </row>
    <row r="1441" spans="1:34">
      <c r="A1441" t="s">
        <v>36</v>
      </c>
      <c r="B1441" t="s">
        <v>52</v>
      </c>
      <c r="C1441">
        <v>12</v>
      </c>
      <c r="D1441">
        <v>2013</v>
      </c>
      <c r="E1441">
        <v>24</v>
      </c>
      <c r="F1441">
        <v>0</v>
      </c>
      <c r="G1441">
        <v>0</v>
      </c>
      <c r="H1441" s="85">
        <v>52.906999999999996</v>
      </c>
      <c r="I1441" s="84">
        <f t="shared" si="264"/>
        <v>0</v>
      </c>
      <c r="J1441" s="84">
        <f t="shared" si="265"/>
        <v>0</v>
      </c>
      <c r="K1441" s="84">
        <f t="shared" si="266"/>
        <v>0</v>
      </c>
      <c r="L1441" s="84">
        <f t="shared" si="267"/>
        <v>0</v>
      </c>
      <c r="M1441" s="84">
        <f t="shared" si="268"/>
        <v>0</v>
      </c>
      <c r="N1441">
        <v>1266</v>
      </c>
      <c r="O1441" s="85">
        <v>0</v>
      </c>
      <c r="P1441" s="84">
        <v>0.05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 s="85">
        <v>0</v>
      </c>
      <c r="X1441" s="85">
        <v>0</v>
      </c>
      <c r="Y1441" s="85">
        <v>0</v>
      </c>
      <c r="Z1441" s="85">
        <v>0</v>
      </c>
      <c r="AA1441" s="85">
        <v>0</v>
      </c>
      <c r="AB1441" s="64">
        <f t="shared" si="269"/>
        <v>0</v>
      </c>
      <c r="AC1441" s="64">
        <f t="shared" si="270"/>
        <v>0</v>
      </c>
      <c r="AD1441" s="64">
        <f t="shared" si="271"/>
        <v>0</v>
      </c>
      <c r="AE1441" s="64">
        <f t="shared" si="272"/>
        <v>0</v>
      </c>
      <c r="AF1441" s="64">
        <f t="shared" si="273"/>
        <v>0</v>
      </c>
      <c r="AG1441" s="64">
        <f t="shared" si="274"/>
        <v>0</v>
      </c>
      <c r="AH1441" s="64">
        <f t="shared" si="275"/>
        <v>0</v>
      </c>
    </row>
    <row r="1442" spans="1:34">
      <c r="A1442" t="s">
        <v>36</v>
      </c>
      <c r="B1442" t="s">
        <v>47</v>
      </c>
      <c r="C1442">
        <v>1</v>
      </c>
      <c r="D1442">
        <v>2014</v>
      </c>
      <c r="E1442">
        <v>1</v>
      </c>
      <c r="F1442">
        <v>0</v>
      </c>
      <c r="G1442">
        <v>0</v>
      </c>
      <c r="H1442" s="85">
        <v>37.248100000000001</v>
      </c>
      <c r="I1442" s="84">
        <f t="shared" si="264"/>
        <v>0</v>
      </c>
      <c r="J1442" s="84">
        <f t="shared" si="265"/>
        <v>0</v>
      </c>
      <c r="K1442" s="84">
        <f t="shared" si="266"/>
        <v>0</v>
      </c>
      <c r="L1442" s="84">
        <f t="shared" si="267"/>
        <v>0</v>
      </c>
      <c r="M1442" s="84">
        <f t="shared" si="268"/>
        <v>0</v>
      </c>
      <c r="N1442">
        <v>1477</v>
      </c>
      <c r="O1442" s="85">
        <v>0</v>
      </c>
      <c r="P1442" s="84">
        <v>0.05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 s="85">
        <v>0</v>
      </c>
      <c r="X1442" s="85">
        <v>0</v>
      </c>
      <c r="Y1442" s="85">
        <v>0</v>
      </c>
      <c r="Z1442" s="85">
        <v>0</v>
      </c>
      <c r="AA1442" s="85">
        <v>0</v>
      </c>
      <c r="AB1442" s="64">
        <f t="shared" si="269"/>
        <v>0</v>
      </c>
      <c r="AC1442" s="64">
        <f t="shared" si="270"/>
        <v>0</v>
      </c>
      <c r="AD1442" s="64">
        <f t="shared" si="271"/>
        <v>0</v>
      </c>
      <c r="AE1442" s="64">
        <f t="shared" si="272"/>
        <v>0</v>
      </c>
      <c r="AF1442" s="64">
        <f t="shared" si="273"/>
        <v>0</v>
      </c>
      <c r="AG1442" s="64">
        <f t="shared" si="274"/>
        <v>0</v>
      </c>
      <c r="AH1442" s="64">
        <f t="shared" si="275"/>
        <v>0</v>
      </c>
    </row>
    <row r="1443" spans="1:34">
      <c r="A1443" t="s">
        <v>36</v>
      </c>
      <c r="B1443" t="s">
        <v>47</v>
      </c>
      <c r="C1443">
        <v>1</v>
      </c>
      <c r="D1443">
        <v>2014</v>
      </c>
      <c r="E1443">
        <v>2</v>
      </c>
      <c r="F1443">
        <v>0</v>
      </c>
      <c r="G1443">
        <v>0</v>
      </c>
      <c r="H1443" s="85">
        <v>35.767400000000002</v>
      </c>
      <c r="I1443" s="84">
        <f t="shared" si="264"/>
        <v>0</v>
      </c>
      <c r="J1443" s="84">
        <f t="shared" si="265"/>
        <v>0</v>
      </c>
      <c r="K1443" s="84">
        <f t="shared" si="266"/>
        <v>0</v>
      </c>
      <c r="L1443" s="84">
        <f t="shared" si="267"/>
        <v>0</v>
      </c>
      <c r="M1443" s="84">
        <f t="shared" si="268"/>
        <v>0</v>
      </c>
      <c r="N1443">
        <v>1477</v>
      </c>
      <c r="O1443" s="85">
        <v>0</v>
      </c>
      <c r="P1443" s="84">
        <v>3.2000000000000001E-2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 s="85">
        <v>0</v>
      </c>
      <c r="X1443" s="85">
        <v>0</v>
      </c>
      <c r="Y1443" s="85">
        <v>0</v>
      </c>
      <c r="Z1443" s="85">
        <v>0</v>
      </c>
      <c r="AA1443" s="85">
        <v>0</v>
      </c>
      <c r="AB1443" s="64">
        <f t="shared" si="269"/>
        <v>0</v>
      </c>
      <c r="AC1443" s="64">
        <f t="shared" si="270"/>
        <v>0</v>
      </c>
      <c r="AD1443" s="64">
        <f t="shared" si="271"/>
        <v>0</v>
      </c>
      <c r="AE1443" s="64">
        <f t="shared" si="272"/>
        <v>0</v>
      </c>
      <c r="AF1443" s="64">
        <f t="shared" si="273"/>
        <v>0</v>
      </c>
      <c r="AG1443" s="64">
        <f t="shared" si="274"/>
        <v>0</v>
      </c>
      <c r="AH1443" s="64">
        <f t="shared" si="275"/>
        <v>0</v>
      </c>
    </row>
    <row r="1444" spans="1:34">
      <c r="A1444" t="s">
        <v>36</v>
      </c>
      <c r="B1444" t="s">
        <v>47</v>
      </c>
      <c r="C1444">
        <v>1</v>
      </c>
      <c r="D1444">
        <v>2014</v>
      </c>
      <c r="E1444">
        <v>3</v>
      </c>
      <c r="F1444">
        <v>0</v>
      </c>
      <c r="G1444">
        <v>0</v>
      </c>
      <c r="H1444" s="85">
        <v>34.511600000000001</v>
      </c>
      <c r="I1444" s="84">
        <f t="shared" si="264"/>
        <v>0</v>
      </c>
      <c r="J1444" s="84">
        <f t="shared" si="265"/>
        <v>0</v>
      </c>
      <c r="K1444" s="84">
        <f t="shared" si="266"/>
        <v>0</v>
      </c>
      <c r="L1444" s="84">
        <f t="shared" si="267"/>
        <v>0</v>
      </c>
      <c r="M1444" s="84">
        <f t="shared" si="268"/>
        <v>0</v>
      </c>
      <c r="N1444">
        <v>1477</v>
      </c>
      <c r="O1444" s="85">
        <v>0</v>
      </c>
      <c r="P1444" s="84">
        <v>4.3999999999999997E-2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W1444" s="85">
        <v>0</v>
      </c>
      <c r="X1444" s="85">
        <v>0</v>
      </c>
      <c r="Y1444" s="85">
        <v>0</v>
      </c>
      <c r="Z1444" s="85">
        <v>0</v>
      </c>
      <c r="AA1444" s="85">
        <v>0</v>
      </c>
      <c r="AB1444" s="64">
        <f t="shared" si="269"/>
        <v>0</v>
      </c>
      <c r="AC1444" s="64">
        <f t="shared" si="270"/>
        <v>0</v>
      </c>
      <c r="AD1444" s="64">
        <f t="shared" si="271"/>
        <v>0</v>
      </c>
      <c r="AE1444" s="64">
        <f t="shared" si="272"/>
        <v>0</v>
      </c>
      <c r="AF1444" s="64">
        <f t="shared" si="273"/>
        <v>0</v>
      </c>
      <c r="AG1444" s="64">
        <f t="shared" si="274"/>
        <v>0</v>
      </c>
      <c r="AH1444" s="64">
        <f t="shared" si="275"/>
        <v>0</v>
      </c>
    </row>
    <row r="1445" spans="1:34">
      <c r="A1445" t="s">
        <v>36</v>
      </c>
      <c r="B1445" t="s">
        <v>47</v>
      </c>
      <c r="C1445">
        <v>1</v>
      </c>
      <c r="D1445">
        <v>2014</v>
      </c>
      <c r="E1445">
        <v>4</v>
      </c>
      <c r="F1445">
        <v>0</v>
      </c>
      <c r="G1445">
        <v>0</v>
      </c>
      <c r="H1445" s="85">
        <v>31.7209</v>
      </c>
      <c r="I1445" s="84">
        <f t="shared" si="264"/>
        <v>0</v>
      </c>
      <c r="J1445" s="84">
        <f t="shared" si="265"/>
        <v>0</v>
      </c>
      <c r="K1445" s="84">
        <f t="shared" si="266"/>
        <v>0</v>
      </c>
      <c r="L1445" s="84">
        <f t="shared" si="267"/>
        <v>0</v>
      </c>
      <c r="M1445" s="84">
        <f t="shared" si="268"/>
        <v>0</v>
      </c>
      <c r="N1445">
        <v>1477</v>
      </c>
      <c r="O1445" s="85">
        <v>0</v>
      </c>
      <c r="P1445" s="84">
        <v>4.3999999999999997E-2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W1445" s="85">
        <v>0</v>
      </c>
      <c r="X1445" s="85">
        <v>0</v>
      </c>
      <c r="Y1445" s="85">
        <v>0</v>
      </c>
      <c r="Z1445" s="85">
        <v>0</v>
      </c>
      <c r="AA1445" s="85">
        <v>0</v>
      </c>
      <c r="AB1445" s="64">
        <f t="shared" si="269"/>
        <v>0</v>
      </c>
      <c r="AC1445" s="64">
        <f t="shared" si="270"/>
        <v>0</v>
      </c>
      <c r="AD1445" s="64">
        <f t="shared" si="271"/>
        <v>0</v>
      </c>
      <c r="AE1445" s="64">
        <f t="shared" si="272"/>
        <v>0</v>
      </c>
      <c r="AF1445" s="64">
        <f t="shared" si="273"/>
        <v>0</v>
      </c>
      <c r="AG1445" s="64">
        <f t="shared" si="274"/>
        <v>0</v>
      </c>
      <c r="AH1445" s="64">
        <f t="shared" si="275"/>
        <v>0</v>
      </c>
    </row>
    <row r="1446" spans="1:34">
      <c r="A1446" t="s">
        <v>36</v>
      </c>
      <c r="B1446" t="s">
        <v>47</v>
      </c>
      <c r="C1446">
        <v>1</v>
      </c>
      <c r="D1446">
        <v>2014</v>
      </c>
      <c r="E1446">
        <v>5</v>
      </c>
      <c r="F1446">
        <v>0</v>
      </c>
      <c r="G1446">
        <v>0</v>
      </c>
      <c r="H1446" s="85">
        <v>32.852699999999999</v>
      </c>
      <c r="I1446" s="84">
        <f t="shared" si="264"/>
        <v>0</v>
      </c>
      <c r="J1446" s="84">
        <f t="shared" si="265"/>
        <v>0</v>
      </c>
      <c r="K1446" s="84">
        <f t="shared" si="266"/>
        <v>0</v>
      </c>
      <c r="L1446" s="84">
        <f t="shared" si="267"/>
        <v>0</v>
      </c>
      <c r="M1446" s="84">
        <f t="shared" si="268"/>
        <v>0</v>
      </c>
      <c r="N1446">
        <v>1477</v>
      </c>
      <c r="O1446" s="85">
        <v>0</v>
      </c>
      <c r="P1446" s="84">
        <v>5.3999999999999999E-2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W1446" s="85">
        <v>0</v>
      </c>
      <c r="X1446" s="85">
        <v>0</v>
      </c>
      <c r="Y1446" s="85">
        <v>0</v>
      </c>
      <c r="Z1446" s="85">
        <v>0</v>
      </c>
      <c r="AA1446" s="85">
        <v>0</v>
      </c>
      <c r="AB1446" s="64">
        <f t="shared" si="269"/>
        <v>0</v>
      </c>
      <c r="AC1446" s="64">
        <f t="shared" si="270"/>
        <v>0</v>
      </c>
      <c r="AD1446" s="64">
        <f t="shared" si="271"/>
        <v>0</v>
      </c>
      <c r="AE1446" s="64">
        <f t="shared" si="272"/>
        <v>0</v>
      </c>
      <c r="AF1446" s="64">
        <f t="shared" si="273"/>
        <v>0</v>
      </c>
      <c r="AG1446" s="64">
        <f t="shared" si="274"/>
        <v>0</v>
      </c>
      <c r="AH1446" s="64">
        <f t="shared" si="275"/>
        <v>0</v>
      </c>
    </row>
    <row r="1447" spans="1:34">
      <c r="A1447" t="s">
        <v>36</v>
      </c>
      <c r="B1447" t="s">
        <v>47</v>
      </c>
      <c r="C1447">
        <v>1</v>
      </c>
      <c r="D1447">
        <v>2014</v>
      </c>
      <c r="E1447">
        <v>6</v>
      </c>
      <c r="F1447">
        <v>0</v>
      </c>
      <c r="G1447">
        <v>0</v>
      </c>
      <c r="H1447" s="85">
        <v>33.728700000000003</v>
      </c>
      <c r="I1447" s="84">
        <f t="shared" si="264"/>
        <v>0</v>
      </c>
      <c r="J1447" s="84">
        <f t="shared" si="265"/>
        <v>0</v>
      </c>
      <c r="K1447" s="84">
        <f t="shared" si="266"/>
        <v>0</v>
      </c>
      <c r="L1447" s="84">
        <f t="shared" si="267"/>
        <v>0</v>
      </c>
      <c r="M1447" s="84">
        <f t="shared" si="268"/>
        <v>0</v>
      </c>
      <c r="N1447">
        <v>1477</v>
      </c>
      <c r="O1447" s="85">
        <v>0</v>
      </c>
      <c r="P1447" s="84">
        <v>0.10100000000000001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W1447" s="85">
        <v>0</v>
      </c>
      <c r="X1447" s="85">
        <v>0</v>
      </c>
      <c r="Y1447" s="85">
        <v>0</v>
      </c>
      <c r="Z1447" s="85">
        <v>0</v>
      </c>
      <c r="AA1447" s="85">
        <v>0</v>
      </c>
      <c r="AB1447" s="64">
        <f t="shared" si="269"/>
        <v>0</v>
      </c>
      <c r="AC1447" s="64">
        <f t="shared" si="270"/>
        <v>0</v>
      </c>
      <c r="AD1447" s="64">
        <f t="shared" si="271"/>
        <v>0</v>
      </c>
      <c r="AE1447" s="64">
        <f t="shared" si="272"/>
        <v>0</v>
      </c>
      <c r="AF1447" s="64">
        <f t="shared" si="273"/>
        <v>0</v>
      </c>
      <c r="AG1447" s="64">
        <f t="shared" si="274"/>
        <v>0</v>
      </c>
      <c r="AH1447" s="64">
        <f t="shared" si="275"/>
        <v>0</v>
      </c>
    </row>
    <row r="1448" spans="1:34">
      <c r="A1448" t="s">
        <v>36</v>
      </c>
      <c r="B1448" t="s">
        <v>47</v>
      </c>
      <c r="C1448">
        <v>1</v>
      </c>
      <c r="D1448">
        <v>2014</v>
      </c>
      <c r="E1448">
        <v>7</v>
      </c>
      <c r="F1448">
        <v>0</v>
      </c>
      <c r="G1448">
        <v>0</v>
      </c>
      <c r="H1448" s="85">
        <v>31.891500000000001</v>
      </c>
      <c r="I1448" s="84">
        <f t="shared" si="264"/>
        <v>0</v>
      </c>
      <c r="J1448" s="84">
        <f t="shared" si="265"/>
        <v>0</v>
      </c>
      <c r="K1448" s="84">
        <f t="shared" si="266"/>
        <v>0</v>
      </c>
      <c r="L1448" s="84">
        <f t="shared" si="267"/>
        <v>0</v>
      </c>
      <c r="M1448" s="84">
        <f t="shared" si="268"/>
        <v>0</v>
      </c>
      <c r="N1448">
        <v>1477</v>
      </c>
      <c r="O1448" s="85">
        <v>0</v>
      </c>
      <c r="P1448" s="84">
        <v>0.161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W1448" s="85">
        <v>0</v>
      </c>
      <c r="X1448" s="85">
        <v>0</v>
      </c>
      <c r="Y1448" s="85">
        <v>0</v>
      </c>
      <c r="Z1448" s="85">
        <v>0</v>
      </c>
      <c r="AA1448" s="85">
        <v>0</v>
      </c>
      <c r="AB1448" s="64">
        <f t="shared" si="269"/>
        <v>0</v>
      </c>
      <c r="AC1448" s="64">
        <f t="shared" si="270"/>
        <v>0</v>
      </c>
      <c r="AD1448" s="64">
        <f t="shared" si="271"/>
        <v>0</v>
      </c>
      <c r="AE1448" s="64">
        <f t="shared" si="272"/>
        <v>0</v>
      </c>
      <c r="AF1448" s="64">
        <f t="shared" si="273"/>
        <v>0</v>
      </c>
      <c r="AG1448" s="64">
        <f t="shared" si="274"/>
        <v>0</v>
      </c>
      <c r="AH1448" s="64">
        <f t="shared" si="275"/>
        <v>0</v>
      </c>
    </row>
    <row r="1449" spans="1:34">
      <c r="A1449" t="s">
        <v>36</v>
      </c>
      <c r="B1449" t="s">
        <v>47</v>
      </c>
      <c r="C1449">
        <v>1</v>
      </c>
      <c r="D1449">
        <v>2014</v>
      </c>
      <c r="E1449">
        <v>8</v>
      </c>
      <c r="F1449">
        <v>0</v>
      </c>
      <c r="G1449">
        <v>0</v>
      </c>
      <c r="H1449" s="85">
        <v>34.403100000000002</v>
      </c>
      <c r="I1449" s="84">
        <f t="shared" si="264"/>
        <v>0</v>
      </c>
      <c r="J1449" s="84">
        <f t="shared" si="265"/>
        <v>0</v>
      </c>
      <c r="K1449" s="84">
        <f t="shared" si="266"/>
        <v>0</v>
      </c>
      <c r="L1449" s="84">
        <f t="shared" si="267"/>
        <v>0</v>
      </c>
      <c r="M1449" s="84">
        <f t="shared" si="268"/>
        <v>0</v>
      </c>
      <c r="N1449">
        <v>1477</v>
      </c>
      <c r="O1449" s="85">
        <v>0</v>
      </c>
      <c r="P1449" s="84">
        <v>0.224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W1449" s="85">
        <v>0</v>
      </c>
      <c r="X1449" s="85">
        <v>0</v>
      </c>
      <c r="Y1449" s="85">
        <v>0</v>
      </c>
      <c r="Z1449" s="85">
        <v>0</v>
      </c>
      <c r="AA1449" s="85">
        <v>0</v>
      </c>
      <c r="AB1449" s="64">
        <f t="shared" si="269"/>
        <v>0</v>
      </c>
      <c r="AC1449" s="64">
        <f t="shared" si="270"/>
        <v>0</v>
      </c>
      <c r="AD1449" s="64">
        <f t="shared" si="271"/>
        <v>0</v>
      </c>
      <c r="AE1449" s="64">
        <f t="shared" si="272"/>
        <v>0</v>
      </c>
      <c r="AF1449" s="64">
        <f t="shared" si="273"/>
        <v>0</v>
      </c>
      <c r="AG1449" s="64">
        <f t="shared" si="274"/>
        <v>0</v>
      </c>
      <c r="AH1449" s="64">
        <f t="shared" si="275"/>
        <v>0</v>
      </c>
    </row>
    <row r="1450" spans="1:34">
      <c r="A1450" t="s">
        <v>36</v>
      </c>
      <c r="B1450" t="s">
        <v>47</v>
      </c>
      <c r="C1450">
        <v>1</v>
      </c>
      <c r="D1450">
        <v>2014</v>
      </c>
      <c r="E1450">
        <v>9</v>
      </c>
      <c r="F1450">
        <v>0</v>
      </c>
      <c r="G1450">
        <v>0</v>
      </c>
      <c r="H1450" s="85">
        <v>39.736400000000003</v>
      </c>
      <c r="I1450" s="84">
        <f t="shared" si="264"/>
        <v>0</v>
      </c>
      <c r="J1450" s="84">
        <f t="shared" si="265"/>
        <v>0</v>
      </c>
      <c r="K1450" s="84">
        <f t="shared" si="266"/>
        <v>0</v>
      </c>
      <c r="L1450" s="84">
        <f t="shared" si="267"/>
        <v>0</v>
      </c>
      <c r="M1450" s="84">
        <f t="shared" si="268"/>
        <v>0</v>
      </c>
      <c r="N1450">
        <v>1477</v>
      </c>
      <c r="O1450" s="85">
        <v>0</v>
      </c>
      <c r="P1450" s="84">
        <v>0.33800000000000002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W1450" s="85">
        <v>0</v>
      </c>
      <c r="X1450" s="85">
        <v>0</v>
      </c>
      <c r="Y1450" s="85">
        <v>0</v>
      </c>
      <c r="Z1450" s="85">
        <v>0</v>
      </c>
      <c r="AA1450" s="85">
        <v>0</v>
      </c>
      <c r="AB1450" s="64">
        <f t="shared" si="269"/>
        <v>0</v>
      </c>
      <c r="AC1450" s="64">
        <f t="shared" si="270"/>
        <v>0</v>
      </c>
      <c r="AD1450" s="64">
        <f t="shared" si="271"/>
        <v>0</v>
      </c>
      <c r="AE1450" s="64">
        <f t="shared" si="272"/>
        <v>0</v>
      </c>
      <c r="AF1450" s="64">
        <f t="shared" si="273"/>
        <v>0</v>
      </c>
      <c r="AG1450" s="64">
        <f t="shared" si="274"/>
        <v>0</v>
      </c>
      <c r="AH1450" s="64">
        <f t="shared" si="275"/>
        <v>0</v>
      </c>
    </row>
    <row r="1451" spans="1:34">
      <c r="A1451" t="s">
        <v>36</v>
      </c>
      <c r="B1451" t="s">
        <v>47</v>
      </c>
      <c r="C1451">
        <v>1</v>
      </c>
      <c r="D1451">
        <v>2014</v>
      </c>
      <c r="E1451">
        <v>10</v>
      </c>
      <c r="F1451">
        <v>0</v>
      </c>
      <c r="G1451">
        <v>0</v>
      </c>
      <c r="H1451" s="85">
        <v>45.984499999999997</v>
      </c>
      <c r="I1451" s="84">
        <f t="shared" si="264"/>
        <v>0</v>
      </c>
      <c r="J1451" s="84">
        <f t="shared" si="265"/>
        <v>0</v>
      </c>
      <c r="K1451" s="84">
        <f t="shared" si="266"/>
        <v>0</v>
      </c>
      <c r="L1451" s="84">
        <f t="shared" si="267"/>
        <v>0</v>
      </c>
      <c r="M1451" s="84">
        <f t="shared" si="268"/>
        <v>0</v>
      </c>
      <c r="N1451">
        <v>1477</v>
      </c>
      <c r="O1451" s="85">
        <v>0</v>
      </c>
      <c r="P1451" s="84">
        <v>0.55700000000000005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W1451" s="85">
        <v>0</v>
      </c>
      <c r="X1451" s="85">
        <v>0</v>
      </c>
      <c r="Y1451" s="85">
        <v>0</v>
      </c>
      <c r="Z1451" s="85">
        <v>0</v>
      </c>
      <c r="AA1451" s="85">
        <v>0</v>
      </c>
      <c r="AB1451" s="64">
        <f t="shared" si="269"/>
        <v>0</v>
      </c>
      <c r="AC1451" s="64">
        <f t="shared" si="270"/>
        <v>0</v>
      </c>
      <c r="AD1451" s="64">
        <f t="shared" si="271"/>
        <v>0</v>
      </c>
      <c r="AE1451" s="64">
        <f t="shared" si="272"/>
        <v>0</v>
      </c>
      <c r="AF1451" s="64">
        <f t="shared" si="273"/>
        <v>0</v>
      </c>
      <c r="AG1451" s="64">
        <f t="shared" si="274"/>
        <v>0</v>
      </c>
      <c r="AH1451" s="64">
        <f t="shared" si="275"/>
        <v>0</v>
      </c>
    </row>
    <row r="1452" spans="1:34">
      <c r="A1452" t="s">
        <v>36</v>
      </c>
      <c r="B1452" t="s">
        <v>47</v>
      </c>
      <c r="C1452">
        <v>1</v>
      </c>
      <c r="D1452">
        <v>2014</v>
      </c>
      <c r="E1452">
        <v>11</v>
      </c>
      <c r="F1452">
        <v>0</v>
      </c>
      <c r="G1452">
        <v>0</v>
      </c>
      <c r="H1452" s="85">
        <v>52.147300000000001</v>
      </c>
      <c r="I1452" s="84">
        <f t="shared" si="264"/>
        <v>0</v>
      </c>
      <c r="J1452" s="84">
        <f t="shared" si="265"/>
        <v>0</v>
      </c>
      <c r="K1452" s="84">
        <f t="shared" si="266"/>
        <v>0</v>
      </c>
      <c r="L1452" s="84">
        <f t="shared" si="267"/>
        <v>0</v>
      </c>
      <c r="M1452" s="84">
        <f t="shared" si="268"/>
        <v>0</v>
      </c>
      <c r="N1452">
        <v>1477</v>
      </c>
      <c r="O1452" s="85">
        <v>0</v>
      </c>
      <c r="P1452" s="84">
        <v>0.72599999999999998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W1452" s="85">
        <v>0</v>
      </c>
      <c r="X1452" s="85">
        <v>0</v>
      </c>
      <c r="Y1452" s="85">
        <v>0</v>
      </c>
      <c r="Z1452" s="85">
        <v>0</v>
      </c>
      <c r="AA1452" s="85">
        <v>0</v>
      </c>
      <c r="AB1452" s="64">
        <f t="shared" si="269"/>
        <v>0</v>
      </c>
      <c r="AC1452" s="64">
        <f t="shared" si="270"/>
        <v>0</v>
      </c>
      <c r="AD1452" s="64">
        <f t="shared" si="271"/>
        <v>0</v>
      </c>
      <c r="AE1452" s="64">
        <f t="shared" si="272"/>
        <v>0</v>
      </c>
      <c r="AF1452" s="64">
        <f t="shared" si="273"/>
        <v>0</v>
      </c>
      <c r="AG1452" s="64">
        <f t="shared" si="274"/>
        <v>0</v>
      </c>
      <c r="AH1452" s="64">
        <f t="shared" si="275"/>
        <v>0</v>
      </c>
    </row>
    <row r="1453" spans="1:34">
      <c r="A1453" t="s">
        <v>36</v>
      </c>
      <c r="B1453" t="s">
        <v>47</v>
      </c>
      <c r="C1453">
        <v>1</v>
      </c>
      <c r="D1453">
        <v>2014</v>
      </c>
      <c r="E1453">
        <v>12</v>
      </c>
      <c r="F1453">
        <v>0</v>
      </c>
      <c r="G1453">
        <v>0</v>
      </c>
      <c r="H1453" s="85">
        <v>55.271299999999997</v>
      </c>
      <c r="I1453" s="84">
        <f t="shared" si="264"/>
        <v>0</v>
      </c>
      <c r="J1453" s="84">
        <f t="shared" si="265"/>
        <v>0</v>
      </c>
      <c r="K1453" s="84">
        <f t="shared" si="266"/>
        <v>0</v>
      </c>
      <c r="L1453" s="84">
        <f t="shared" si="267"/>
        <v>0</v>
      </c>
      <c r="M1453" s="84">
        <f t="shared" si="268"/>
        <v>0</v>
      </c>
      <c r="N1453">
        <v>1477</v>
      </c>
      <c r="O1453" s="85">
        <v>0</v>
      </c>
      <c r="P1453" s="84">
        <v>0.85699999999999998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W1453" s="85">
        <v>0</v>
      </c>
      <c r="X1453" s="85">
        <v>0</v>
      </c>
      <c r="Y1453" s="85">
        <v>0</v>
      </c>
      <c r="Z1453" s="85">
        <v>0</v>
      </c>
      <c r="AA1453" s="85">
        <v>0</v>
      </c>
      <c r="AB1453" s="64">
        <f t="shared" si="269"/>
        <v>0</v>
      </c>
      <c r="AC1453" s="64">
        <f t="shared" si="270"/>
        <v>0</v>
      </c>
      <c r="AD1453" s="64">
        <f t="shared" si="271"/>
        <v>0</v>
      </c>
      <c r="AE1453" s="64">
        <f t="shared" si="272"/>
        <v>0</v>
      </c>
      <c r="AF1453" s="64">
        <f t="shared" si="273"/>
        <v>0</v>
      </c>
      <c r="AG1453" s="64">
        <f t="shared" si="274"/>
        <v>0</v>
      </c>
      <c r="AH1453" s="64">
        <f t="shared" si="275"/>
        <v>0</v>
      </c>
    </row>
    <row r="1454" spans="1:34">
      <c r="A1454" t="s">
        <v>36</v>
      </c>
      <c r="B1454" t="s">
        <v>47</v>
      </c>
      <c r="C1454">
        <v>1</v>
      </c>
      <c r="D1454">
        <v>2014</v>
      </c>
      <c r="E1454">
        <v>13</v>
      </c>
      <c r="F1454">
        <v>0</v>
      </c>
      <c r="G1454">
        <v>0</v>
      </c>
      <c r="H1454" s="85">
        <v>58.5349</v>
      </c>
      <c r="I1454" s="84">
        <f t="shared" si="264"/>
        <v>0</v>
      </c>
      <c r="J1454" s="84">
        <f t="shared" si="265"/>
        <v>0</v>
      </c>
      <c r="K1454" s="84">
        <f t="shared" si="266"/>
        <v>0</v>
      </c>
      <c r="L1454" s="84">
        <f t="shared" si="267"/>
        <v>0</v>
      </c>
      <c r="M1454" s="84">
        <f t="shared" si="268"/>
        <v>0</v>
      </c>
      <c r="N1454">
        <v>1477</v>
      </c>
      <c r="O1454" s="85">
        <v>0</v>
      </c>
      <c r="P1454" s="84">
        <v>0.90100000000000002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W1454" s="85">
        <v>0</v>
      </c>
      <c r="X1454" s="85">
        <v>0</v>
      </c>
      <c r="Y1454" s="85">
        <v>0</v>
      </c>
      <c r="Z1454" s="85">
        <v>0</v>
      </c>
      <c r="AA1454" s="85">
        <v>0</v>
      </c>
      <c r="AB1454" s="64">
        <f t="shared" si="269"/>
        <v>0</v>
      </c>
      <c r="AC1454" s="64">
        <f t="shared" si="270"/>
        <v>0</v>
      </c>
      <c r="AD1454" s="64">
        <f t="shared" si="271"/>
        <v>0</v>
      </c>
      <c r="AE1454" s="64">
        <f t="shared" si="272"/>
        <v>0</v>
      </c>
      <c r="AF1454" s="64">
        <f t="shared" si="273"/>
        <v>0</v>
      </c>
      <c r="AG1454" s="64">
        <f t="shared" si="274"/>
        <v>0</v>
      </c>
      <c r="AH1454" s="64">
        <f t="shared" si="275"/>
        <v>0</v>
      </c>
    </row>
    <row r="1455" spans="1:34">
      <c r="A1455" t="s">
        <v>36</v>
      </c>
      <c r="B1455" t="s">
        <v>47</v>
      </c>
      <c r="C1455">
        <v>1</v>
      </c>
      <c r="D1455">
        <v>2014</v>
      </c>
      <c r="E1455">
        <v>14</v>
      </c>
      <c r="F1455">
        <v>0</v>
      </c>
      <c r="G1455">
        <v>0</v>
      </c>
      <c r="H1455" s="85">
        <v>61.387599999999999</v>
      </c>
      <c r="I1455" s="84">
        <f t="shared" si="264"/>
        <v>0</v>
      </c>
      <c r="J1455" s="84">
        <f t="shared" si="265"/>
        <v>0</v>
      </c>
      <c r="K1455" s="84">
        <f t="shared" si="266"/>
        <v>0</v>
      </c>
      <c r="L1455" s="84">
        <f t="shared" si="267"/>
        <v>0</v>
      </c>
      <c r="M1455" s="84">
        <f t="shared" si="268"/>
        <v>0</v>
      </c>
      <c r="N1455">
        <v>1477</v>
      </c>
      <c r="O1455" s="85">
        <v>0</v>
      </c>
      <c r="P1455" s="84">
        <v>0.88900000000000001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W1455" s="85">
        <v>0</v>
      </c>
      <c r="X1455" s="85">
        <v>0</v>
      </c>
      <c r="Y1455" s="85">
        <v>0</v>
      </c>
      <c r="Z1455" s="85">
        <v>0</v>
      </c>
      <c r="AA1455" s="85">
        <v>0</v>
      </c>
      <c r="AB1455" s="64">
        <f t="shared" si="269"/>
        <v>0</v>
      </c>
      <c r="AC1455" s="64">
        <f t="shared" si="270"/>
        <v>0</v>
      </c>
      <c r="AD1455" s="64">
        <f t="shared" si="271"/>
        <v>0</v>
      </c>
      <c r="AE1455" s="64">
        <f t="shared" si="272"/>
        <v>0</v>
      </c>
      <c r="AF1455" s="64">
        <f t="shared" si="273"/>
        <v>0</v>
      </c>
      <c r="AG1455" s="64">
        <f t="shared" si="274"/>
        <v>0</v>
      </c>
      <c r="AH1455" s="64">
        <f t="shared" si="275"/>
        <v>0</v>
      </c>
    </row>
    <row r="1456" spans="1:34">
      <c r="A1456" t="s">
        <v>36</v>
      </c>
      <c r="B1456" t="s">
        <v>47</v>
      </c>
      <c r="C1456">
        <v>1</v>
      </c>
      <c r="D1456">
        <v>2014</v>
      </c>
      <c r="E1456">
        <v>15</v>
      </c>
      <c r="F1456">
        <v>0</v>
      </c>
      <c r="G1456">
        <v>0</v>
      </c>
      <c r="H1456" s="85">
        <v>57.4651</v>
      </c>
      <c r="I1456" s="84">
        <f t="shared" si="264"/>
        <v>0</v>
      </c>
      <c r="J1456" s="84">
        <f t="shared" si="265"/>
        <v>0</v>
      </c>
      <c r="K1456" s="84">
        <f t="shared" si="266"/>
        <v>0</v>
      </c>
      <c r="L1456" s="84">
        <f t="shared" si="267"/>
        <v>0</v>
      </c>
      <c r="M1456" s="84">
        <f t="shared" si="268"/>
        <v>0</v>
      </c>
      <c r="N1456">
        <v>1477</v>
      </c>
      <c r="O1456" s="85">
        <v>0</v>
      </c>
      <c r="P1456" s="84">
        <v>0.8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W1456" s="85">
        <v>0</v>
      </c>
      <c r="X1456" s="85">
        <v>0</v>
      </c>
      <c r="Y1456" s="85">
        <v>0</v>
      </c>
      <c r="Z1456" s="85">
        <v>0</v>
      </c>
      <c r="AA1456" s="85">
        <v>0</v>
      </c>
      <c r="AB1456" s="64">
        <f t="shared" si="269"/>
        <v>0</v>
      </c>
      <c r="AC1456" s="64">
        <f t="shared" si="270"/>
        <v>0</v>
      </c>
      <c r="AD1456" s="64">
        <f t="shared" si="271"/>
        <v>0</v>
      </c>
      <c r="AE1456" s="64">
        <f t="shared" si="272"/>
        <v>0</v>
      </c>
      <c r="AF1456" s="64">
        <f t="shared" si="273"/>
        <v>0</v>
      </c>
      <c r="AG1456" s="64">
        <f t="shared" si="274"/>
        <v>0</v>
      </c>
      <c r="AH1456" s="64">
        <f t="shared" si="275"/>
        <v>0</v>
      </c>
    </row>
    <row r="1457" spans="1:34">
      <c r="A1457" t="s">
        <v>36</v>
      </c>
      <c r="B1457" t="s">
        <v>47</v>
      </c>
      <c r="C1457">
        <v>1</v>
      </c>
      <c r="D1457">
        <v>2014</v>
      </c>
      <c r="E1457">
        <v>16</v>
      </c>
      <c r="F1457">
        <v>0</v>
      </c>
      <c r="G1457">
        <v>0</v>
      </c>
      <c r="H1457" s="85">
        <v>57.007800000000003</v>
      </c>
      <c r="I1457" s="84">
        <f t="shared" si="264"/>
        <v>0</v>
      </c>
      <c r="J1457" s="84">
        <f t="shared" si="265"/>
        <v>0</v>
      </c>
      <c r="K1457" s="84">
        <f t="shared" si="266"/>
        <v>0</v>
      </c>
      <c r="L1457" s="84">
        <f t="shared" si="267"/>
        <v>0</v>
      </c>
      <c r="M1457" s="84">
        <f t="shared" si="268"/>
        <v>0</v>
      </c>
      <c r="N1457">
        <v>1477</v>
      </c>
      <c r="O1457" s="85">
        <v>0</v>
      </c>
      <c r="P1457" s="84">
        <v>0.67400000000000004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W1457" s="85">
        <v>0</v>
      </c>
      <c r="X1457" s="85">
        <v>0</v>
      </c>
      <c r="Y1457" s="85">
        <v>0</v>
      </c>
      <c r="Z1457" s="85">
        <v>0</v>
      </c>
      <c r="AA1457" s="85">
        <v>0</v>
      </c>
      <c r="AB1457" s="64">
        <f t="shared" si="269"/>
        <v>0</v>
      </c>
      <c r="AC1457" s="64">
        <f t="shared" si="270"/>
        <v>0</v>
      </c>
      <c r="AD1457" s="64">
        <f t="shared" si="271"/>
        <v>0</v>
      </c>
      <c r="AE1457" s="64">
        <f t="shared" si="272"/>
        <v>0</v>
      </c>
      <c r="AF1457" s="64">
        <f t="shared" si="273"/>
        <v>0</v>
      </c>
      <c r="AG1457" s="64">
        <f t="shared" si="274"/>
        <v>0</v>
      </c>
      <c r="AH1457" s="64">
        <f t="shared" si="275"/>
        <v>0</v>
      </c>
    </row>
    <row r="1458" spans="1:34">
      <c r="A1458" t="s">
        <v>36</v>
      </c>
      <c r="B1458" t="s">
        <v>47</v>
      </c>
      <c r="C1458">
        <v>1</v>
      </c>
      <c r="D1458">
        <v>2014</v>
      </c>
      <c r="E1458">
        <v>17</v>
      </c>
      <c r="F1458">
        <v>0</v>
      </c>
      <c r="G1458">
        <v>0</v>
      </c>
      <c r="H1458" s="85">
        <v>58.511600000000001</v>
      </c>
      <c r="I1458" s="84">
        <f t="shared" si="264"/>
        <v>0</v>
      </c>
      <c r="J1458" s="84">
        <f t="shared" si="265"/>
        <v>0</v>
      </c>
      <c r="K1458" s="84">
        <f t="shared" si="266"/>
        <v>0</v>
      </c>
      <c r="L1458" s="84">
        <f t="shared" si="267"/>
        <v>0</v>
      </c>
      <c r="M1458" s="84">
        <f t="shared" si="268"/>
        <v>0</v>
      </c>
      <c r="N1458">
        <v>1477</v>
      </c>
      <c r="O1458" s="85">
        <v>0</v>
      </c>
      <c r="P1458" s="84">
        <v>0.56599999999999995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 s="85">
        <v>0</v>
      </c>
      <c r="X1458" s="85">
        <v>0</v>
      </c>
      <c r="Y1458" s="85">
        <v>0</v>
      </c>
      <c r="Z1458" s="85">
        <v>0</v>
      </c>
      <c r="AA1458" s="85">
        <v>0</v>
      </c>
      <c r="AB1458" s="64">
        <f t="shared" si="269"/>
        <v>0</v>
      </c>
      <c r="AC1458" s="64">
        <f t="shared" si="270"/>
        <v>0</v>
      </c>
      <c r="AD1458" s="64">
        <f t="shared" si="271"/>
        <v>0</v>
      </c>
      <c r="AE1458" s="64">
        <f t="shared" si="272"/>
        <v>0</v>
      </c>
      <c r="AF1458" s="64">
        <f t="shared" si="273"/>
        <v>0</v>
      </c>
      <c r="AG1458" s="64">
        <f t="shared" si="274"/>
        <v>0</v>
      </c>
      <c r="AH1458" s="64">
        <f t="shared" si="275"/>
        <v>0</v>
      </c>
    </row>
    <row r="1459" spans="1:34">
      <c r="A1459" t="s">
        <v>36</v>
      </c>
      <c r="B1459" t="s">
        <v>47</v>
      </c>
      <c r="C1459">
        <v>1</v>
      </c>
      <c r="D1459">
        <v>2014</v>
      </c>
      <c r="E1459">
        <v>18</v>
      </c>
      <c r="F1459">
        <v>0</v>
      </c>
      <c r="G1459">
        <v>0</v>
      </c>
      <c r="H1459" s="85">
        <v>55.620199999999997</v>
      </c>
      <c r="I1459" s="84">
        <f t="shared" si="264"/>
        <v>0</v>
      </c>
      <c r="J1459" s="84">
        <f t="shared" si="265"/>
        <v>0</v>
      </c>
      <c r="K1459" s="84">
        <f t="shared" si="266"/>
        <v>0</v>
      </c>
      <c r="L1459" s="84">
        <f t="shared" si="267"/>
        <v>0</v>
      </c>
      <c r="M1459" s="84">
        <f t="shared" si="268"/>
        <v>0</v>
      </c>
      <c r="N1459">
        <v>1477</v>
      </c>
      <c r="O1459" s="85">
        <v>0</v>
      </c>
      <c r="P1459" s="84">
        <v>0.374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W1459" s="85">
        <v>0</v>
      </c>
      <c r="X1459" s="85">
        <v>0</v>
      </c>
      <c r="Y1459" s="85">
        <v>0</v>
      </c>
      <c r="Z1459" s="85">
        <v>0</v>
      </c>
      <c r="AA1459" s="85">
        <v>0</v>
      </c>
      <c r="AB1459" s="64">
        <f t="shared" si="269"/>
        <v>0</v>
      </c>
      <c r="AC1459" s="64">
        <f t="shared" si="270"/>
        <v>0</v>
      </c>
      <c r="AD1459" s="64">
        <f t="shared" si="271"/>
        <v>0</v>
      </c>
      <c r="AE1459" s="64">
        <f t="shared" si="272"/>
        <v>0</v>
      </c>
      <c r="AF1459" s="64">
        <f t="shared" si="273"/>
        <v>0</v>
      </c>
      <c r="AG1459" s="64">
        <f t="shared" si="274"/>
        <v>0</v>
      </c>
      <c r="AH1459" s="64">
        <f t="shared" si="275"/>
        <v>0</v>
      </c>
    </row>
    <row r="1460" spans="1:34">
      <c r="A1460" t="s">
        <v>36</v>
      </c>
      <c r="B1460" t="s">
        <v>47</v>
      </c>
      <c r="C1460">
        <v>1</v>
      </c>
      <c r="D1460">
        <v>2014</v>
      </c>
      <c r="E1460">
        <v>19</v>
      </c>
      <c r="F1460">
        <v>0</v>
      </c>
      <c r="G1460">
        <v>0</v>
      </c>
      <c r="H1460" s="85">
        <v>52.077500000000001</v>
      </c>
      <c r="I1460" s="84">
        <f t="shared" si="264"/>
        <v>0</v>
      </c>
      <c r="J1460" s="84">
        <f t="shared" si="265"/>
        <v>0</v>
      </c>
      <c r="K1460" s="84">
        <f t="shared" si="266"/>
        <v>0</v>
      </c>
      <c r="L1460" s="84">
        <f t="shared" si="267"/>
        <v>0</v>
      </c>
      <c r="M1460" s="84">
        <f t="shared" si="268"/>
        <v>0</v>
      </c>
      <c r="N1460">
        <v>1477</v>
      </c>
      <c r="O1460" s="85">
        <v>0</v>
      </c>
      <c r="P1460" s="84">
        <v>0.23300000000000001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W1460" s="85">
        <v>0</v>
      </c>
      <c r="X1460" s="85">
        <v>0</v>
      </c>
      <c r="Y1460" s="85">
        <v>0</v>
      </c>
      <c r="Z1460" s="85">
        <v>0</v>
      </c>
      <c r="AA1460" s="85">
        <v>0</v>
      </c>
      <c r="AB1460" s="64">
        <f t="shared" si="269"/>
        <v>0</v>
      </c>
      <c r="AC1460" s="64">
        <f t="shared" si="270"/>
        <v>0</v>
      </c>
      <c r="AD1460" s="64">
        <f t="shared" si="271"/>
        <v>0</v>
      </c>
      <c r="AE1460" s="64">
        <f t="shared" si="272"/>
        <v>0</v>
      </c>
      <c r="AF1460" s="64">
        <f t="shared" si="273"/>
        <v>0</v>
      </c>
      <c r="AG1460" s="64">
        <f t="shared" si="274"/>
        <v>0</v>
      </c>
      <c r="AH1460" s="64">
        <f t="shared" si="275"/>
        <v>0</v>
      </c>
    </row>
    <row r="1461" spans="1:34">
      <c r="A1461" t="s">
        <v>36</v>
      </c>
      <c r="B1461" t="s">
        <v>47</v>
      </c>
      <c r="C1461">
        <v>1</v>
      </c>
      <c r="D1461">
        <v>2014</v>
      </c>
      <c r="E1461">
        <v>20</v>
      </c>
      <c r="F1461">
        <v>0</v>
      </c>
      <c r="G1461">
        <v>0</v>
      </c>
      <c r="H1461" s="85">
        <v>49.116300000000003</v>
      </c>
      <c r="I1461" s="84">
        <f t="shared" si="264"/>
        <v>0</v>
      </c>
      <c r="J1461" s="84">
        <f t="shared" si="265"/>
        <v>0</v>
      </c>
      <c r="K1461" s="84">
        <f t="shared" si="266"/>
        <v>0</v>
      </c>
      <c r="L1461" s="84">
        <f t="shared" si="267"/>
        <v>0</v>
      </c>
      <c r="M1461" s="84">
        <f t="shared" si="268"/>
        <v>0</v>
      </c>
      <c r="N1461">
        <v>1477</v>
      </c>
      <c r="O1461" s="85">
        <v>0</v>
      </c>
      <c r="P1461" s="84">
        <v>0.16500000000000001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W1461" s="85">
        <v>0</v>
      </c>
      <c r="X1461" s="85">
        <v>0</v>
      </c>
      <c r="Y1461" s="85">
        <v>0</v>
      </c>
      <c r="Z1461" s="85">
        <v>0</v>
      </c>
      <c r="AA1461" s="85">
        <v>0</v>
      </c>
      <c r="AB1461" s="64">
        <f t="shared" si="269"/>
        <v>0</v>
      </c>
      <c r="AC1461" s="64">
        <f t="shared" si="270"/>
        <v>0</v>
      </c>
      <c r="AD1461" s="64">
        <f t="shared" si="271"/>
        <v>0</v>
      </c>
      <c r="AE1461" s="64">
        <f t="shared" si="272"/>
        <v>0</v>
      </c>
      <c r="AF1461" s="64">
        <f t="shared" si="273"/>
        <v>0</v>
      </c>
      <c r="AG1461" s="64">
        <f t="shared" si="274"/>
        <v>0</v>
      </c>
      <c r="AH1461" s="64">
        <f t="shared" si="275"/>
        <v>0</v>
      </c>
    </row>
    <row r="1462" spans="1:34">
      <c r="A1462" t="s">
        <v>36</v>
      </c>
      <c r="B1462" t="s">
        <v>47</v>
      </c>
      <c r="C1462">
        <v>1</v>
      </c>
      <c r="D1462">
        <v>2014</v>
      </c>
      <c r="E1462">
        <v>21</v>
      </c>
      <c r="F1462">
        <v>0</v>
      </c>
      <c r="G1462">
        <v>0</v>
      </c>
      <c r="H1462" s="85">
        <v>44.333300000000001</v>
      </c>
      <c r="I1462" s="84">
        <f t="shared" si="264"/>
        <v>0</v>
      </c>
      <c r="J1462" s="84">
        <f t="shared" si="265"/>
        <v>0</v>
      </c>
      <c r="K1462" s="84">
        <f t="shared" si="266"/>
        <v>0</v>
      </c>
      <c r="L1462" s="84">
        <f t="shared" si="267"/>
        <v>0</v>
      </c>
      <c r="M1462" s="84">
        <f t="shared" si="268"/>
        <v>0</v>
      </c>
      <c r="N1462">
        <v>1477</v>
      </c>
      <c r="O1462" s="85">
        <v>0</v>
      </c>
      <c r="P1462" s="84">
        <v>0.1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W1462" s="85">
        <v>0</v>
      </c>
      <c r="X1462" s="85">
        <v>0</v>
      </c>
      <c r="Y1462" s="85">
        <v>0</v>
      </c>
      <c r="Z1462" s="85">
        <v>0</v>
      </c>
      <c r="AA1462" s="85">
        <v>0</v>
      </c>
      <c r="AB1462" s="64">
        <f t="shared" si="269"/>
        <v>0</v>
      </c>
      <c r="AC1462" s="64">
        <f t="shared" si="270"/>
        <v>0</v>
      </c>
      <c r="AD1462" s="64">
        <f t="shared" si="271"/>
        <v>0</v>
      </c>
      <c r="AE1462" s="64">
        <f t="shared" si="272"/>
        <v>0</v>
      </c>
      <c r="AF1462" s="64">
        <f t="shared" si="273"/>
        <v>0</v>
      </c>
      <c r="AG1462" s="64">
        <f t="shared" si="274"/>
        <v>0</v>
      </c>
      <c r="AH1462" s="64">
        <f t="shared" si="275"/>
        <v>0</v>
      </c>
    </row>
    <row r="1463" spans="1:34">
      <c r="A1463" t="s">
        <v>36</v>
      </c>
      <c r="B1463" t="s">
        <v>47</v>
      </c>
      <c r="C1463">
        <v>1</v>
      </c>
      <c r="D1463">
        <v>2014</v>
      </c>
      <c r="E1463">
        <v>22</v>
      </c>
      <c r="F1463">
        <v>0</v>
      </c>
      <c r="G1463">
        <v>0</v>
      </c>
      <c r="H1463" s="85">
        <v>42.131799999999998</v>
      </c>
      <c r="I1463" s="84">
        <f t="shared" si="264"/>
        <v>0</v>
      </c>
      <c r="J1463" s="84">
        <f t="shared" si="265"/>
        <v>0</v>
      </c>
      <c r="K1463" s="84">
        <f t="shared" si="266"/>
        <v>0</v>
      </c>
      <c r="L1463" s="84">
        <f t="shared" si="267"/>
        <v>0</v>
      </c>
      <c r="M1463" s="84">
        <f t="shared" si="268"/>
        <v>0</v>
      </c>
      <c r="N1463">
        <v>1477</v>
      </c>
      <c r="O1463" s="85">
        <v>0</v>
      </c>
      <c r="P1463" s="84">
        <v>6.8000000000000005E-2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W1463" s="85">
        <v>0</v>
      </c>
      <c r="X1463" s="85">
        <v>0</v>
      </c>
      <c r="Y1463" s="85">
        <v>0</v>
      </c>
      <c r="Z1463" s="85">
        <v>0</v>
      </c>
      <c r="AA1463" s="85">
        <v>0</v>
      </c>
      <c r="AB1463" s="64">
        <f t="shared" si="269"/>
        <v>0</v>
      </c>
      <c r="AC1463" s="64">
        <f t="shared" si="270"/>
        <v>0</v>
      </c>
      <c r="AD1463" s="64">
        <f t="shared" si="271"/>
        <v>0</v>
      </c>
      <c r="AE1463" s="64">
        <f t="shared" si="272"/>
        <v>0</v>
      </c>
      <c r="AF1463" s="64">
        <f t="shared" si="273"/>
        <v>0</v>
      </c>
      <c r="AG1463" s="64">
        <f t="shared" si="274"/>
        <v>0</v>
      </c>
      <c r="AH1463" s="64">
        <f t="shared" si="275"/>
        <v>0</v>
      </c>
    </row>
    <row r="1464" spans="1:34">
      <c r="A1464" t="s">
        <v>36</v>
      </c>
      <c r="B1464" t="s">
        <v>47</v>
      </c>
      <c r="C1464">
        <v>1</v>
      </c>
      <c r="D1464">
        <v>2014</v>
      </c>
      <c r="E1464">
        <v>23</v>
      </c>
      <c r="F1464">
        <v>0</v>
      </c>
      <c r="G1464">
        <v>0</v>
      </c>
      <c r="H1464" s="85">
        <v>41.333300000000001</v>
      </c>
      <c r="I1464" s="84">
        <f t="shared" si="264"/>
        <v>0</v>
      </c>
      <c r="J1464" s="84">
        <f t="shared" si="265"/>
        <v>0</v>
      </c>
      <c r="K1464" s="84">
        <f t="shared" si="266"/>
        <v>0</v>
      </c>
      <c r="L1464" s="84">
        <f t="shared" si="267"/>
        <v>0</v>
      </c>
      <c r="M1464" s="84">
        <f t="shared" si="268"/>
        <v>0</v>
      </c>
      <c r="N1464">
        <v>1477</v>
      </c>
      <c r="O1464" s="85">
        <v>0</v>
      </c>
      <c r="P1464" s="84">
        <v>5.0999999999999997E-2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W1464" s="85">
        <v>0</v>
      </c>
      <c r="X1464" s="85">
        <v>0</v>
      </c>
      <c r="Y1464" s="85">
        <v>0</v>
      </c>
      <c r="Z1464" s="85">
        <v>0</v>
      </c>
      <c r="AA1464" s="85">
        <v>0</v>
      </c>
      <c r="AB1464" s="64">
        <f t="shared" si="269"/>
        <v>0</v>
      </c>
      <c r="AC1464" s="64">
        <f t="shared" si="270"/>
        <v>0</v>
      </c>
      <c r="AD1464" s="64">
        <f t="shared" si="271"/>
        <v>0</v>
      </c>
      <c r="AE1464" s="64">
        <f t="shared" si="272"/>
        <v>0</v>
      </c>
      <c r="AF1464" s="64">
        <f t="shared" si="273"/>
        <v>0</v>
      </c>
      <c r="AG1464" s="64">
        <f t="shared" si="274"/>
        <v>0</v>
      </c>
      <c r="AH1464" s="64">
        <f t="shared" si="275"/>
        <v>0</v>
      </c>
    </row>
    <row r="1465" spans="1:34">
      <c r="A1465" t="s">
        <v>36</v>
      </c>
      <c r="B1465" t="s">
        <v>47</v>
      </c>
      <c r="C1465">
        <v>1</v>
      </c>
      <c r="D1465">
        <v>2014</v>
      </c>
      <c r="E1465">
        <v>24</v>
      </c>
      <c r="F1465">
        <v>0</v>
      </c>
      <c r="G1465">
        <v>0</v>
      </c>
      <c r="H1465" s="85">
        <v>43.302300000000002</v>
      </c>
      <c r="I1465" s="84">
        <f t="shared" si="264"/>
        <v>0</v>
      </c>
      <c r="J1465" s="84">
        <f t="shared" si="265"/>
        <v>0</v>
      </c>
      <c r="K1465" s="84">
        <f t="shared" si="266"/>
        <v>0</v>
      </c>
      <c r="L1465" s="84">
        <f t="shared" si="267"/>
        <v>0</v>
      </c>
      <c r="M1465" s="84">
        <f t="shared" si="268"/>
        <v>0</v>
      </c>
      <c r="N1465">
        <v>1477</v>
      </c>
      <c r="O1465" s="85">
        <v>0</v>
      </c>
      <c r="P1465" s="84">
        <v>0.05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W1465" s="85">
        <v>0</v>
      </c>
      <c r="X1465" s="85">
        <v>0</v>
      </c>
      <c r="Y1465" s="85">
        <v>0</v>
      </c>
      <c r="Z1465" s="85">
        <v>0</v>
      </c>
      <c r="AA1465" s="85">
        <v>0</v>
      </c>
      <c r="AB1465" s="64">
        <f t="shared" si="269"/>
        <v>0</v>
      </c>
      <c r="AC1465" s="64">
        <f t="shared" si="270"/>
        <v>0</v>
      </c>
      <c r="AD1465" s="64">
        <f t="shared" si="271"/>
        <v>0</v>
      </c>
      <c r="AE1465" s="64">
        <f t="shared" si="272"/>
        <v>0</v>
      </c>
      <c r="AF1465" s="64">
        <f t="shared" si="273"/>
        <v>0</v>
      </c>
      <c r="AG1465" s="64">
        <f t="shared" si="274"/>
        <v>0</v>
      </c>
      <c r="AH1465" s="64">
        <f t="shared" si="275"/>
        <v>0</v>
      </c>
    </row>
    <row r="1466" spans="1:34">
      <c r="A1466" t="s">
        <v>36</v>
      </c>
      <c r="B1466" t="s">
        <v>48</v>
      </c>
      <c r="C1466">
        <v>2</v>
      </c>
      <c r="D1466">
        <v>2014</v>
      </c>
      <c r="E1466">
        <v>1</v>
      </c>
      <c r="F1466">
        <v>0</v>
      </c>
      <c r="G1466">
        <v>0</v>
      </c>
      <c r="H1466" s="85">
        <v>50.573599999999999</v>
      </c>
      <c r="I1466" s="84">
        <f t="shared" si="264"/>
        <v>0</v>
      </c>
      <c r="J1466" s="84">
        <f t="shared" si="265"/>
        <v>0</v>
      </c>
      <c r="K1466" s="84">
        <f t="shared" si="266"/>
        <v>0</v>
      </c>
      <c r="L1466" s="84">
        <f t="shared" si="267"/>
        <v>0</v>
      </c>
      <c r="M1466" s="84">
        <f t="shared" si="268"/>
        <v>0</v>
      </c>
      <c r="N1466">
        <v>1688</v>
      </c>
      <c r="O1466" s="85">
        <v>0</v>
      </c>
      <c r="P1466" s="84">
        <v>0.05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W1466" s="85">
        <v>0</v>
      </c>
      <c r="X1466" s="85">
        <v>0</v>
      </c>
      <c r="Y1466" s="85">
        <v>0</v>
      </c>
      <c r="Z1466" s="85">
        <v>0</v>
      </c>
      <c r="AA1466" s="85">
        <v>0</v>
      </c>
      <c r="AB1466" s="64">
        <f t="shared" si="269"/>
        <v>0</v>
      </c>
      <c r="AC1466" s="64">
        <f t="shared" si="270"/>
        <v>0</v>
      </c>
      <c r="AD1466" s="64">
        <f t="shared" si="271"/>
        <v>0</v>
      </c>
      <c r="AE1466" s="64">
        <f t="shared" si="272"/>
        <v>0</v>
      </c>
      <c r="AF1466" s="64">
        <f t="shared" si="273"/>
        <v>0</v>
      </c>
      <c r="AG1466" s="64">
        <f t="shared" si="274"/>
        <v>0</v>
      </c>
      <c r="AH1466" s="64">
        <f t="shared" si="275"/>
        <v>0</v>
      </c>
    </row>
    <row r="1467" spans="1:34">
      <c r="A1467" t="s">
        <v>36</v>
      </c>
      <c r="B1467" t="s">
        <v>48</v>
      </c>
      <c r="C1467">
        <v>2</v>
      </c>
      <c r="D1467">
        <v>2014</v>
      </c>
      <c r="E1467">
        <v>2</v>
      </c>
      <c r="F1467">
        <v>0</v>
      </c>
      <c r="G1467">
        <v>0</v>
      </c>
      <c r="H1467" s="85">
        <v>49.674399999999999</v>
      </c>
      <c r="I1467" s="84">
        <f t="shared" si="264"/>
        <v>0</v>
      </c>
      <c r="J1467" s="84">
        <f t="shared" si="265"/>
        <v>0</v>
      </c>
      <c r="K1467" s="84">
        <f t="shared" si="266"/>
        <v>0</v>
      </c>
      <c r="L1467" s="84">
        <f t="shared" si="267"/>
        <v>0</v>
      </c>
      <c r="M1467" s="84">
        <f t="shared" si="268"/>
        <v>0</v>
      </c>
      <c r="N1467">
        <v>1688</v>
      </c>
      <c r="O1467" s="85">
        <v>0</v>
      </c>
      <c r="P1467" s="84">
        <v>3.2000000000000001E-2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W1467" s="85">
        <v>0</v>
      </c>
      <c r="X1467" s="85">
        <v>0</v>
      </c>
      <c r="Y1467" s="85">
        <v>0</v>
      </c>
      <c r="Z1467" s="85">
        <v>0</v>
      </c>
      <c r="AA1467" s="85">
        <v>0</v>
      </c>
      <c r="AB1467" s="64">
        <f t="shared" si="269"/>
        <v>0</v>
      </c>
      <c r="AC1467" s="64">
        <f t="shared" si="270"/>
        <v>0</v>
      </c>
      <c r="AD1467" s="64">
        <f t="shared" si="271"/>
        <v>0</v>
      </c>
      <c r="AE1467" s="64">
        <f t="shared" si="272"/>
        <v>0</v>
      </c>
      <c r="AF1467" s="64">
        <f t="shared" si="273"/>
        <v>0</v>
      </c>
      <c r="AG1467" s="64">
        <f t="shared" si="274"/>
        <v>0</v>
      </c>
      <c r="AH1467" s="64">
        <f t="shared" si="275"/>
        <v>0</v>
      </c>
    </row>
    <row r="1468" spans="1:34">
      <c r="A1468" t="s">
        <v>36</v>
      </c>
      <c r="B1468" t="s">
        <v>48</v>
      </c>
      <c r="C1468">
        <v>2</v>
      </c>
      <c r="D1468">
        <v>2014</v>
      </c>
      <c r="E1468">
        <v>3</v>
      </c>
      <c r="F1468">
        <v>0</v>
      </c>
      <c r="G1468">
        <v>0</v>
      </c>
      <c r="H1468" s="85">
        <v>49.782899999999998</v>
      </c>
      <c r="I1468" s="84">
        <f t="shared" si="264"/>
        <v>0</v>
      </c>
      <c r="J1468" s="84">
        <f t="shared" si="265"/>
        <v>0</v>
      </c>
      <c r="K1468" s="84">
        <f t="shared" si="266"/>
        <v>0</v>
      </c>
      <c r="L1468" s="84">
        <f t="shared" si="267"/>
        <v>0</v>
      </c>
      <c r="M1468" s="84">
        <f t="shared" si="268"/>
        <v>0</v>
      </c>
      <c r="N1468">
        <v>1688</v>
      </c>
      <c r="O1468" s="85">
        <v>0</v>
      </c>
      <c r="P1468" s="84">
        <v>4.3999999999999997E-2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W1468" s="85">
        <v>0</v>
      </c>
      <c r="X1468" s="85">
        <v>0</v>
      </c>
      <c r="Y1468" s="85">
        <v>0</v>
      </c>
      <c r="Z1468" s="85">
        <v>0</v>
      </c>
      <c r="AA1468" s="85">
        <v>0</v>
      </c>
      <c r="AB1468" s="64">
        <f t="shared" si="269"/>
        <v>0</v>
      </c>
      <c r="AC1468" s="64">
        <f t="shared" si="270"/>
        <v>0</v>
      </c>
      <c r="AD1468" s="64">
        <f t="shared" si="271"/>
        <v>0</v>
      </c>
      <c r="AE1468" s="64">
        <f t="shared" si="272"/>
        <v>0</v>
      </c>
      <c r="AF1468" s="64">
        <f t="shared" si="273"/>
        <v>0</v>
      </c>
      <c r="AG1468" s="64">
        <f t="shared" si="274"/>
        <v>0</v>
      </c>
      <c r="AH1468" s="64">
        <f t="shared" si="275"/>
        <v>0</v>
      </c>
    </row>
    <row r="1469" spans="1:34">
      <c r="A1469" t="s">
        <v>36</v>
      </c>
      <c r="B1469" t="s">
        <v>48</v>
      </c>
      <c r="C1469">
        <v>2</v>
      </c>
      <c r="D1469">
        <v>2014</v>
      </c>
      <c r="E1469">
        <v>4</v>
      </c>
      <c r="F1469">
        <v>0</v>
      </c>
      <c r="G1469">
        <v>0</v>
      </c>
      <c r="H1469" s="85">
        <v>49.782899999999998</v>
      </c>
      <c r="I1469" s="84">
        <f t="shared" si="264"/>
        <v>0</v>
      </c>
      <c r="J1469" s="84">
        <f t="shared" si="265"/>
        <v>0</v>
      </c>
      <c r="K1469" s="84">
        <f t="shared" si="266"/>
        <v>0</v>
      </c>
      <c r="L1469" s="84">
        <f t="shared" si="267"/>
        <v>0</v>
      </c>
      <c r="M1469" s="84">
        <f t="shared" si="268"/>
        <v>0</v>
      </c>
      <c r="N1469">
        <v>1688</v>
      </c>
      <c r="O1469" s="85">
        <v>0</v>
      </c>
      <c r="P1469" s="84">
        <v>4.3999999999999997E-2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W1469" s="85">
        <v>0</v>
      </c>
      <c r="X1469" s="85">
        <v>0</v>
      </c>
      <c r="Y1469" s="85">
        <v>0</v>
      </c>
      <c r="Z1469" s="85">
        <v>0</v>
      </c>
      <c r="AA1469" s="85">
        <v>0</v>
      </c>
      <c r="AB1469" s="64">
        <f t="shared" si="269"/>
        <v>0</v>
      </c>
      <c r="AC1469" s="64">
        <f t="shared" si="270"/>
        <v>0</v>
      </c>
      <c r="AD1469" s="64">
        <f t="shared" si="271"/>
        <v>0</v>
      </c>
      <c r="AE1469" s="64">
        <f t="shared" si="272"/>
        <v>0</v>
      </c>
      <c r="AF1469" s="64">
        <f t="shared" si="273"/>
        <v>0</v>
      </c>
      <c r="AG1469" s="64">
        <f t="shared" si="274"/>
        <v>0</v>
      </c>
      <c r="AH1469" s="64">
        <f t="shared" si="275"/>
        <v>0</v>
      </c>
    </row>
    <row r="1470" spans="1:34">
      <c r="A1470" t="s">
        <v>36</v>
      </c>
      <c r="B1470" t="s">
        <v>48</v>
      </c>
      <c r="C1470">
        <v>2</v>
      </c>
      <c r="D1470">
        <v>2014</v>
      </c>
      <c r="E1470">
        <v>5</v>
      </c>
      <c r="F1470">
        <v>0</v>
      </c>
      <c r="G1470">
        <v>0</v>
      </c>
      <c r="H1470" s="85">
        <v>48.728700000000003</v>
      </c>
      <c r="I1470" s="84">
        <f t="shared" si="264"/>
        <v>0</v>
      </c>
      <c r="J1470" s="84">
        <f t="shared" si="265"/>
        <v>0</v>
      </c>
      <c r="K1470" s="84">
        <f t="shared" si="266"/>
        <v>0</v>
      </c>
      <c r="L1470" s="84">
        <f t="shared" si="267"/>
        <v>0</v>
      </c>
      <c r="M1470" s="84">
        <f t="shared" si="268"/>
        <v>0</v>
      </c>
      <c r="N1470">
        <v>1688</v>
      </c>
      <c r="O1470" s="85">
        <v>0</v>
      </c>
      <c r="P1470" s="84">
        <v>5.3999999999999999E-2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W1470" s="85">
        <v>0</v>
      </c>
      <c r="X1470" s="85">
        <v>0</v>
      </c>
      <c r="Y1470" s="85">
        <v>0</v>
      </c>
      <c r="Z1470" s="85">
        <v>0</v>
      </c>
      <c r="AA1470" s="85">
        <v>0</v>
      </c>
      <c r="AB1470" s="64">
        <f t="shared" si="269"/>
        <v>0</v>
      </c>
      <c r="AC1470" s="64">
        <f t="shared" si="270"/>
        <v>0</v>
      </c>
      <c r="AD1470" s="64">
        <f t="shared" si="271"/>
        <v>0</v>
      </c>
      <c r="AE1470" s="64">
        <f t="shared" si="272"/>
        <v>0</v>
      </c>
      <c r="AF1470" s="64">
        <f t="shared" si="273"/>
        <v>0</v>
      </c>
      <c r="AG1470" s="64">
        <f t="shared" si="274"/>
        <v>0</v>
      </c>
      <c r="AH1470" s="64">
        <f t="shared" si="275"/>
        <v>0</v>
      </c>
    </row>
    <row r="1471" spans="1:34">
      <c r="A1471" t="s">
        <v>36</v>
      </c>
      <c r="B1471" t="s">
        <v>48</v>
      </c>
      <c r="C1471">
        <v>2</v>
      </c>
      <c r="D1471">
        <v>2014</v>
      </c>
      <c r="E1471">
        <v>6</v>
      </c>
      <c r="F1471">
        <v>0</v>
      </c>
      <c r="G1471">
        <v>0</v>
      </c>
      <c r="H1471" s="85">
        <v>48</v>
      </c>
      <c r="I1471" s="84">
        <f t="shared" si="264"/>
        <v>0</v>
      </c>
      <c r="J1471" s="84">
        <f t="shared" si="265"/>
        <v>0</v>
      </c>
      <c r="K1471" s="84">
        <f t="shared" si="266"/>
        <v>0</v>
      </c>
      <c r="L1471" s="84">
        <f t="shared" si="267"/>
        <v>0</v>
      </c>
      <c r="M1471" s="84">
        <f t="shared" si="268"/>
        <v>0</v>
      </c>
      <c r="N1471">
        <v>1688</v>
      </c>
      <c r="O1471" s="85">
        <v>0</v>
      </c>
      <c r="P1471" s="84">
        <v>0.10100000000000001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W1471" s="85">
        <v>0</v>
      </c>
      <c r="X1471" s="85">
        <v>0</v>
      </c>
      <c r="Y1471" s="85">
        <v>0</v>
      </c>
      <c r="Z1471" s="85">
        <v>0</v>
      </c>
      <c r="AA1471" s="85">
        <v>0</v>
      </c>
      <c r="AB1471" s="64">
        <f t="shared" si="269"/>
        <v>0</v>
      </c>
      <c r="AC1471" s="64">
        <f t="shared" si="270"/>
        <v>0</v>
      </c>
      <c r="AD1471" s="64">
        <f t="shared" si="271"/>
        <v>0</v>
      </c>
      <c r="AE1471" s="64">
        <f t="shared" si="272"/>
        <v>0</v>
      </c>
      <c r="AF1471" s="64">
        <f t="shared" si="273"/>
        <v>0</v>
      </c>
      <c r="AG1471" s="64">
        <f t="shared" si="274"/>
        <v>0</v>
      </c>
      <c r="AH1471" s="64">
        <f t="shared" si="275"/>
        <v>0</v>
      </c>
    </row>
    <row r="1472" spans="1:34">
      <c r="A1472" t="s">
        <v>36</v>
      </c>
      <c r="B1472" t="s">
        <v>48</v>
      </c>
      <c r="C1472">
        <v>2</v>
      </c>
      <c r="D1472">
        <v>2014</v>
      </c>
      <c r="E1472">
        <v>7</v>
      </c>
      <c r="F1472">
        <v>0</v>
      </c>
      <c r="G1472">
        <v>0</v>
      </c>
      <c r="H1472" s="85">
        <v>48.511600000000001</v>
      </c>
      <c r="I1472" s="84">
        <f t="shared" si="264"/>
        <v>0</v>
      </c>
      <c r="J1472" s="84">
        <f t="shared" si="265"/>
        <v>0</v>
      </c>
      <c r="K1472" s="84">
        <f t="shared" si="266"/>
        <v>0</v>
      </c>
      <c r="L1472" s="84">
        <f t="shared" si="267"/>
        <v>0</v>
      </c>
      <c r="M1472" s="84">
        <f t="shared" si="268"/>
        <v>0</v>
      </c>
      <c r="N1472">
        <v>1688</v>
      </c>
      <c r="O1472" s="85">
        <v>0</v>
      </c>
      <c r="P1472" s="84">
        <v>0.161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W1472" s="85">
        <v>0</v>
      </c>
      <c r="X1472" s="85">
        <v>0</v>
      </c>
      <c r="Y1472" s="85">
        <v>0</v>
      </c>
      <c r="Z1472" s="85">
        <v>0</v>
      </c>
      <c r="AA1472" s="85">
        <v>0</v>
      </c>
      <c r="AB1472" s="64">
        <f t="shared" si="269"/>
        <v>0</v>
      </c>
      <c r="AC1472" s="64">
        <f t="shared" si="270"/>
        <v>0</v>
      </c>
      <c r="AD1472" s="64">
        <f t="shared" si="271"/>
        <v>0</v>
      </c>
      <c r="AE1472" s="64">
        <f t="shared" si="272"/>
        <v>0</v>
      </c>
      <c r="AF1472" s="64">
        <f t="shared" si="273"/>
        <v>0</v>
      </c>
      <c r="AG1472" s="64">
        <f t="shared" si="274"/>
        <v>0</v>
      </c>
      <c r="AH1472" s="64">
        <f t="shared" si="275"/>
        <v>0</v>
      </c>
    </row>
    <row r="1473" spans="1:34">
      <c r="A1473" t="s">
        <v>36</v>
      </c>
      <c r="B1473" t="s">
        <v>48</v>
      </c>
      <c r="C1473">
        <v>2</v>
      </c>
      <c r="D1473">
        <v>2014</v>
      </c>
      <c r="E1473">
        <v>8</v>
      </c>
      <c r="F1473">
        <v>0</v>
      </c>
      <c r="G1473">
        <v>0</v>
      </c>
      <c r="H1473" s="85">
        <v>48.449599999999997</v>
      </c>
      <c r="I1473" s="84">
        <f t="shared" si="264"/>
        <v>0</v>
      </c>
      <c r="J1473" s="84">
        <f t="shared" si="265"/>
        <v>0</v>
      </c>
      <c r="K1473" s="84">
        <f t="shared" si="266"/>
        <v>0</v>
      </c>
      <c r="L1473" s="84">
        <f t="shared" si="267"/>
        <v>0</v>
      </c>
      <c r="M1473" s="84">
        <f t="shared" si="268"/>
        <v>0</v>
      </c>
      <c r="N1473">
        <v>1688</v>
      </c>
      <c r="O1473" s="85">
        <v>0</v>
      </c>
      <c r="P1473" s="84">
        <v>0.224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W1473" s="85">
        <v>0</v>
      </c>
      <c r="X1473" s="85">
        <v>0</v>
      </c>
      <c r="Y1473" s="85">
        <v>0</v>
      </c>
      <c r="Z1473" s="85">
        <v>0</v>
      </c>
      <c r="AA1473" s="85">
        <v>0</v>
      </c>
      <c r="AB1473" s="64">
        <f t="shared" si="269"/>
        <v>0</v>
      </c>
      <c r="AC1473" s="64">
        <f t="shared" si="270"/>
        <v>0</v>
      </c>
      <c r="AD1473" s="64">
        <f t="shared" si="271"/>
        <v>0</v>
      </c>
      <c r="AE1473" s="64">
        <f t="shared" si="272"/>
        <v>0</v>
      </c>
      <c r="AF1473" s="64">
        <f t="shared" si="273"/>
        <v>0</v>
      </c>
      <c r="AG1473" s="64">
        <f t="shared" si="274"/>
        <v>0</v>
      </c>
      <c r="AH1473" s="64">
        <f t="shared" si="275"/>
        <v>0</v>
      </c>
    </row>
    <row r="1474" spans="1:34">
      <c r="A1474" t="s">
        <v>36</v>
      </c>
      <c r="B1474" t="s">
        <v>48</v>
      </c>
      <c r="C1474">
        <v>2</v>
      </c>
      <c r="D1474">
        <v>2014</v>
      </c>
      <c r="E1474">
        <v>9</v>
      </c>
      <c r="F1474">
        <v>0</v>
      </c>
      <c r="G1474">
        <v>0</v>
      </c>
      <c r="H1474" s="85">
        <v>50.186</v>
      </c>
      <c r="I1474" s="84">
        <f t="shared" ref="I1474:I1537" si="276">SUM(R1474,W1474)</f>
        <v>0</v>
      </c>
      <c r="J1474" s="84">
        <f t="shared" ref="J1474:J1537" si="277">SUM(S1474,X1474)</f>
        <v>0</v>
      </c>
      <c r="K1474" s="84">
        <f t="shared" ref="K1474:K1537" si="278">SUM(T1474,Y1474)</f>
        <v>0</v>
      </c>
      <c r="L1474" s="84">
        <f t="shared" ref="L1474:L1537" si="279">SUM(U1474,Z1474)</f>
        <v>0</v>
      </c>
      <c r="M1474" s="84">
        <f t="shared" ref="M1474:M1537" si="280">SUM(V1474,AA1474)</f>
        <v>0</v>
      </c>
      <c r="N1474">
        <v>1688</v>
      </c>
      <c r="O1474" s="85">
        <v>0</v>
      </c>
      <c r="P1474" s="84">
        <v>0.33800000000000002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W1474" s="85">
        <v>0</v>
      </c>
      <c r="X1474" s="85">
        <v>0</v>
      </c>
      <c r="Y1474" s="85">
        <v>0</v>
      </c>
      <c r="Z1474" s="85">
        <v>0</v>
      </c>
      <c r="AA1474" s="85">
        <v>0</v>
      </c>
      <c r="AB1474" s="64">
        <f t="shared" si="269"/>
        <v>0</v>
      </c>
      <c r="AC1474" s="64">
        <f t="shared" si="270"/>
        <v>0</v>
      </c>
      <c r="AD1474" s="64">
        <f t="shared" si="271"/>
        <v>0</v>
      </c>
      <c r="AE1474" s="64">
        <f t="shared" si="272"/>
        <v>0</v>
      </c>
      <c r="AF1474" s="64">
        <f t="shared" si="273"/>
        <v>0</v>
      </c>
      <c r="AG1474" s="64">
        <f t="shared" si="274"/>
        <v>0</v>
      </c>
      <c r="AH1474" s="64">
        <f t="shared" si="275"/>
        <v>0</v>
      </c>
    </row>
    <row r="1475" spans="1:34">
      <c r="A1475" t="s">
        <v>36</v>
      </c>
      <c r="B1475" t="s">
        <v>48</v>
      </c>
      <c r="C1475">
        <v>2</v>
      </c>
      <c r="D1475">
        <v>2014</v>
      </c>
      <c r="E1475">
        <v>10</v>
      </c>
      <c r="F1475">
        <v>0</v>
      </c>
      <c r="G1475">
        <v>0</v>
      </c>
      <c r="H1475" s="85">
        <v>52.736400000000003</v>
      </c>
      <c r="I1475" s="84">
        <f t="shared" si="276"/>
        <v>0</v>
      </c>
      <c r="J1475" s="84">
        <f t="shared" si="277"/>
        <v>0</v>
      </c>
      <c r="K1475" s="84">
        <f t="shared" si="278"/>
        <v>0</v>
      </c>
      <c r="L1475" s="84">
        <f t="shared" si="279"/>
        <v>0</v>
      </c>
      <c r="M1475" s="84">
        <f t="shared" si="280"/>
        <v>0</v>
      </c>
      <c r="N1475">
        <v>1688</v>
      </c>
      <c r="O1475" s="85">
        <v>0</v>
      </c>
      <c r="P1475" s="84">
        <v>0.55700000000000005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W1475" s="85">
        <v>0</v>
      </c>
      <c r="X1475" s="85">
        <v>0</v>
      </c>
      <c r="Y1475" s="85">
        <v>0</v>
      </c>
      <c r="Z1475" s="85">
        <v>0</v>
      </c>
      <c r="AA1475" s="85">
        <v>0</v>
      </c>
      <c r="AB1475" s="64">
        <f t="shared" ref="AB1475:AB1538" si="281">F1475*N1475+P1475*O1475</f>
        <v>0</v>
      </c>
      <c r="AC1475" s="64">
        <f t="shared" ref="AC1475:AC1538" si="282">G1475*N1475</f>
        <v>0</v>
      </c>
      <c r="AD1475" s="64">
        <f t="shared" ref="AD1475:AD1538" si="283">R1475*$N1475</f>
        <v>0</v>
      </c>
      <c r="AE1475" s="64">
        <f t="shared" ref="AE1475:AE1538" si="284">S1475*$N1475</f>
        <v>0</v>
      </c>
      <c r="AF1475" s="64">
        <f t="shared" ref="AF1475:AF1538" si="285">T1475*$N1475</f>
        <v>0</v>
      </c>
      <c r="AG1475" s="64">
        <f t="shared" ref="AG1475:AG1538" si="286">U1475*$N1475</f>
        <v>0</v>
      </c>
      <c r="AH1475" s="64">
        <f t="shared" ref="AH1475:AH1538" si="287">V1475*$N1475</f>
        <v>0</v>
      </c>
    </row>
    <row r="1476" spans="1:34">
      <c r="A1476" t="s">
        <v>36</v>
      </c>
      <c r="B1476" t="s">
        <v>48</v>
      </c>
      <c r="C1476">
        <v>2</v>
      </c>
      <c r="D1476">
        <v>2014</v>
      </c>
      <c r="E1476">
        <v>11</v>
      </c>
      <c r="F1476">
        <v>0</v>
      </c>
      <c r="G1476">
        <v>0</v>
      </c>
      <c r="H1476" s="85">
        <v>54.449599999999997</v>
      </c>
      <c r="I1476" s="84">
        <f t="shared" si="276"/>
        <v>0</v>
      </c>
      <c r="J1476" s="84">
        <f t="shared" si="277"/>
        <v>0</v>
      </c>
      <c r="K1476" s="84">
        <f t="shared" si="278"/>
        <v>0</v>
      </c>
      <c r="L1476" s="84">
        <f t="shared" si="279"/>
        <v>0</v>
      </c>
      <c r="M1476" s="84">
        <f t="shared" si="280"/>
        <v>0</v>
      </c>
      <c r="N1476">
        <v>1688</v>
      </c>
      <c r="O1476" s="85">
        <v>0</v>
      </c>
      <c r="P1476" s="84">
        <v>0.72599999999999998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 s="85">
        <v>0</v>
      </c>
      <c r="X1476" s="85">
        <v>0</v>
      </c>
      <c r="Y1476" s="85">
        <v>0</v>
      </c>
      <c r="Z1476" s="85">
        <v>0</v>
      </c>
      <c r="AA1476" s="85">
        <v>0</v>
      </c>
      <c r="AB1476" s="64">
        <f t="shared" si="281"/>
        <v>0</v>
      </c>
      <c r="AC1476" s="64">
        <f t="shared" si="282"/>
        <v>0</v>
      </c>
      <c r="AD1476" s="64">
        <f t="shared" si="283"/>
        <v>0</v>
      </c>
      <c r="AE1476" s="64">
        <f t="shared" si="284"/>
        <v>0</v>
      </c>
      <c r="AF1476" s="64">
        <f t="shared" si="285"/>
        <v>0</v>
      </c>
      <c r="AG1476" s="64">
        <f t="shared" si="286"/>
        <v>0</v>
      </c>
      <c r="AH1476" s="64">
        <f t="shared" si="287"/>
        <v>0</v>
      </c>
    </row>
    <row r="1477" spans="1:34">
      <c r="A1477" t="s">
        <v>36</v>
      </c>
      <c r="B1477" t="s">
        <v>48</v>
      </c>
      <c r="C1477">
        <v>2</v>
      </c>
      <c r="D1477">
        <v>2014</v>
      </c>
      <c r="E1477">
        <v>12</v>
      </c>
      <c r="F1477">
        <v>0</v>
      </c>
      <c r="G1477">
        <v>0</v>
      </c>
      <c r="H1477" s="85">
        <v>56.441899999999997</v>
      </c>
      <c r="I1477" s="84">
        <f t="shared" si="276"/>
        <v>0</v>
      </c>
      <c r="J1477" s="84">
        <f t="shared" si="277"/>
        <v>0</v>
      </c>
      <c r="K1477" s="84">
        <f t="shared" si="278"/>
        <v>0</v>
      </c>
      <c r="L1477" s="84">
        <f t="shared" si="279"/>
        <v>0</v>
      </c>
      <c r="M1477" s="84">
        <f t="shared" si="280"/>
        <v>0</v>
      </c>
      <c r="N1477">
        <v>1688</v>
      </c>
      <c r="O1477" s="85">
        <v>0</v>
      </c>
      <c r="P1477" s="84">
        <v>0.85699999999999998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 s="85">
        <v>0</v>
      </c>
      <c r="X1477" s="85">
        <v>0</v>
      </c>
      <c r="Y1477" s="85">
        <v>0</v>
      </c>
      <c r="Z1477" s="85">
        <v>0</v>
      </c>
      <c r="AA1477" s="85">
        <v>0</v>
      </c>
      <c r="AB1477" s="64">
        <f t="shared" si="281"/>
        <v>0</v>
      </c>
      <c r="AC1477" s="64">
        <f t="shared" si="282"/>
        <v>0</v>
      </c>
      <c r="AD1477" s="64">
        <f t="shared" si="283"/>
        <v>0</v>
      </c>
      <c r="AE1477" s="64">
        <f t="shared" si="284"/>
        <v>0</v>
      </c>
      <c r="AF1477" s="64">
        <f t="shared" si="285"/>
        <v>0</v>
      </c>
      <c r="AG1477" s="64">
        <f t="shared" si="286"/>
        <v>0</v>
      </c>
      <c r="AH1477" s="64">
        <f t="shared" si="287"/>
        <v>0</v>
      </c>
    </row>
    <row r="1478" spans="1:34">
      <c r="A1478" t="s">
        <v>36</v>
      </c>
      <c r="B1478" t="s">
        <v>48</v>
      </c>
      <c r="C1478">
        <v>2</v>
      </c>
      <c r="D1478">
        <v>2014</v>
      </c>
      <c r="E1478">
        <v>13</v>
      </c>
      <c r="F1478">
        <v>0</v>
      </c>
      <c r="G1478">
        <v>0</v>
      </c>
      <c r="H1478" s="85">
        <v>57.217100000000002</v>
      </c>
      <c r="I1478" s="84">
        <f t="shared" si="276"/>
        <v>0</v>
      </c>
      <c r="J1478" s="84">
        <f t="shared" si="277"/>
        <v>0</v>
      </c>
      <c r="K1478" s="84">
        <f t="shared" si="278"/>
        <v>0</v>
      </c>
      <c r="L1478" s="84">
        <f t="shared" si="279"/>
        <v>0</v>
      </c>
      <c r="M1478" s="84">
        <f t="shared" si="280"/>
        <v>0</v>
      </c>
      <c r="N1478">
        <v>1688</v>
      </c>
      <c r="O1478" s="85">
        <v>0</v>
      </c>
      <c r="P1478" s="84">
        <v>0.90100000000000002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W1478" s="85">
        <v>0</v>
      </c>
      <c r="X1478" s="85">
        <v>0</v>
      </c>
      <c r="Y1478" s="85">
        <v>0</v>
      </c>
      <c r="Z1478" s="85">
        <v>0</v>
      </c>
      <c r="AA1478" s="85">
        <v>0</v>
      </c>
      <c r="AB1478" s="64">
        <f t="shared" si="281"/>
        <v>0</v>
      </c>
      <c r="AC1478" s="64">
        <f t="shared" si="282"/>
        <v>0</v>
      </c>
      <c r="AD1478" s="64">
        <f t="shared" si="283"/>
        <v>0</v>
      </c>
      <c r="AE1478" s="64">
        <f t="shared" si="284"/>
        <v>0</v>
      </c>
      <c r="AF1478" s="64">
        <f t="shared" si="285"/>
        <v>0</v>
      </c>
      <c r="AG1478" s="64">
        <f t="shared" si="286"/>
        <v>0</v>
      </c>
      <c r="AH1478" s="64">
        <f t="shared" si="287"/>
        <v>0</v>
      </c>
    </row>
    <row r="1479" spans="1:34">
      <c r="A1479" t="s">
        <v>36</v>
      </c>
      <c r="B1479" t="s">
        <v>48</v>
      </c>
      <c r="C1479">
        <v>2</v>
      </c>
      <c r="D1479">
        <v>2014</v>
      </c>
      <c r="E1479">
        <v>14</v>
      </c>
      <c r="F1479">
        <v>0</v>
      </c>
      <c r="G1479">
        <v>0</v>
      </c>
      <c r="H1479" s="85">
        <v>57.759700000000002</v>
      </c>
      <c r="I1479" s="84">
        <f t="shared" si="276"/>
        <v>0</v>
      </c>
      <c r="J1479" s="84">
        <f t="shared" si="277"/>
        <v>0</v>
      </c>
      <c r="K1479" s="84">
        <f t="shared" si="278"/>
        <v>0</v>
      </c>
      <c r="L1479" s="84">
        <f t="shared" si="279"/>
        <v>0</v>
      </c>
      <c r="M1479" s="84">
        <f t="shared" si="280"/>
        <v>0</v>
      </c>
      <c r="N1479">
        <v>1688</v>
      </c>
      <c r="O1479" s="85">
        <v>0</v>
      </c>
      <c r="P1479" s="84">
        <v>0.88900000000000001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W1479" s="85">
        <v>0</v>
      </c>
      <c r="X1479" s="85">
        <v>0</v>
      </c>
      <c r="Y1479" s="85">
        <v>0</v>
      </c>
      <c r="Z1479" s="85">
        <v>0</v>
      </c>
      <c r="AA1479" s="85">
        <v>0</v>
      </c>
      <c r="AB1479" s="64">
        <f t="shared" si="281"/>
        <v>0</v>
      </c>
      <c r="AC1479" s="64">
        <f t="shared" si="282"/>
        <v>0</v>
      </c>
      <c r="AD1479" s="64">
        <f t="shared" si="283"/>
        <v>0</v>
      </c>
      <c r="AE1479" s="64">
        <f t="shared" si="284"/>
        <v>0</v>
      </c>
      <c r="AF1479" s="64">
        <f t="shared" si="285"/>
        <v>0</v>
      </c>
      <c r="AG1479" s="64">
        <f t="shared" si="286"/>
        <v>0</v>
      </c>
      <c r="AH1479" s="64">
        <f t="shared" si="287"/>
        <v>0</v>
      </c>
    </row>
    <row r="1480" spans="1:34">
      <c r="A1480" t="s">
        <v>36</v>
      </c>
      <c r="B1480" t="s">
        <v>48</v>
      </c>
      <c r="C1480">
        <v>2</v>
      </c>
      <c r="D1480">
        <v>2014</v>
      </c>
      <c r="E1480">
        <v>15</v>
      </c>
      <c r="F1480">
        <v>0</v>
      </c>
      <c r="G1480">
        <v>0</v>
      </c>
      <c r="H1480" s="85">
        <v>57.713200000000001</v>
      </c>
      <c r="I1480" s="84">
        <f t="shared" si="276"/>
        <v>0</v>
      </c>
      <c r="J1480" s="84">
        <f t="shared" si="277"/>
        <v>0</v>
      </c>
      <c r="K1480" s="84">
        <f t="shared" si="278"/>
        <v>0</v>
      </c>
      <c r="L1480" s="84">
        <f t="shared" si="279"/>
        <v>0</v>
      </c>
      <c r="M1480" s="84">
        <f t="shared" si="280"/>
        <v>0</v>
      </c>
      <c r="N1480">
        <v>1688</v>
      </c>
      <c r="O1480" s="85">
        <v>0</v>
      </c>
      <c r="P1480" s="84">
        <v>0.8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W1480" s="85">
        <v>0</v>
      </c>
      <c r="X1480" s="85">
        <v>0</v>
      </c>
      <c r="Y1480" s="85">
        <v>0</v>
      </c>
      <c r="Z1480" s="85">
        <v>0</v>
      </c>
      <c r="AA1480" s="85">
        <v>0</v>
      </c>
      <c r="AB1480" s="64">
        <f t="shared" si="281"/>
        <v>0</v>
      </c>
      <c r="AC1480" s="64">
        <f t="shared" si="282"/>
        <v>0</v>
      </c>
      <c r="AD1480" s="64">
        <f t="shared" si="283"/>
        <v>0</v>
      </c>
      <c r="AE1480" s="64">
        <f t="shared" si="284"/>
        <v>0</v>
      </c>
      <c r="AF1480" s="64">
        <f t="shared" si="285"/>
        <v>0</v>
      </c>
      <c r="AG1480" s="64">
        <f t="shared" si="286"/>
        <v>0</v>
      </c>
      <c r="AH1480" s="64">
        <f t="shared" si="287"/>
        <v>0</v>
      </c>
    </row>
    <row r="1481" spans="1:34">
      <c r="A1481" t="s">
        <v>36</v>
      </c>
      <c r="B1481" t="s">
        <v>48</v>
      </c>
      <c r="C1481">
        <v>2</v>
      </c>
      <c r="D1481">
        <v>2014</v>
      </c>
      <c r="E1481">
        <v>16</v>
      </c>
      <c r="F1481">
        <v>0</v>
      </c>
      <c r="G1481">
        <v>0</v>
      </c>
      <c r="H1481" s="85">
        <v>57.124000000000002</v>
      </c>
      <c r="I1481" s="84">
        <f t="shared" si="276"/>
        <v>0</v>
      </c>
      <c r="J1481" s="84">
        <f t="shared" si="277"/>
        <v>0</v>
      </c>
      <c r="K1481" s="84">
        <f t="shared" si="278"/>
        <v>0</v>
      </c>
      <c r="L1481" s="84">
        <f t="shared" si="279"/>
        <v>0</v>
      </c>
      <c r="M1481" s="84">
        <f t="shared" si="280"/>
        <v>0</v>
      </c>
      <c r="N1481">
        <v>1688</v>
      </c>
      <c r="O1481" s="85">
        <v>0</v>
      </c>
      <c r="P1481" s="84">
        <v>0.67400000000000004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W1481" s="85">
        <v>0</v>
      </c>
      <c r="X1481" s="85">
        <v>0</v>
      </c>
      <c r="Y1481" s="85">
        <v>0</v>
      </c>
      <c r="Z1481" s="85">
        <v>0</v>
      </c>
      <c r="AA1481" s="85">
        <v>0</v>
      </c>
      <c r="AB1481" s="64">
        <f t="shared" si="281"/>
        <v>0</v>
      </c>
      <c r="AC1481" s="64">
        <f t="shared" si="282"/>
        <v>0</v>
      </c>
      <c r="AD1481" s="64">
        <f t="shared" si="283"/>
        <v>0</v>
      </c>
      <c r="AE1481" s="64">
        <f t="shared" si="284"/>
        <v>0</v>
      </c>
      <c r="AF1481" s="64">
        <f t="shared" si="285"/>
        <v>0</v>
      </c>
      <c r="AG1481" s="64">
        <f t="shared" si="286"/>
        <v>0</v>
      </c>
      <c r="AH1481" s="64">
        <f t="shared" si="287"/>
        <v>0</v>
      </c>
    </row>
    <row r="1482" spans="1:34">
      <c r="A1482" t="s">
        <v>36</v>
      </c>
      <c r="B1482" t="s">
        <v>48</v>
      </c>
      <c r="C1482">
        <v>2</v>
      </c>
      <c r="D1482">
        <v>2014</v>
      </c>
      <c r="E1482">
        <v>17</v>
      </c>
      <c r="F1482">
        <v>0</v>
      </c>
      <c r="G1482">
        <v>0</v>
      </c>
      <c r="H1482" s="85">
        <v>56.162799999999997</v>
      </c>
      <c r="I1482" s="84">
        <f t="shared" si="276"/>
        <v>0</v>
      </c>
      <c r="J1482" s="84">
        <f t="shared" si="277"/>
        <v>0</v>
      </c>
      <c r="K1482" s="84">
        <f t="shared" si="278"/>
        <v>0</v>
      </c>
      <c r="L1482" s="84">
        <f t="shared" si="279"/>
        <v>0</v>
      </c>
      <c r="M1482" s="84">
        <f t="shared" si="280"/>
        <v>0</v>
      </c>
      <c r="N1482">
        <v>1688</v>
      </c>
      <c r="O1482" s="85">
        <v>0</v>
      </c>
      <c r="P1482" s="84">
        <v>0.56599999999999995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W1482" s="85">
        <v>0</v>
      </c>
      <c r="X1482" s="85">
        <v>0</v>
      </c>
      <c r="Y1482" s="85">
        <v>0</v>
      </c>
      <c r="Z1482" s="85">
        <v>0</v>
      </c>
      <c r="AA1482" s="85">
        <v>0</v>
      </c>
      <c r="AB1482" s="64">
        <f t="shared" si="281"/>
        <v>0</v>
      </c>
      <c r="AC1482" s="64">
        <f t="shared" si="282"/>
        <v>0</v>
      </c>
      <c r="AD1482" s="64">
        <f t="shared" si="283"/>
        <v>0</v>
      </c>
      <c r="AE1482" s="64">
        <f t="shared" si="284"/>
        <v>0</v>
      </c>
      <c r="AF1482" s="64">
        <f t="shared" si="285"/>
        <v>0</v>
      </c>
      <c r="AG1482" s="64">
        <f t="shared" si="286"/>
        <v>0</v>
      </c>
      <c r="AH1482" s="64">
        <f t="shared" si="287"/>
        <v>0</v>
      </c>
    </row>
    <row r="1483" spans="1:34">
      <c r="A1483" t="s">
        <v>36</v>
      </c>
      <c r="B1483" t="s">
        <v>48</v>
      </c>
      <c r="C1483">
        <v>2</v>
      </c>
      <c r="D1483">
        <v>2014</v>
      </c>
      <c r="E1483">
        <v>18</v>
      </c>
      <c r="F1483">
        <v>0</v>
      </c>
      <c r="G1483">
        <v>0</v>
      </c>
      <c r="H1483" s="85">
        <v>53.891500000000001</v>
      </c>
      <c r="I1483" s="84">
        <f t="shared" si="276"/>
        <v>0</v>
      </c>
      <c r="J1483" s="84">
        <f t="shared" si="277"/>
        <v>0</v>
      </c>
      <c r="K1483" s="84">
        <f t="shared" si="278"/>
        <v>0</v>
      </c>
      <c r="L1483" s="84">
        <f t="shared" si="279"/>
        <v>0</v>
      </c>
      <c r="M1483" s="84">
        <f t="shared" si="280"/>
        <v>0</v>
      </c>
      <c r="N1483">
        <v>1688</v>
      </c>
      <c r="O1483" s="85">
        <v>0</v>
      </c>
      <c r="P1483" s="84">
        <v>0.374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W1483" s="85">
        <v>0</v>
      </c>
      <c r="X1483" s="85">
        <v>0</v>
      </c>
      <c r="Y1483" s="85">
        <v>0</v>
      </c>
      <c r="Z1483" s="85">
        <v>0</v>
      </c>
      <c r="AA1483" s="85">
        <v>0</v>
      </c>
      <c r="AB1483" s="64">
        <f t="shared" si="281"/>
        <v>0</v>
      </c>
      <c r="AC1483" s="64">
        <f t="shared" si="282"/>
        <v>0</v>
      </c>
      <c r="AD1483" s="64">
        <f t="shared" si="283"/>
        <v>0</v>
      </c>
      <c r="AE1483" s="64">
        <f t="shared" si="284"/>
        <v>0</v>
      </c>
      <c r="AF1483" s="64">
        <f t="shared" si="285"/>
        <v>0</v>
      </c>
      <c r="AG1483" s="64">
        <f t="shared" si="286"/>
        <v>0</v>
      </c>
      <c r="AH1483" s="64">
        <f t="shared" si="287"/>
        <v>0</v>
      </c>
    </row>
    <row r="1484" spans="1:34">
      <c r="A1484" t="s">
        <v>36</v>
      </c>
      <c r="B1484" t="s">
        <v>48</v>
      </c>
      <c r="C1484">
        <v>2</v>
      </c>
      <c r="D1484">
        <v>2014</v>
      </c>
      <c r="E1484">
        <v>19</v>
      </c>
      <c r="F1484">
        <v>0</v>
      </c>
      <c r="G1484">
        <v>0</v>
      </c>
      <c r="H1484" s="85">
        <v>53.069800000000001</v>
      </c>
      <c r="I1484" s="84">
        <f t="shared" si="276"/>
        <v>0</v>
      </c>
      <c r="J1484" s="84">
        <f t="shared" si="277"/>
        <v>0</v>
      </c>
      <c r="K1484" s="84">
        <f t="shared" si="278"/>
        <v>0</v>
      </c>
      <c r="L1484" s="84">
        <f t="shared" si="279"/>
        <v>0</v>
      </c>
      <c r="M1484" s="84">
        <f t="shared" si="280"/>
        <v>0</v>
      </c>
      <c r="N1484">
        <v>1688</v>
      </c>
      <c r="O1484" s="85">
        <v>0</v>
      </c>
      <c r="P1484" s="84">
        <v>0.23300000000000001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W1484" s="85">
        <v>0</v>
      </c>
      <c r="X1484" s="85">
        <v>0</v>
      </c>
      <c r="Y1484" s="85">
        <v>0</v>
      </c>
      <c r="Z1484" s="85">
        <v>0</v>
      </c>
      <c r="AA1484" s="85">
        <v>0</v>
      </c>
      <c r="AB1484" s="64">
        <f t="shared" si="281"/>
        <v>0</v>
      </c>
      <c r="AC1484" s="64">
        <f t="shared" si="282"/>
        <v>0</v>
      </c>
      <c r="AD1484" s="64">
        <f t="shared" si="283"/>
        <v>0</v>
      </c>
      <c r="AE1484" s="64">
        <f t="shared" si="284"/>
        <v>0</v>
      </c>
      <c r="AF1484" s="64">
        <f t="shared" si="285"/>
        <v>0</v>
      </c>
      <c r="AG1484" s="64">
        <f t="shared" si="286"/>
        <v>0</v>
      </c>
      <c r="AH1484" s="64">
        <f t="shared" si="287"/>
        <v>0</v>
      </c>
    </row>
    <row r="1485" spans="1:34">
      <c r="A1485" t="s">
        <v>36</v>
      </c>
      <c r="B1485" t="s">
        <v>48</v>
      </c>
      <c r="C1485">
        <v>2</v>
      </c>
      <c r="D1485">
        <v>2014</v>
      </c>
      <c r="E1485">
        <v>20</v>
      </c>
      <c r="F1485">
        <v>0</v>
      </c>
      <c r="G1485">
        <v>0</v>
      </c>
      <c r="H1485" s="85">
        <v>53.255800000000001</v>
      </c>
      <c r="I1485" s="84">
        <f t="shared" si="276"/>
        <v>0</v>
      </c>
      <c r="J1485" s="84">
        <f t="shared" si="277"/>
        <v>0</v>
      </c>
      <c r="K1485" s="84">
        <f t="shared" si="278"/>
        <v>0</v>
      </c>
      <c r="L1485" s="84">
        <f t="shared" si="279"/>
        <v>0</v>
      </c>
      <c r="M1485" s="84">
        <f t="shared" si="280"/>
        <v>0</v>
      </c>
      <c r="N1485">
        <v>1688</v>
      </c>
      <c r="O1485" s="85">
        <v>0</v>
      </c>
      <c r="P1485" s="84">
        <v>0.16500000000000001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W1485" s="85">
        <v>0</v>
      </c>
      <c r="X1485" s="85">
        <v>0</v>
      </c>
      <c r="Y1485" s="85">
        <v>0</v>
      </c>
      <c r="Z1485" s="85">
        <v>0</v>
      </c>
      <c r="AA1485" s="85">
        <v>0</v>
      </c>
      <c r="AB1485" s="64">
        <f t="shared" si="281"/>
        <v>0</v>
      </c>
      <c r="AC1485" s="64">
        <f t="shared" si="282"/>
        <v>0</v>
      </c>
      <c r="AD1485" s="64">
        <f t="shared" si="283"/>
        <v>0</v>
      </c>
      <c r="AE1485" s="64">
        <f t="shared" si="284"/>
        <v>0</v>
      </c>
      <c r="AF1485" s="64">
        <f t="shared" si="285"/>
        <v>0</v>
      </c>
      <c r="AG1485" s="64">
        <f t="shared" si="286"/>
        <v>0</v>
      </c>
      <c r="AH1485" s="64">
        <f t="shared" si="287"/>
        <v>0</v>
      </c>
    </row>
    <row r="1486" spans="1:34">
      <c r="A1486" t="s">
        <v>36</v>
      </c>
      <c r="B1486" t="s">
        <v>48</v>
      </c>
      <c r="C1486">
        <v>2</v>
      </c>
      <c r="D1486">
        <v>2014</v>
      </c>
      <c r="E1486">
        <v>21</v>
      </c>
      <c r="F1486">
        <v>0</v>
      </c>
      <c r="G1486">
        <v>0</v>
      </c>
      <c r="H1486" s="85">
        <v>52.325600000000001</v>
      </c>
      <c r="I1486" s="84">
        <f t="shared" si="276"/>
        <v>0</v>
      </c>
      <c r="J1486" s="84">
        <f t="shared" si="277"/>
        <v>0</v>
      </c>
      <c r="K1486" s="84">
        <f t="shared" si="278"/>
        <v>0</v>
      </c>
      <c r="L1486" s="84">
        <f t="shared" si="279"/>
        <v>0</v>
      </c>
      <c r="M1486" s="84">
        <f t="shared" si="280"/>
        <v>0</v>
      </c>
      <c r="N1486">
        <v>1688</v>
      </c>
      <c r="O1486" s="85">
        <v>0</v>
      </c>
      <c r="P1486" s="84">
        <v>0.1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W1486" s="85">
        <v>0</v>
      </c>
      <c r="X1486" s="85">
        <v>0</v>
      </c>
      <c r="Y1486" s="85">
        <v>0</v>
      </c>
      <c r="Z1486" s="85">
        <v>0</v>
      </c>
      <c r="AA1486" s="85">
        <v>0</v>
      </c>
      <c r="AB1486" s="64">
        <f t="shared" si="281"/>
        <v>0</v>
      </c>
      <c r="AC1486" s="64">
        <f t="shared" si="282"/>
        <v>0</v>
      </c>
      <c r="AD1486" s="64">
        <f t="shared" si="283"/>
        <v>0</v>
      </c>
      <c r="AE1486" s="64">
        <f t="shared" si="284"/>
        <v>0</v>
      </c>
      <c r="AF1486" s="64">
        <f t="shared" si="285"/>
        <v>0</v>
      </c>
      <c r="AG1486" s="64">
        <f t="shared" si="286"/>
        <v>0</v>
      </c>
      <c r="AH1486" s="64">
        <f t="shared" si="287"/>
        <v>0</v>
      </c>
    </row>
    <row r="1487" spans="1:34">
      <c r="A1487" t="s">
        <v>36</v>
      </c>
      <c r="B1487" t="s">
        <v>48</v>
      </c>
      <c r="C1487">
        <v>2</v>
      </c>
      <c r="D1487">
        <v>2014</v>
      </c>
      <c r="E1487">
        <v>22</v>
      </c>
      <c r="F1487">
        <v>0</v>
      </c>
      <c r="G1487">
        <v>0</v>
      </c>
      <c r="H1487" s="85">
        <v>52.2791</v>
      </c>
      <c r="I1487" s="84">
        <f t="shared" si="276"/>
        <v>0</v>
      </c>
      <c r="J1487" s="84">
        <f t="shared" si="277"/>
        <v>0</v>
      </c>
      <c r="K1487" s="84">
        <f t="shared" si="278"/>
        <v>0</v>
      </c>
      <c r="L1487" s="84">
        <f t="shared" si="279"/>
        <v>0</v>
      </c>
      <c r="M1487" s="84">
        <f t="shared" si="280"/>
        <v>0</v>
      </c>
      <c r="N1487">
        <v>1688</v>
      </c>
      <c r="O1487" s="85">
        <v>0</v>
      </c>
      <c r="P1487" s="84">
        <v>6.8000000000000005E-2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W1487" s="85">
        <v>0</v>
      </c>
      <c r="X1487" s="85">
        <v>0</v>
      </c>
      <c r="Y1487" s="85">
        <v>0</v>
      </c>
      <c r="Z1487" s="85">
        <v>0</v>
      </c>
      <c r="AA1487" s="85">
        <v>0</v>
      </c>
      <c r="AB1487" s="64">
        <f t="shared" si="281"/>
        <v>0</v>
      </c>
      <c r="AC1487" s="64">
        <f t="shared" si="282"/>
        <v>0</v>
      </c>
      <c r="AD1487" s="64">
        <f t="shared" si="283"/>
        <v>0</v>
      </c>
      <c r="AE1487" s="64">
        <f t="shared" si="284"/>
        <v>0</v>
      </c>
      <c r="AF1487" s="64">
        <f t="shared" si="285"/>
        <v>0</v>
      </c>
      <c r="AG1487" s="64">
        <f t="shared" si="286"/>
        <v>0</v>
      </c>
      <c r="AH1487" s="64">
        <f t="shared" si="287"/>
        <v>0</v>
      </c>
    </row>
    <row r="1488" spans="1:34">
      <c r="A1488" t="s">
        <v>36</v>
      </c>
      <c r="B1488" t="s">
        <v>48</v>
      </c>
      <c r="C1488">
        <v>2</v>
      </c>
      <c r="D1488">
        <v>2014</v>
      </c>
      <c r="E1488">
        <v>23</v>
      </c>
      <c r="F1488">
        <v>0</v>
      </c>
      <c r="G1488">
        <v>0</v>
      </c>
      <c r="H1488" s="85">
        <v>51.689900000000002</v>
      </c>
      <c r="I1488" s="84">
        <f t="shared" si="276"/>
        <v>0</v>
      </c>
      <c r="J1488" s="84">
        <f t="shared" si="277"/>
        <v>0</v>
      </c>
      <c r="K1488" s="84">
        <f t="shared" si="278"/>
        <v>0</v>
      </c>
      <c r="L1488" s="84">
        <f t="shared" si="279"/>
        <v>0</v>
      </c>
      <c r="M1488" s="84">
        <f t="shared" si="280"/>
        <v>0</v>
      </c>
      <c r="N1488">
        <v>1688</v>
      </c>
      <c r="O1488" s="85">
        <v>0</v>
      </c>
      <c r="P1488" s="84">
        <v>5.0999999999999997E-2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W1488" s="85">
        <v>0</v>
      </c>
      <c r="X1488" s="85">
        <v>0</v>
      </c>
      <c r="Y1488" s="85">
        <v>0</v>
      </c>
      <c r="Z1488" s="85">
        <v>0</v>
      </c>
      <c r="AA1488" s="85">
        <v>0</v>
      </c>
      <c r="AB1488" s="64">
        <f t="shared" si="281"/>
        <v>0</v>
      </c>
      <c r="AC1488" s="64">
        <f t="shared" si="282"/>
        <v>0</v>
      </c>
      <c r="AD1488" s="64">
        <f t="shared" si="283"/>
        <v>0</v>
      </c>
      <c r="AE1488" s="64">
        <f t="shared" si="284"/>
        <v>0</v>
      </c>
      <c r="AF1488" s="64">
        <f t="shared" si="285"/>
        <v>0</v>
      </c>
      <c r="AG1488" s="64">
        <f t="shared" si="286"/>
        <v>0</v>
      </c>
      <c r="AH1488" s="64">
        <f t="shared" si="287"/>
        <v>0</v>
      </c>
    </row>
    <row r="1489" spans="1:34">
      <c r="A1489" t="s">
        <v>36</v>
      </c>
      <c r="B1489" t="s">
        <v>48</v>
      </c>
      <c r="C1489">
        <v>2</v>
      </c>
      <c r="D1489">
        <v>2014</v>
      </c>
      <c r="E1489">
        <v>24</v>
      </c>
      <c r="F1489">
        <v>0</v>
      </c>
      <c r="G1489">
        <v>0</v>
      </c>
      <c r="H1489" s="85">
        <v>52.162799999999997</v>
      </c>
      <c r="I1489" s="84">
        <f t="shared" si="276"/>
        <v>0</v>
      </c>
      <c r="J1489" s="84">
        <f t="shared" si="277"/>
        <v>0</v>
      </c>
      <c r="K1489" s="84">
        <f t="shared" si="278"/>
        <v>0</v>
      </c>
      <c r="L1489" s="84">
        <f t="shared" si="279"/>
        <v>0</v>
      </c>
      <c r="M1489" s="84">
        <f t="shared" si="280"/>
        <v>0</v>
      </c>
      <c r="N1489">
        <v>1688</v>
      </c>
      <c r="O1489" s="85">
        <v>0</v>
      </c>
      <c r="P1489" s="84">
        <v>0.05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W1489" s="85">
        <v>0</v>
      </c>
      <c r="X1489" s="85">
        <v>0</v>
      </c>
      <c r="Y1489" s="85">
        <v>0</v>
      </c>
      <c r="Z1489" s="85">
        <v>0</v>
      </c>
      <c r="AA1489" s="85">
        <v>0</v>
      </c>
      <c r="AB1489" s="64">
        <f t="shared" si="281"/>
        <v>0</v>
      </c>
      <c r="AC1489" s="64">
        <f t="shared" si="282"/>
        <v>0</v>
      </c>
      <c r="AD1489" s="64">
        <f t="shared" si="283"/>
        <v>0</v>
      </c>
      <c r="AE1489" s="64">
        <f t="shared" si="284"/>
        <v>0</v>
      </c>
      <c r="AF1489" s="64">
        <f t="shared" si="285"/>
        <v>0</v>
      </c>
      <c r="AG1489" s="64">
        <f t="shared" si="286"/>
        <v>0</v>
      </c>
      <c r="AH1489" s="64">
        <f t="shared" si="287"/>
        <v>0</v>
      </c>
    </row>
    <row r="1490" spans="1:34">
      <c r="A1490" t="s">
        <v>36</v>
      </c>
      <c r="B1490" t="s">
        <v>49</v>
      </c>
      <c r="C1490">
        <v>3</v>
      </c>
      <c r="D1490">
        <v>2014</v>
      </c>
      <c r="E1490">
        <v>1</v>
      </c>
      <c r="F1490">
        <v>0</v>
      </c>
      <c r="G1490">
        <v>0</v>
      </c>
      <c r="H1490" s="85">
        <v>47.5426</v>
      </c>
      <c r="I1490" s="84">
        <f t="shared" si="276"/>
        <v>0</v>
      </c>
      <c r="J1490" s="84">
        <f t="shared" si="277"/>
        <v>0</v>
      </c>
      <c r="K1490" s="84">
        <f t="shared" si="278"/>
        <v>0</v>
      </c>
      <c r="L1490" s="84">
        <f t="shared" si="279"/>
        <v>0</v>
      </c>
      <c r="M1490" s="84">
        <f t="shared" si="280"/>
        <v>0</v>
      </c>
      <c r="N1490">
        <v>1899</v>
      </c>
      <c r="O1490" s="85">
        <v>0</v>
      </c>
      <c r="P1490" s="84">
        <v>0.05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W1490" s="85">
        <v>0</v>
      </c>
      <c r="X1490" s="85">
        <v>0</v>
      </c>
      <c r="Y1490" s="85">
        <v>0</v>
      </c>
      <c r="Z1490" s="85">
        <v>0</v>
      </c>
      <c r="AA1490" s="85">
        <v>0</v>
      </c>
      <c r="AB1490" s="64">
        <f t="shared" si="281"/>
        <v>0</v>
      </c>
      <c r="AC1490" s="64">
        <f t="shared" si="282"/>
        <v>0</v>
      </c>
      <c r="AD1490" s="64">
        <f t="shared" si="283"/>
        <v>0</v>
      </c>
      <c r="AE1490" s="64">
        <f t="shared" si="284"/>
        <v>0</v>
      </c>
      <c r="AF1490" s="64">
        <f t="shared" si="285"/>
        <v>0</v>
      </c>
      <c r="AG1490" s="64">
        <f t="shared" si="286"/>
        <v>0</v>
      </c>
      <c r="AH1490" s="64">
        <f t="shared" si="287"/>
        <v>0</v>
      </c>
    </row>
    <row r="1491" spans="1:34">
      <c r="A1491" t="s">
        <v>36</v>
      </c>
      <c r="B1491" t="s">
        <v>49</v>
      </c>
      <c r="C1491">
        <v>3</v>
      </c>
      <c r="D1491">
        <v>2014</v>
      </c>
      <c r="E1491">
        <v>2</v>
      </c>
      <c r="F1491">
        <v>0</v>
      </c>
      <c r="G1491">
        <v>0</v>
      </c>
      <c r="H1491" s="85">
        <v>45.775199999999998</v>
      </c>
      <c r="I1491" s="84">
        <f t="shared" si="276"/>
        <v>0</v>
      </c>
      <c r="J1491" s="84">
        <f t="shared" si="277"/>
        <v>0</v>
      </c>
      <c r="K1491" s="84">
        <f t="shared" si="278"/>
        <v>0</v>
      </c>
      <c r="L1491" s="84">
        <f t="shared" si="279"/>
        <v>0</v>
      </c>
      <c r="M1491" s="84">
        <f t="shared" si="280"/>
        <v>0</v>
      </c>
      <c r="N1491">
        <v>1899</v>
      </c>
      <c r="O1491" s="85">
        <v>0</v>
      </c>
      <c r="P1491" s="84">
        <v>3.2000000000000001E-2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W1491" s="85">
        <v>0</v>
      </c>
      <c r="X1491" s="85">
        <v>0</v>
      </c>
      <c r="Y1491" s="85">
        <v>0</v>
      </c>
      <c r="Z1491" s="85">
        <v>0</v>
      </c>
      <c r="AA1491" s="85">
        <v>0</v>
      </c>
      <c r="AB1491" s="64">
        <f t="shared" si="281"/>
        <v>0</v>
      </c>
      <c r="AC1491" s="64">
        <f t="shared" si="282"/>
        <v>0</v>
      </c>
      <c r="AD1491" s="64">
        <f t="shared" si="283"/>
        <v>0</v>
      </c>
      <c r="AE1491" s="64">
        <f t="shared" si="284"/>
        <v>0</v>
      </c>
      <c r="AF1491" s="64">
        <f t="shared" si="285"/>
        <v>0</v>
      </c>
      <c r="AG1491" s="64">
        <f t="shared" si="286"/>
        <v>0</v>
      </c>
      <c r="AH1491" s="64">
        <f t="shared" si="287"/>
        <v>0</v>
      </c>
    </row>
    <row r="1492" spans="1:34">
      <c r="A1492" t="s">
        <v>36</v>
      </c>
      <c r="B1492" t="s">
        <v>49</v>
      </c>
      <c r="C1492">
        <v>3</v>
      </c>
      <c r="D1492">
        <v>2014</v>
      </c>
      <c r="E1492">
        <v>3</v>
      </c>
      <c r="F1492">
        <v>0</v>
      </c>
      <c r="G1492">
        <v>0</v>
      </c>
      <c r="H1492" s="85">
        <v>44.193800000000003</v>
      </c>
      <c r="I1492" s="84">
        <f t="shared" si="276"/>
        <v>0</v>
      </c>
      <c r="J1492" s="84">
        <f t="shared" si="277"/>
        <v>0</v>
      </c>
      <c r="K1492" s="84">
        <f t="shared" si="278"/>
        <v>0</v>
      </c>
      <c r="L1492" s="84">
        <f t="shared" si="279"/>
        <v>0</v>
      </c>
      <c r="M1492" s="84">
        <f t="shared" si="280"/>
        <v>0</v>
      </c>
      <c r="N1492">
        <v>1899</v>
      </c>
      <c r="O1492" s="85">
        <v>0</v>
      </c>
      <c r="P1492" s="84">
        <v>4.3999999999999997E-2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W1492" s="85">
        <v>0</v>
      </c>
      <c r="X1492" s="85">
        <v>0</v>
      </c>
      <c r="Y1492" s="85">
        <v>0</v>
      </c>
      <c r="Z1492" s="85">
        <v>0</v>
      </c>
      <c r="AA1492" s="85">
        <v>0</v>
      </c>
      <c r="AB1492" s="64">
        <f t="shared" si="281"/>
        <v>0</v>
      </c>
      <c r="AC1492" s="64">
        <f t="shared" si="282"/>
        <v>0</v>
      </c>
      <c r="AD1492" s="64">
        <f t="shared" si="283"/>
        <v>0</v>
      </c>
      <c r="AE1492" s="64">
        <f t="shared" si="284"/>
        <v>0</v>
      </c>
      <c r="AF1492" s="64">
        <f t="shared" si="285"/>
        <v>0</v>
      </c>
      <c r="AG1492" s="64">
        <f t="shared" si="286"/>
        <v>0</v>
      </c>
      <c r="AH1492" s="64">
        <f t="shared" si="287"/>
        <v>0</v>
      </c>
    </row>
    <row r="1493" spans="1:34">
      <c r="A1493" t="s">
        <v>36</v>
      </c>
      <c r="B1493" t="s">
        <v>49</v>
      </c>
      <c r="C1493">
        <v>3</v>
      </c>
      <c r="D1493">
        <v>2014</v>
      </c>
      <c r="E1493">
        <v>4</v>
      </c>
      <c r="F1493">
        <v>0</v>
      </c>
      <c r="G1493">
        <v>0</v>
      </c>
      <c r="H1493" s="85">
        <v>43.992199999999997</v>
      </c>
      <c r="I1493" s="84">
        <f t="shared" si="276"/>
        <v>0</v>
      </c>
      <c r="J1493" s="84">
        <f t="shared" si="277"/>
        <v>0</v>
      </c>
      <c r="K1493" s="84">
        <f t="shared" si="278"/>
        <v>0</v>
      </c>
      <c r="L1493" s="84">
        <f t="shared" si="279"/>
        <v>0</v>
      </c>
      <c r="M1493" s="84">
        <f t="shared" si="280"/>
        <v>0</v>
      </c>
      <c r="N1493">
        <v>1899</v>
      </c>
      <c r="O1493" s="85">
        <v>0</v>
      </c>
      <c r="P1493" s="84">
        <v>4.3999999999999997E-2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W1493" s="85">
        <v>0</v>
      </c>
      <c r="X1493" s="85">
        <v>0</v>
      </c>
      <c r="Y1493" s="85">
        <v>0</v>
      </c>
      <c r="Z1493" s="85">
        <v>0</v>
      </c>
      <c r="AA1493" s="85">
        <v>0</v>
      </c>
      <c r="AB1493" s="64">
        <f t="shared" si="281"/>
        <v>0</v>
      </c>
      <c r="AC1493" s="64">
        <f t="shared" si="282"/>
        <v>0</v>
      </c>
      <c r="AD1493" s="64">
        <f t="shared" si="283"/>
        <v>0</v>
      </c>
      <c r="AE1493" s="64">
        <f t="shared" si="284"/>
        <v>0</v>
      </c>
      <c r="AF1493" s="64">
        <f t="shared" si="285"/>
        <v>0</v>
      </c>
      <c r="AG1493" s="64">
        <f t="shared" si="286"/>
        <v>0</v>
      </c>
      <c r="AH1493" s="64">
        <f t="shared" si="287"/>
        <v>0</v>
      </c>
    </row>
    <row r="1494" spans="1:34">
      <c r="A1494" t="s">
        <v>36</v>
      </c>
      <c r="B1494" t="s">
        <v>49</v>
      </c>
      <c r="C1494">
        <v>3</v>
      </c>
      <c r="D1494">
        <v>2014</v>
      </c>
      <c r="E1494">
        <v>5</v>
      </c>
      <c r="F1494">
        <v>0</v>
      </c>
      <c r="G1494">
        <v>0</v>
      </c>
      <c r="H1494" s="85">
        <v>42.705399999999997</v>
      </c>
      <c r="I1494" s="84">
        <f t="shared" si="276"/>
        <v>0</v>
      </c>
      <c r="J1494" s="84">
        <f t="shared" si="277"/>
        <v>0</v>
      </c>
      <c r="K1494" s="84">
        <f t="shared" si="278"/>
        <v>0</v>
      </c>
      <c r="L1494" s="84">
        <f t="shared" si="279"/>
        <v>0</v>
      </c>
      <c r="M1494" s="84">
        <f t="shared" si="280"/>
        <v>0</v>
      </c>
      <c r="N1494">
        <v>1899</v>
      </c>
      <c r="O1494" s="85">
        <v>0</v>
      </c>
      <c r="P1494" s="84">
        <v>5.3999999999999999E-2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W1494" s="85">
        <v>0</v>
      </c>
      <c r="X1494" s="85">
        <v>0</v>
      </c>
      <c r="Y1494" s="85">
        <v>0</v>
      </c>
      <c r="Z1494" s="85">
        <v>0</v>
      </c>
      <c r="AA1494" s="85">
        <v>0</v>
      </c>
      <c r="AB1494" s="64">
        <f t="shared" si="281"/>
        <v>0</v>
      </c>
      <c r="AC1494" s="64">
        <f t="shared" si="282"/>
        <v>0</v>
      </c>
      <c r="AD1494" s="64">
        <f t="shared" si="283"/>
        <v>0</v>
      </c>
      <c r="AE1494" s="64">
        <f t="shared" si="284"/>
        <v>0</v>
      </c>
      <c r="AF1494" s="64">
        <f t="shared" si="285"/>
        <v>0</v>
      </c>
      <c r="AG1494" s="64">
        <f t="shared" si="286"/>
        <v>0</v>
      </c>
      <c r="AH1494" s="64">
        <f t="shared" si="287"/>
        <v>0</v>
      </c>
    </row>
    <row r="1495" spans="1:34">
      <c r="A1495" t="s">
        <v>36</v>
      </c>
      <c r="B1495" t="s">
        <v>49</v>
      </c>
      <c r="C1495">
        <v>3</v>
      </c>
      <c r="D1495">
        <v>2014</v>
      </c>
      <c r="E1495">
        <v>6</v>
      </c>
      <c r="F1495">
        <v>0</v>
      </c>
      <c r="G1495">
        <v>0</v>
      </c>
      <c r="H1495" s="85">
        <v>42.379800000000003</v>
      </c>
      <c r="I1495" s="84">
        <f t="shared" si="276"/>
        <v>0</v>
      </c>
      <c r="J1495" s="84">
        <f t="shared" si="277"/>
        <v>0</v>
      </c>
      <c r="K1495" s="84">
        <f t="shared" si="278"/>
        <v>0</v>
      </c>
      <c r="L1495" s="84">
        <f t="shared" si="279"/>
        <v>0</v>
      </c>
      <c r="M1495" s="84">
        <f t="shared" si="280"/>
        <v>0</v>
      </c>
      <c r="N1495">
        <v>1899</v>
      </c>
      <c r="O1495" s="85">
        <v>0</v>
      </c>
      <c r="P1495" s="84">
        <v>0.10100000000000001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W1495" s="85">
        <v>0</v>
      </c>
      <c r="X1495" s="85">
        <v>0</v>
      </c>
      <c r="Y1495" s="85">
        <v>0</v>
      </c>
      <c r="Z1495" s="85">
        <v>0</v>
      </c>
      <c r="AA1495" s="85">
        <v>0</v>
      </c>
      <c r="AB1495" s="64">
        <f t="shared" si="281"/>
        <v>0</v>
      </c>
      <c r="AC1495" s="64">
        <f t="shared" si="282"/>
        <v>0</v>
      </c>
      <c r="AD1495" s="64">
        <f t="shared" si="283"/>
        <v>0</v>
      </c>
      <c r="AE1495" s="64">
        <f t="shared" si="284"/>
        <v>0</v>
      </c>
      <c r="AF1495" s="64">
        <f t="shared" si="285"/>
        <v>0</v>
      </c>
      <c r="AG1495" s="64">
        <f t="shared" si="286"/>
        <v>0</v>
      </c>
      <c r="AH1495" s="64">
        <f t="shared" si="287"/>
        <v>0</v>
      </c>
    </row>
    <row r="1496" spans="1:34">
      <c r="A1496" t="s">
        <v>36</v>
      </c>
      <c r="B1496" t="s">
        <v>49</v>
      </c>
      <c r="C1496">
        <v>3</v>
      </c>
      <c r="D1496">
        <v>2014</v>
      </c>
      <c r="E1496">
        <v>7</v>
      </c>
      <c r="F1496">
        <v>0</v>
      </c>
      <c r="G1496">
        <v>0</v>
      </c>
      <c r="H1496" s="85">
        <v>40.945700000000002</v>
      </c>
      <c r="I1496" s="84">
        <f t="shared" si="276"/>
        <v>0</v>
      </c>
      <c r="J1496" s="84">
        <f t="shared" si="277"/>
        <v>0</v>
      </c>
      <c r="K1496" s="84">
        <f t="shared" si="278"/>
        <v>0</v>
      </c>
      <c r="L1496" s="84">
        <f t="shared" si="279"/>
        <v>0</v>
      </c>
      <c r="M1496" s="84">
        <f t="shared" si="280"/>
        <v>0</v>
      </c>
      <c r="N1496">
        <v>1899</v>
      </c>
      <c r="O1496" s="85">
        <v>0</v>
      </c>
      <c r="P1496" s="84">
        <v>0.161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W1496" s="85">
        <v>0</v>
      </c>
      <c r="X1496" s="85">
        <v>0</v>
      </c>
      <c r="Y1496" s="85">
        <v>0</v>
      </c>
      <c r="Z1496" s="85">
        <v>0</v>
      </c>
      <c r="AA1496" s="85">
        <v>0</v>
      </c>
      <c r="AB1496" s="64">
        <f t="shared" si="281"/>
        <v>0</v>
      </c>
      <c r="AC1496" s="64">
        <f t="shared" si="282"/>
        <v>0</v>
      </c>
      <c r="AD1496" s="64">
        <f t="shared" si="283"/>
        <v>0</v>
      </c>
      <c r="AE1496" s="64">
        <f t="shared" si="284"/>
        <v>0</v>
      </c>
      <c r="AF1496" s="64">
        <f t="shared" si="285"/>
        <v>0</v>
      </c>
      <c r="AG1496" s="64">
        <f t="shared" si="286"/>
        <v>0</v>
      </c>
      <c r="AH1496" s="64">
        <f t="shared" si="287"/>
        <v>0</v>
      </c>
    </row>
    <row r="1497" spans="1:34">
      <c r="A1497" t="s">
        <v>36</v>
      </c>
      <c r="B1497" t="s">
        <v>49</v>
      </c>
      <c r="C1497">
        <v>3</v>
      </c>
      <c r="D1497">
        <v>2014</v>
      </c>
      <c r="E1497">
        <v>8</v>
      </c>
      <c r="F1497">
        <v>0</v>
      </c>
      <c r="G1497">
        <v>0</v>
      </c>
      <c r="H1497" s="85">
        <v>42.806199999999997</v>
      </c>
      <c r="I1497" s="84">
        <f t="shared" si="276"/>
        <v>0</v>
      </c>
      <c r="J1497" s="84">
        <f t="shared" si="277"/>
        <v>0</v>
      </c>
      <c r="K1497" s="84">
        <f t="shared" si="278"/>
        <v>0</v>
      </c>
      <c r="L1497" s="84">
        <f t="shared" si="279"/>
        <v>0</v>
      </c>
      <c r="M1497" s="84">
        <f t="shared" si="280"/>
        <v>0</v>
      </c>
      <c r="N1497">
        <v>1899</v>
      </c>
      <c r="O1497" s="85">
        <v>0</v>
      </c>
      <c r="P1497" s="84">
        <v>0.224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W1497" s="85">
        <v>0</v>
      </c>
      <c r="X1497" s="85">
        <v>0</v>
      </c>
      <c r="Y1497" s="85">
        <v>0</v>
      </c>
      <c r="Z1497" s="85">
        <v>0</v>
      </c>
      <c r="AA1497" s="85">
        <v>0</v>
      </c>
      <c r="AB1497" s="64">
        <f t="shared" si="281"/>
        <v>0</v>
      </c>
      <c r="AC1497" s="64">
        <f t="shared" si="282"/>
        <v>0</v>
      </c>
      <c r="AD1497" s="64">
        <f t="shared" si="283"/>
        <v>0</v>
      </c>
      <c r="AE1497" s="64">
        <f t="shared" si="284"/>
        <v>0</v>
      </c>
      <c r="AF1497" s="64">
        <f t="shared" si="285"/>
        <v>0</v>
      </c>
      <c r="AG1497" s="64">
        <f t="shared" si="286"/>
        <v>0</v>
      </c>
      <c r="AH1497" s="64">
        <f t="shared" si="287"/>
        <v>0</v>
      </c>
    </row>
    <row r="1498" spans="1:34">
      <c r="A1498" t="s">
        <v>36</v>
      </c>
      <c r="B1498" t="s">
        <v>49</v>
      </c>
      <c r="C1498">
        <v>3</v>
      </c>
      <c r="D1498">
        <v>2014</v>
      </c>
      <c r="E1498">
        <v>9</v>
      </c>
      <c r="F1498">
        <v>0</v>
      </c>
      <c r="G1498">
        <v>0</v>
      </c>
      <c r="H1498" s="85">
        <v>50.519399999999997</v>
      </c>
      <c r="I1498" s="84">
        <f t="shared" si="276"/>
        <v>0</v>
      </c>
      <c r="J1498" s="84">
        <f t="shared" si="277"/>
        <v>0</v>
      </c>
      <c r="K1498" s="84">
        <f t="shared" si="278"/>
        <v>0</v>
      </c>
      <c r="L1498" s="84">
        <f t="shared" si="279"/>
        <v>0</v>
      </c>
      <c r="M1498" s="84">
        <f t="shared" si="280"/>
        <v>0</v>
      </c>
      <c r="N1498">
        <v>1899</v>
      </c>
      <c r="O1498" s="85">
        <v>0</v>
      </c>
      <c r="P1498" s="84">
        <v>0.33800000000000002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W1498" s="85">
        <v>0</v>
      </c>
      <c r="X1498" s="85">
        <v>0</v>
      </c>
      <c r="Y1498" s="85">
        <v>0</v>
      </c>
      <c r="Z1498" s="85">
        <v>0</v>
      </c>
      <c r="AA1498" s="85">
        <v>0</v>
      </c>
      <c r="AB1498" s="64">
        <f t="shared" si="281"/>
        <v>0</v>
      </c>
      <c r="AC1498" s="64">
        <f t="shared" si="282"/>
        <v>0</v>
      </c>
      <c r="AD1498" s="64">
        <f t="shared" si="283"/>
        <v>0</v>
      </c>
      <c r="AE1498" s="64">
        <f t="shared" si="284"/>
        <v>0</v>
      </c>
      <c r="AF1498" s="64">
        <f t="shared" si="285"/>
        <v>0</v>
      </c>
      <c r="AG1498" s="64">
        <f t="shared" si="286"/>
        <v>0</v>
      </c>
      <c r="AH1498" s="64">
        <f t="shared" si="287"/>
        <v>0</v>
      </c>
    </row>
    <row r="1499" spans="1:34">
      <c r="A1499" t="s">
        <v>36</v>
      </c>
      <c r="B1499" t="s">
        <v>49</v>
      </c>
      <c r="C1499">
        <v>3</v>
      </c>
      <c r="D1499">
        <v>2014</v>
      </c>
      <c r="E1499">
        <v>10</v>
      </c>
      <c r="F1499">
        <v>0</v>
      </c>
      <c r="G1499">
        <v>0</v>
      </c>
      <c r="H1499" s="85">
        <v>57.286799999999999</v>
      </c>
      <c r="I1499" s="84">
        <f t="shared" si="276"/>
        <v>0</v>
      </c>
      <c r="J1499" s="84">
        <f t="shared" si="277"/>
        <v>0</v>
      </c>
      <c r="K1499" s="84">
        <f t="shared" si="278"/>
        <v>0</v>
      </c>
      <c r="L1499" s="84">
        <f t="shared" si="279"/>
        <v>0</v>
      </c>
      <c r="M1499" s="84">
        <f t="shared" si="280"/>
        <v>0</v>
      </c>
      <c r="N1499">
        <v>1899</v>
      </c>
      <c r="O1499" s="85">
        <v>0</v>
      </c>
      <c r="P1499" s="84">
        <v>0.55700000000000005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W1499" s="85">
        <v>0</v>
      </c>
      <c r="X1499" s="85">
        <v>0</v>
      </c>
      <c r="Y1499" s="85">
        <v>0</v>
      </c>
      <c r="Z1499" s="85">
        <v>0</v>
      </c>
      <c r="AA1499" s="85">
        <v>0</v>
      </c>
      <c r="AB1499" s="64">
        <f t="shared" si="281"/>
        <v>0</v>
      </c>
      <c r="AC1499" s="64">
        <f t="shared" si="282"/>
        <v>0</v>
      </c>
      <c r="AD1499" s="64">
        <f t="shared" si="283"/>
        <v>0</v>
      </c>
      <c r="AE1499" s="64">
        <f t="shared" si="284"/>
        <v>0</v>
      </c>
      <c r="AF1499" s="64">
        <f t="shared" si="285"/>
        <v>0</v>
      </c>
      <c r="AG1499" s="64">
        <f t="shared" si="286"/>
        <v>0</v>
      </c>
      <c r="AH1499" s="64">
        <f t="shared" si="287"/>
        <v>0</v>
      </c>
    </row>
    <row r="1500" spans="1:34">
      <c r="A1500" t="s">
        <v>36</v>
      </c>
      <c r="B1500" t="s">
        <v>49</v>
      </c>
      <c r="C1500">
        <v>3</v>
      </c>
      <c r="D1500">
        <v>2014</v>
      </c>
      <c r="E1500">
        <v>11</v>
      </c>
      <c r="F1500">
        <v>0</v>
      </c>
      <c r="G1500">
        <v>0</v>
      </c>
      <c r="H1500" s="85">
        <v>63.930199999999999</v>
      </c>
      <c r="I1500" s="84">
        <f t="shared" si="276"/>
        <v>0</v>
      </c>
      <c r="J1500" s="84">
        <f t="shared" si="277"/>
        <v>0</v>
      </c>
      <c r="K1500" s="84">
        <f t="shared" si="278"/>
        <v>0</v>
      </c>
      <c r="L1500" s="84">
        <f t="shared" si="279"/>
        <v>0</v>
      </c>
      <c r="M1500" s="84">
        <f t="shared" si="280"/>
        <v>0</v>
      </c>
      <c r="N1500">
        <v>1899</v>
      </c>
      <c r="O1500" s="85">
        <v>0</v>
      </c>
      <c r="P1500" s="84">
        <v>0.72599999999999998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W1500" s="85">
        <v>0</v>
      </c>
      <c r="X1500" s="85">
        <v>0</v>
      </c>
      <c r="Y1500" s="85">
        <v>0</v>
      </c>
      <c r="Z1500" s="85">
        <v>0</v>
      </c>
      <c r="AA1500" s="85">
        <v>0</v>
      </c>
      <c r="AB1500" s="64">
        <f t="shared" si="281"/>
        <v>0</v>
      </c>
      <c r="AC1500" s="64">
        <f t="shared" si="282"/>
        <v>0</v>
      </c>
      <c r="AD1500" s="64">
        <f t="shared" si="283"/>
        <v>0</v>
      </c>
      <c r="AE1500" s="64">
        <f t="shared" si="284"/>
        <v>0</v>
      </c>
      <c r="AF1500" s="64">
        <f t="shared" si="285"/>
        <v>0</v>
      </c>
      <c r="AG1500" s="64">
        <f t="shared" si="286"/>
        <v>0</v>
      </c>
      <c r="AH1500" s="64">
        <f t="shared" si="287"/>
        <v>0</v>
      </c>
    </row>
    <row r="1501" spans="1:34">
      <c r="A1501" t="s">
        <v>36</v>
      </c>
      <c r="B1501" t="s">
        <v>49</v>
      </c>
      <c r="C1501">
        <v>3</v>
      </c>
      <c r="D1501">
        <v>2014</v>
      </c>
      <c r="E1501">
        <v>12</v>
      </c>
      <c r="F1501">
        <v>1.56747E-2</v>
      </c>
      <c r="G1501">
        <v>1.56747E-2</v>
      </c>
      <c r="H1501" s="85">
        <v>65.751900000000006</v>
      </c>
      <c r="I1501" s="84">
        <f t="shared" si="276"/>
        <v>0</v>
      </c>
      <c r="J1501" s="84">
        <f t="shared" si="277"/>
        <v>0</v>
      </c>
      <c r="K1501" s="84">
        <f t="shared" si="278"/>
        <v>0</v>
      </c>
      <c r="L1501" s="84">
        <f t="shared" si="279"/>
        <v>0</v>
      </c>
      <c r="M1501" s="84">
        <f t="shared" si="280"/>
        <v>0</v>
      </c>
      <c r="N1501">
        <v>1899</v>
      </c>
      <c r="O1501" s="85">
        <v>0</v>
      </c>
      <c r="P1501" s="84">
        <v>0.85699999999999998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W1501" s="85">
        <v>0</v>
      </c>
      <c r="X1501" s="85">
        <v>0</v>
      </c>
      <c r="Y1501" s="85">
        <v>0</v>
      </c>
      <c r="Z1501" s="85">
        <v>0</v>
      </c>
      <c r="AA1501" s="85">
        <v>0</v>
      </c>
      <c r="AB1501" s="64">
        <f t="shared" si="281"/>
        <v>29.766255300000001</v>
      </c>
      <c r="AC1501" s="64">
        <f t="shared" si="282"/>
        <v>29.766255300000001</v>
      </c>
      <c r="AD1501" s="64">
        <f t="shared" si="283"/>
        <v>0</v>
      </c>
      <c r="AE1501" s="64">
        <f t="shared" si="284"/>
        <v>0</v>
      </c>
      <c r="AF1501" s="64">
        <f t="shared" si="285"/>
        <v>0</v>
      </c>
      <c r="AG1501" s="64">
        <f t="shared" si="286"/>
        <v>0</v>
      </c>
      <c r="AH1501" s="64">
        <f t="shared" si="287"/>
        <v>0</v>
      </c>
    </row>
    <row r="1502" spans="1:34">
      <c r="A1502" t="s">
        <v>36</v>
      </c>
      <c r="B1502" t="s">
        <v>49</v>
      </c>
      <c r="C1502">
        <v>3</v>
      </c>
      <c r="D1502">
        <v>2014</v>
      </c>
      <c r="E1502">
        <v>13</v>
      </c>
      <c r="F1502">
        <v>1.9314100000000001E-2</v>
      </c>
      <c r="G1502">
        <v>1.9314100000000001E-2</v>
      </c>
      <c r="H1502" s="85">
        <v>65.782899999999998</v>
      </c>
      <c r="I1502" s="84">
        <f t="shared" si="276"/>
        <v>0</v>
      </c>
      <c r="J1502" s="84">
        <f t="shared" si="277"/>
        <v>0</v>
      </c>
      <c r="K1502" s="84">
        <f t="shared" si="278"/>
        <v>0</v>
      </c>
      <c r="L1502" s="84">
        <f t="shared" si="279"/>
        <v>0</v>
      </c>
      <c r="M1502" s="84">
        <f t="shared" si="280"/>
        <v>0</v>
      </c>
      <c r="N1502">
        <v>1899</v>
      </c>
      <c r="O1502" s="85">
        <v>0</v>
      </c>
      <c r="P1502" s="84">
        <v>0.90100000000000002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W1502" s="85">
        <v>0</v>
      </c>
      <c r="X1502" s="85">
        <v>0</v>
      </c>
      <c r="Y1502" s="85">
        <v>0</v>
      </c>
      <c r="Z1502" s="85">
        <v>0</v>
      </c>
      <c r="AA1502" s="85">
        <v>0</v>
      </c>
      <c r="AB1502" s="64">
        <f t="shared" si="281"/>
        <v>36.677475900000005</v>
      </c>
      <c r="AC1502" s="64">
        <f t="shared" si="282"/>
        <v>36.677475900000005</v>
      </c>
      <c r="AD1502" s="64">
        <f t="shared" si="283"/>
        <v>0</v>
      </c>
      <c r="AE1502" s="64">
        <f t="shared" si="284"/>
        <v>0</v>
      </c>
      <c r="AF1502" s="64">
        <f t="shared" si="285"/>
        <v>0</v>
      </c>
      <c r="AG1502" s="64">
        <f t="shared" si="286"/>
        <v>0</v>
      </c>
      <c r="AH1502" s="64">
        <f t="shared" si="287"/>
        <v>0</v>
      </c>
    </row>
    <row r="1503" spans="1:34">
      <c r="A1503" t="s">
        <v>36</v>
      </c>
      <c r="B1503" t="s">
        <v>49</v>
      </c>
      <c r="C1503">
        <v>3</v>
      </c>
      <c r="D1503">
        <v>2014</v>
      </c>
      <c r="E1503">
        <v>14</v>
      </c>
      <c r="F1503">
        <v>3.2031499999999997E-2</v>
      </c>
      <c r="G1503">
        <v>3.2031499999999997E-2</v>
      </c>
      <c r="H1503" s="85">
        <v>66.170500000000004</v>
      </c>
      <c r="I1503" s="84">
        <f t="shared" si="276"/>
        <v>0</v>
      </c>
      <c r="J1503" s="84">
        <f t="shared" si="277"/>
        <v>0</v>
      </c>
      <c r="K1503" s="84">
        <f t="shared" si="278"/>
        <v>0</v>
      </c>
      <c r="L1503" s="84">
        <f t="shared" si="279"/>
        <v>0</v>
      </c>
      <c r="M1503" s="84">
        <f t="shared" si="280"/>
        <v>0</v>
      </c>
      <c r="N1503">
        <v>1899</v>
      </c>
      <c r="O1503" s="85">
        <v>0</v>
      </c>
      <c r="P1503" s="84">
        <v>0.88900000000000001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W1503" s="85">
        <v>0</v>
      </c>
      <c r="X1503" s="85">
        <v>0</v>
      </c>
      <c r="Y1503" s="85">
        <v>0</v>
      </c>
      <c r="Z1503" s="85">
        <v>0</v>
      </c>
      <c r="AA1503" s="85">
        <v>0</v>
      </c>
      <c r="AB1503" s="64">
        <f t="shared" si="281"/>
        <v>60.827818499999992</v>
      </c>
      <c r="AC1503" s="64">
        <f t="shared" si="282"/>
        <v>60.827818499999992</v>
      </c>
      <c r="AD1503" s="64">
        <f t="shared" si="283"/>
        <v>0</v>
      </c>
      <c r="AE1503" s="64">
        <f t="shared" si="284"/>
        <v>0</v>
      </c>
      <c r="AF1503" s="64">
        <f t="shared" si="285"/>
        <v>0</v>
      </c>
      <c r="AG1503" s="64">
        <f t="shared" si="286"/>
        <v>0</v>
      </c>
      <c r="AH1503" s="64">
        <f t="shared" si="287"/>
        <v>0</v>
      </c>
    </row>
    <row r="1504" spans="1:34">
      <c r="A1504" t="s">
        <v>36</v>
      </c>
      <c r="B1504" t="s">
        <v>49</v>
      </c>
      <c r="C1504">
        <v>3</v>
      </c>
      <c r="D1504">
        <v>2014</v>
      </c>
      <c r="E1504">
        <v>15</v>
      </c>
      <c r="F1504">
        <v>3.4914500000000001E-2</v>
      </c>
      <c r="G1504">
        <v>3.4914500000000001E-2</v>
      </c>
      <c r="H1504" s="85">
        <v>65.054299999999998</v>
      </c>
      <c r="I1504" s="84">
        <f t="shared" si="276"/>
        <v>0</v>
      </c>
      <c r="J1504" s="84">
        <f t="shared" si="277"/>
        <v>0</v>
      </c>
      <c r="K1504" s="84">
        <f t="shared" si="278"/>
        <v>0</v>
      </c>
      <c r="L1504" s="84">
        <f t="shared" si="279"/>
        <v>0</v>
      </c>
      <c r="M1504" s="84">
        <f t="shared" si="280"/>
        <v>0</v>
      </c>
      <c r="N1504">
        <v>1899</v>
      </c>
      <c r="O1504" s="85">
        <v>0</v>
      </c>
      <c r="P1504" s="84">
        <v>0.8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W1504" s="85">
        <v>0</v>
      </c>
      <c r="X1504" s="85">
        <v>0</v>
      </c>
      <c r="Y1504" s="85">
        <v>0</v>
      </c>
      <c r="Z1504" s="85">
        <v>0</v>
      </c>
      <c r="AA1504" s="85">
        <v>0</v>
      </c>
      <c r="AB1504" s="64">
        <f t="shared" si="281"/>
        <v>66.302635500000008</v>
      </c>
      <c r="AC1504" s="64">
        <f t="shared" si="282"/>
        <v>66.302635500000008</v>
      </c>
      <c r="AD1504" s="64">
        <f t="shared" si="283"/>
        <v>0</v>
      </c>
      <c r="AE1504" s="64">
        <f t="shared" si="284"/>
        <v>0</v>
      </c>
      <c r="AF1504" s="64">
        <f t="shared" si="285"/>
        <v>0</v>
      </c>
      <c r="AG1504" s="64">
        <f t="shared" si="286"/>
        <v>0</v>
      </c>
      <c r="AH1504" s="64">
        <f t="shared" si="287"/>
        <v>0</v>
      </c>
    </row>
    <row r="1505" spans="1:34">
      <c r="A1505" t="s">
        <v>36</v>
      </c>
      <c r="B1505" t="s">
        <v>49</v>
      </c>
      <c r="C1505">
        <v>3</v>
      </c>
      <c r="D1505">
        <v>2014</v>
      </c>
      <c r="E1505">
        <v>16</v>
      </c>
      <c r="F1505">
        <v>3.4721000000000002E-2</v>
      </c>
      <c r="G1505">
        <v>3.4721000000000002E-2</v>
      </c>
      <c r="H1505" s="85">
        <v>64.496099999999998</v>
      </c>
      <c r="I1505" s="84">
        <f t="shared" si="276"/>
        <v>0</v>
      </c>
      <c r="J1505" s="84">
        <f t="shared" si="277"/>
        <v>0</v>
      </c>
      <c r="K1505" s="84">
        <f t="shared" si="278"/>
        <v>0</v>
      </c>
      <c r="L1505" s="84">
        <f t="shared" si="279"/>
        <v>0</v>
      </c>
      <c r="M1505" s="84">
        <f t="shared" si="280"/>
        <v>0</v>
      </c>
      <c r="N1505">
        <v>1899</v>
      </c>
      <c r="O1505" s="85">
        <v>0</v>
      </c>
      <c r="P1505" s="84">
        <v>0.67400000000000004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W1505" s="85">
        <v>0</v>
      </c>
      <c r="X1505" s="85">
        <v>0</v>
      </c>
      <c r="Y1505" s="85">
        <v>0</v>
      </c>
      <c r="Z1505" s="85">
        <v>0</v>
      </c>
      <c r="AA1505" s="85">
        <v>0</v>
      </c>
      <c r="AB1505" s="64">
        <f t="shared" si="281"/>
        <v>65.935179000000005</v>
      </c>
      <c r="AC1505" s="64">
        <f t="shared" si="282"/>
        <v>65.935179000000005</v>
      </c>
      <c r="AD1505" s="64">
        <f t="shared" si="283"/>
        <v>0</v>
      </c>
      <c r="AE1505" s="64">
        <f t="shared" si="284"/>
        <v>0</v>
      </c>
      <c r="AF1505" s="64">
        <f t="shared" si="285"/>
        <v>0</v>
      </c>
      <c r="AG1505" s="64">
        <f t="shared" si="286"/>
        <v>0</v>
      </c>
      <c r="AH1505" s="64">
        <f t="shared" si="287"/>
        <v>0</v>
      </c>
    </row>
    <row r="1506" spans="1:34">
      <c r="A1506" t="s">
        <v>36</v>
      </c>
      <c r="B1506" t="s">
        <v>49</v>
      </c>
      <c r="C1506">
        <v>3</v>
      </c>
      <c r="D1506">
        <v>2014</v>
      </c>
      <c r="E1506">
        <v>17</v>
      </c>
      <c r="F1506">
        <v>3.4709499999999997E-2</v>
      </c>
      <c r="G1506">
        <v>2.53379E-2</v>
      </c>
      <c r="H1506" s="85">
        <v>63.4574</v>
      </c>
      <c r="I1506" s="84">
        <f t="shared" si="276"/>
        <v>-1.06222E-2</v>
      </c>
      <c r="J1506" s="84">
        <f t="shared" si="277"/>
        <v>-4.3464999999999997E-3</v>
      </c>
      <c r="K1506" s="84">
        <f t="shared" si="278"/>
        <v>0</v>
      </c>
      <c r="L1506" s="84">
        <f t="shared" si="279"/>
        <v>4.3464999999999997E-3</v>
      </c>
      <c r="M1506" s="84">
        <f t="shared" si="280"/>
        <v>1.06222E-2</v>
      </c>
      <c r="N1506">
        <v>1899</v>
      </c>
      <c r="O1506" s="85">
        <v>0</v>
      </c>
      <c r="P1506" s="84">
        <v>0.56599999999999995</v>
      </c>
      <c r="Q1506">
        <v>0</v>
      </c>
      <c r="R1506">
        <v>-1.06222E-2</v>
      </c>
      <c r="S1506">
        <v>-4.3464999999999997E-3</v>
      </c>
      <c r="T1506">
        <v>0</v>
      </c>
      <c r="U1506">
        <v>4.3464999999999997E-3</v>
      </c>
      <c r="V1506">
        <v>1.06222E-2</v>
      </c>
      <c r="W1506" s="85">
        <v>0</v>
      </c>
      <c r="X1506" s="85">
        <v>0</v>
      </c>
      <c r="Y1506" s="85">
        <v>0</v>
      </c>
      <c r="Z1506" s="85">
        <v>0</v>
      </c>
      <c r="AA1506" s="85">
        <v>0</v>
      </c>
      <c r="AB1506" s="64">
        <f t="shared" si="281"/>
        <v>65.91334049999999</v>
      </c>
      <c r="AC1506" s="64">
        <f t="shared" si="282"/>
        <v>48.116672100000002</v>
      </c>
      <c r="AD1506" s="64">
        <f t="shared" si="283"/>
        <v>-20.171557799999999</v>
      </c>
      <c r="AE1506" s="64">
        <f t="shared" si="284"/>
        <v>-8.2540034999999996</v>
      </c>
      <c r="AF1506" s="64">
        <f t="shared" si="285"/>
        <v>0</v>
      </c>
      <c r="AG1506" s="64">
        <f t="shared" si="286"/>
        <v>8.2540034999999996</v>
      </c>
      <c r="AH1506" s="64">
        <f t="shared" si="287"/>
        <v>20.171557799999999</v>
      </c>
    </row>
    <row r="1507" spans="1:34">
      <c r="A1507" t="s">
        <v>36</v>
      </c>
      <c r="B1507" t="s">
        <v>49</v>
      </c>
      <c r="C1507">
        <v>3</v>
      </c>
      <c r="D1507">
        <v>2014</v>
      </c>
      <c r="E1507">
        <v>18</v>
      </c>
      <c r="F1507">
        <v>3.4209099999999999E-2</v>
      </c>
      <c r="G1507">
        <v>2.49727E-2</v>
      </c>
      <c r="H1507" s="85">
        <v>60.511600000000001</v>
      </c>
      <c r="I1507" s="84">
        <f t="shared" si="276"/>
        <v>-1.06137E-2</v>
      </c>
      <c r="J1507" s="84">
        <f t="shared" si="277"/>
        <v>-4.3430999999999999E-3</v>
      </c>
      <c r="K1507" s="84">
        <f t="shared" si="278"/>
        <v>0</v>
      </c>
      <c r="L1507" s="84">
        <f t="shared" si="279"/>
        <v>4.3430999999999999E-3</v>
      </c>
      <c r="M1507" s="84">
        <f t="shared" si="280"/>
        <v>1.06137E-2</v>
      </c>
      <c r="N1507">
        <v>1899</v>
      </c>
      <c r="O1507" s="85">
        <v>0</v>
      </c>
      <c r="P1507" s="84">
        <v>0.374</v>
      </c>
      <c r="Q1507">
        <v>0</v>
      </c>
      <c r="R1507">
        <v>-1.06137E-2</v>
      </c>
      <c r="S1507">
        <v>-4.3430999999999999E-3</v>
      </c>
      <c r="T1507">
        <v>0</v>
      </c>
      <c r="U1507">
        <v>4.3430999999999999E-3</v>
      </c>
      <c r="V1507">
        <v>1.06137E-2</v>
      </c>
      <c r="W1507" s="85">
        <v>0</v>
      </c>
      <c r="X1507" s="85">
        <v>0</v>
      </c>
      <c r="Y1507" s="85">
        <v>0</v>
      </c>
      <c r="Z1507" s="85">
        <v>0</v>
      </c>
      <c r="AA1507" s="85">
        <v>0</v>
      </c>
      <c r="AB1507" s="64">
        <f t="shared" si="281"/>
        <v>64.963080899999994</v>
      </c>
      <c r="AC1507" s="64">
        <f t="shared" si="282"/>
        <v>47.4231573</v>
      </c>
      <c r="AD1507" s="64">
        <f t="shared" si="283"/>
        <v>-20.155416299999999</v>
      </c>
      <c r="AE1507" s="64">
        <f t="shared" si="284"/>
        <v>-8.2475468999999997</v>
      </c>
      <c r="AF1507" s="64">
        <f t="shared" si="285"/>
        <v>0</v>
      </c>
      <c r="AG1507" s="64">
        <f t="shared" si="286"/>
        <v>8.2475468999999997</v>
      </c>
      <c r="AH1507" s="64">
        <f t="shared" si="287"/>
        <v>20.155416299999999</v>
      </c>
    </row>
    <row r="1508" spans="1:34">
      <c r="A1508" t="s">
        <v>36</v>
      </c>
      <c r="B1508" t="s">
        <v>49</v>
      </c>
      <c r="C1508">
        <v>3</v>
      </c>
      <c r="D1508">
        <v>2014</v>
      </c>
      <c r="E1508">
        <v>19</v>
      </c>
      <c r="F1508">
        <v>3.1032500000000001E-2</v>
      </c>
      <c r="G1508">
        <v>3.44461E-2</v>
      </c>
      <c r="H1508" s="85">
        <v>56.953499999999998</v>
      </c>
      <c r="I1508" s="84">
        <f t="shared" si="276"/>
        <v>0</v>
      </c>
      <c r="J1508" s="84">
        <f t="shared" si="277"/>
        <v>0</v>
      </c>
      <c r="K1508" s="84">
        <f t="shared" si="278"/>
        <v>0</v>
      </c>
      <c r="L1508" s="84">
        <f t="shared" si="279"/>
        <v>0</v>
      </c>
      <c r="M1508" s="84">
        <f t="shared" si="280"/>
        <v>0</v>
      </c>
      <c r="N1508">
        <v>1899</v>
      </c>
      <c r="O1508" s="85">
        <v>0</v>
      </c>
      <c r="P1508" s="84">
        <v>0.23300000000000001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W1508" s="85">
        <v>0</v>
      </c>
      <c r="X1508" s="85">
        <v>0</v>
      </c>
      <c r="Y1508" s="85">
        <v>0</v>
      </c>
      <c r="Z1508" s="85">
        <v>0</v>
      </c>
      <c r="AA1508" s="85">
        <v>0</v>
      </c>
      <c r="AB1508" s="64">
        <f t="shared" si="281"/>
        <v>58.9307175</v>
      </c>
      <c r="AC1508" s="64">
        <f t="shared" si="282"/>
        <v>65.413143899999994</v>
      </c>
      <c r="AD1508" s="64">
        <f t="shared" si="283"/>
        <v>0</v>
      </c>
      <c r="AE1508" s="64">
        <f t="shared" si="284"/>
        <v>0</v>
      </c>
      <c r="AF1508" s="64">
        <f t="shared" si="285"/>
        <v>0</v>
      </c>
      <c r="AG1508" s="64">
        <f t="shared" si="286"/>
        <v>0</v>
      </c>
      <c r="AH1508" s="64">
        <f t="shared" si="287"/>
        <v>0</v>
      </c>
    </row>
    <row r="1509" spans="1:34">
      <c r="A1509" t="s">
        <v>36</v>
      </c>
      <c r="B1509" t="s">
        <v>49</v>
      </c>
      <c r="C1509">
        <v>3</v>
      </c>
      <c r="D1509">
        <v>2014</v>
      </c>
      <c r="E1509">
        <v>20</v>
      </c>
      <c r="F1509">
        <v>2.5509199999999999E-2</v>
      </c>
      <c r="G1509">
        <v>2.7805E-2</v>
      </c>
      <c r="H1509" s="85">
        <v>55.124000000000002</v>
      </c>
      <c r="I1509" s="84">
        <f t="shared" si="276"/>
        <v>0</v>
      </c>
      <c r="J1509" s="84">
        <f t="shared" si="277"/>
        <v>0</v>
      </c>
      <c r="K1509" s="84">
        <f t="shared" si="278"/>
        <v>0</v>
      </c>
      <c r="L1509" s="84">
        <f t="shared" si="279"/>
        <v>0</v>
      </c>
      <c r="M1509" s="84">
        <f t="shared" si="280"/>
        <v>0</v>
      </c>
      <c r="N1509">
        <v>1899</v>
      </c>
      <c r="O1509" s="85">
        <v>0</v>
      </c>
      <c r="P1509" s="84">
        <v>0.16500000000000001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W1509" s="85">
        <v>0</v>
      </c>
      <c r="X1509" s="85">
        <v>0</v>
      </c>
      <c r="Y1509" s="85">
        <v>0</v>
      </c>
      <c r="Z1509" s="85">
        <v>0</v>
      </c>
      <c r="AA1509" s="85">
        <v>0</v>
      </c>
      <c r="AB1509" s="64">
        <f t="shared" si="281"/>
        <v>48.4419708</v>
      </c>
      <c r="AC1509" s="64">
        <f t="shared" si="282"/>
        <v>52.801695000000002</v>
      </c>
      <c r="AD1509" s="64">
        <f t="shared" si="283"/>
        <v>0</v>
      </c>
      <c r="AE1509" s="64">
        <f t="shared" si="284"/>
        <v>0</v>
      </c>
      <c r="AF1509" s="64">
        <f t="shared" si="285"/>
        <v>0</v>
      </c>
      <c r="AG1509" s="64">
        <f t="shared" si="286"/>
        <v>0</v>
      </c>
      <c r="AH1509" s="64">
        <f t="shared" si="287"/>
        <v>0</v>
      </c>
    </row>
    <row r="1510" spans="1:34">
      <c r="A1510" t="s">
        <v>36</v>
      </c>
      <c r="B1510" t="s">
        <v>49</v>
      </c>
      <c r="C1510">
        <v>3</v>
      </c>
      <c r="D1510">
        <v>2014</v>
      </c>
      <c r="E1510">
        <v>21</v>
      </c>
      <c r="F1510">
        <v>1.7219000000000002E-2</v>
      </c>
      <c r="G1510">
        <v>1.84244E-2</v>
      </c>
      <c r="H1510" s="85">
        <v>52.852699999999999</v>
      </c>
      <c r="I1510" s="84">
        <f t="shared" si="276"/>
        <v>0</v>
      </c>
      <c r="J1510" s="84">
        <f t="shared" si="277"/>
        <v>0</v>
      </c>
      <c r="K1510" s="84">
        <f t="shared" si="278"/>
        <v>0</v>
      </c>
      <c r="L1510" s="84">
        <f t="shared" si="279"/>
        <v>0</v>
      </c>
      <c r="M1510" s="84">
        <f t="shared" si="280"/>
        <v>0</v>
      </c>
      <c r="N1510">
        <v>1899</v>
      </c>
      <c r="O1510" s="85">
        <v>0</v>
      </c>
      <c r="P1510" s="84">
        <v>0.1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W1510" s="85">
        <v>0</v>
      </c>
      <c r="X1510" s="85">
        <v>0</v>
      </c>
      <c r="Y1510" s="85">
        <v>0</v>
      </c>
      <c r="Z1510" s="85">
        <v>0</v>
      </c>
      <c r="AA1510" s="85">
        <v>0</v>
      </c>
      <c r="AB1510" s="64">
        <f t="shared" si="281"/>
        <v>32.698881</v>
      </c>
      <c r="AC1510" s="64">
        <f t="shared" si="282"/>
        <v>34.9879356</v>
      </c>
      <c r="AD1510" s="64">
        <f t="shared" si="283"/>
        <v>0</v>
      </c>
      <c r="AE1510" s="64">
        <f t="shared" si="284"/>
        <v>0</v>
      </c>
      <c r="AF1510" s="64">
        <f t="shared" si="285"/>
        <v>0</v>
      </c>
      <c r="AG1510" s="64">
        <f t="shared" si="286"/>
        <v>0</v>
      </c>
      <c r="AH1510" s="64">
        <f t="shared" si="287"/>
        <v>0</v>
      </c>
    </row>
    <row r="1511" spans="1:34">
      <c r="A1511" t="s">
        <v>36</v>
      </c>
      <c r="B1511" t="s">
        <v>49</v>
      </c>
      <c r="C1511">
        <v>3</v>
      </c>
      <c r="D1511">
        <v>2014</v>
      </c>
      <c r="E1511">
        <v>22</v>
      </c>
      <c r="F1511">
        <v>0</v>
      </c>
      <c r="G1511">
        <v>0</v>
      </c>
      <c r="H1511" s="85">
        <v>50.155000000000001</v>
      </c>
      <c r="I1511" s="84">
        <f t="shared" si="276"/>
        <v>0</v>
      </c>
      <c r="J1511" s="84">
        <f t="shared" si="277"/>
        <v>0</v>
      </c>
      <c r="K1511" s="84">
        <f t="shared" si="278"/>
        <v>0</v>
      </c>
      <c r="L1511" s="84">
        <f t="shared" si="279"/>
        <v>0</v>
      </c>
      <c r="M1511" s="84">
        <f t="shared" si="280"/>
        <v>0</v>
      </c>
      <c r="N1511">
        <v>1899</v>
      </c>
      <c r="O1511" s="85">
        <v>0</v>
      </c>
      <c r="P1511" s="84">
        <v>6.8000000000000005E-2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W1511" s="85">
        <v>0</v>
      </c>
      <c r="X1511" s="85">
        <v>0</v>
      </c>
      <c r="Y1511" s="85">
        <v>0</v>
      </c>
      <c r="Z1511" s="85">
        <v>0</v>
      </c>
      <c r="AA1511" s="85">
        <v>0</v>
      </c>
      <c r="AB1511" s="64">
        <f t="shared" si="281"/>
        <v>0</v>
      </c>
      <c r="AC1511" s="64">
        <f t="shared" si="282"/>
        <v>0</v>
      </c>
      <c r="AD1511" s="64">
        <f t="shared" si="283"/>
        <v>0</v>
      </c>
      <c r="AE1511" s="64">
        <f t="shared" si="284"/>
        <v>0</v>
      </c>
      <c r="AF1511" s="64">
        <f t="shared" si="285"/>
        <v>0</v>
      </c>
      <c r="AG1511" s="64">
        <f t="shared" si="286"/>
        <v>0</v>
      </c>
      <c r="AH1511" s="64">
        <f t="shared" si="287"/>
        <v>0</v>
      </c>
    </row>
    <row r="1512" spans="1:34">
      <c r="A1512" t="s">
        <v>36</v>
      </c>
      <c r="B1512" t="s">
        <v>49</v>
      </c>
      <c r="C1512">
        <v>3</v>
      </c>
      <c r="D1512">
        <v>2014</v>
      </c>
      <c r="E1512">
        <v>23</v>
      </c>
      <c r="F1512">
        <v>0</v>
      </c>
      <c r="G1512">
        <v>0</v>
      </c>
      <c r="H1512" s="85">
        <v>50.201500000000003</v>
      </c>
      <c r="I1512" s="84">
        <f t="shared" si="276"/>
        <v>0</v>
      </c>
      <c r="J1512" s="84">
        <f t="shared" si="277"/>
        <v>0</v>
      </c>
      <c r="K1512" s="84">
        <f t="shared" si="278"/>
        <v>0</v>
      </c>
      <c r="L1512" s="84">
        <f t="shared" si="279"/>
        <v>0</v>
      </c>
      <c r="M1512" s="84">
        <f t="shared" si="280"/>
        <v>0</v>
      </c>
      <c r="N1512">
        <v>1899</v>
      </c>
      <c r="O1512" s="85">
        <v>0</v>
      </c>
      <c r="P1512" s="84">
        <v>5.0999999999999997E-2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W1512" s="85">
        <v>0</v>
      </c>
      <c r="X1512" s="85">
        <v>0</v>
      </c>
      <c r="Y1512" s="85">
        <v>0</v>
      </c>
      <c r="Z1512" s="85">
        <v>0</v>
      </c>
      <c r="AA1512" s="85">
        <v>0</v>
      </c>
      <c r="AB1512" s="64">
        <f t="shared" si="281"/>
        <v>0</v>
      </c>
      <c r="AC1512" s="64">
        <f t="shared" si="282"/>
        <v>0</v>
      </c>
      <c r="AD1512" s="64">
        <f t="shared" si="283"/>
        <v>0</v>
      </c>
      <c r="AE1512" s="64">
        <f t="shared" si="284"/>
        <v>0</v>
      </c>
      <c r="AF1512" s="64">
        <f t="shared" si="285"/>
        <v>0</v>
      </c>
      <c r="AG1512" s="64">
        <f t="shared" si="286"/>
        <v>0</v>
      </c>
      <c r="AH1512" s="64">
        <f t="shared" si="287"/>
        <v>0</v>
      </c>
    </row>
    <row r="1513" spans="1:34">
      <c r="A1513" t="s">
        <v>36</v>
      </c>
      <c r="B1513" t="s">
        <v>49</v>
      </c>
      <c r="C1513">
        <v>3</v>
      </c>
      <c r="D1513">
        <v>2014</v>
      </c>
      <c r="E1513">
        <v>24</v>
      </c>
      <c r="F1513">
        <v>0</v>
      </c>
      <c r="G1513">
        <v>0</v>
      </c>
      <c r="H1513" s="85">
        <v>49.418599999999998</v>
      </c>
      <c r="I1513" s="84">
        <f t="shared" si="276"/>
        <v>0</v>
      </c>
      <c r="J1513" s="84">
        <f t="shared" si="277"/>
        <v>0</v>
      </c>
      <c r="K1513" s="84">
        <f t="shared" si="278"/>
        <v>0</v>
      </c>
      <c r="L1513" s="84">
        <f t="shared" si="279"/>
        <v>0</v>
      </c>
      <c r="M1513" s="84">
        <f t="shared" si="280"/>
        <v>0</v>
      </c>
      <c r="N1513">
        <v>1899</v>
      </c>
      <c r="O1513" s="85">
        <v>0</v>
      </c>
      <c r="P1513" s="84">
        <v>0.05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W1513" s="85">
        <v>0</v>
      </c>
      <c r="X1513" s="85">
        <v>0</v>
      </c>
      <c r="Y1513" s="85">
        <v>0</v>
      </c>
      <c r="Z1513" s="85">
        <v>0</v>
      </c>
      <c r="AA1513" s="85">
        <v>0</v>
      </c>
      <c r="AB1513" s="64">
        <f t="shared" si="281"/>
        <v>0</v>
      </c>
      <c r="AC1513" s="64">
        <f t="shared" si="282"/>
        <v>0</v>
      </c>
      <c r="AD1513" s="64">
        <f t="shared" si="283"/>
        <v>0</v>
      </c>
      <c r="AE1513" s="64">
        <f t="shared" si="284"/>
        <v>0</v>
      </c>
      <c r="AF1513" s="64">
        <f t="shared" si="285"/>
        <v>0</v>
      </c>
      <c r="AG1513" s="64">
        <f t="shared" si="286"/>
        <v>0</v>
      </c>
      <c r="AH1513" s="64">
        <f t="shared" si="287"/>
        <v>0</v>
      </c>
    </row>
    <row r="1514" spans="1:34">
      <c r="A1514" t="s">
        <v>36</v>
      </c>
      <c r="B1514" t="s">
        <v>50</v>
      </c>
      <c r="C1514">
        <v>4</v>
      </c>
      <c r="D1514">
        <v>2014</v>
      </c>
      <c r="E1514">
        <v>1</v>
      </c>
      <c r="F1514">
        <v>0</v>
      </c>
      <c r="G1514">
        <v>0</v>
      </c>
      <c r="H1514" s="85">
        <v>54.565899999999999</v>
      </c>
      <c r="I1514" s="84">
        <f t="shared" si="276"/>
        <v>0</v>
      </c>
      <c r="J1514" s="84">
        <f t="shared" si="277"/>
        <v>0</v>
      </c>
      <c r="K1514" s="84">
        <f t="shared" si="278"/>
        <v>0</v>
      </c>
      <c r="L1514" s="84">
        <f t="shared" si="279"/>
        <v>0</v>
      </c>
      <c r="M1514" s="84">
        <f t="shared" si="280"/>
        <v>0</v>
      </c>
      <c r="N1514">
        <v>2110</v>
      </c>
      <c r="O1514" s="85">
        <v>0</v>
      </c>
      <c r="P1514" s="84">
        <v>0.05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W1514" s="85">
        <v>0</v>
      </c>
      <c r="X1514" s="85">
        <v>0</v>
      </c>
      <c r="Y1514" s="85">
        <v>0</v>
      </c>
      <c r="Z1514" s="85">
        <v>0</v>
      </c>
      <c r="AA1514" s="85">
        <v>0</v>
      </c>
      <c r="AB1514" s="64">
        <f t="shared" si="281"/>
        <v>0</v>
      </c>
      <c r="AC1514" s="64">
        <f t="shared" si="282"/>
        <v>0</v>
      </c>
      <c r="AD1514" s="64">
        <f t="shared" si="283"/>
        <v>0</v>
      </c>
      <c r="AE1514" s="64">
        <f t="shared" si="284"/>
        <v>0</v>
      </c>
      <c r="AF1514" s="64">
        <f t="shared" si="285"/>
        <v>0</v>
      </c>
      <c r="AG1514" s="64">
        <f t="shared" si="286"/>
        <v>0</v>
      </c>
      <c r="AH1514" s="64">
        <f t="shared" si="287"/>
        <v>0</v>
      </c>
    </row>
    <row r="1515" spans="1:34">
      <c r="A1515" t="s">
        <v>36</v>
      </c>
      <c r="B1515" t="s">
        <v>50</v>
      </c>
      <c r="C1515">
        <v>4</v>
      </c>
      <c r="D1515">
        <v>2014</v>
      </c>
      <c r="E1515">
        <v>2</v>
      </c>
      <c r="F1515">
        <v>0</v>
      </c>
      <c r="G1515">
        <v>0</v>
      </c>
      <c r="H1515" s="85">
        <v>54.302300000000002</v>
      </c>
      <c r="I1515" s="84">
        <f t="shared" si="276"/>
        <v>0</v>
      </c>
      <c r="J1515" s="84">
        <f t="shared" si="277"/>
        <v>0</v>
      </c>
      <c r="K1515" s="84">
        <f t="shared" si="278"/>
        <v>0</v>
      </c>
      <c r="L1515" s="84">
        <f t="shared" si="279"/>
        <v>0</v>
      </c>
      <c r="M1515" s="84">
        <f t="shared" si="280"/>
        <v>0</v>
      </c>
      <c r="N1515">
        <v>2110</v>
      </c>
      <c r="O1515" s="85">
        <v>0</v>
      </c>
      <c r="P1515" s="84">
        <v>3.2000000000000001E-2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W1515" s="85">
        <v>0</v>
      </c>
      <c r="X1515" s="85">
        <v>0</v>
      </c>
      <c r="Y1515" s="85">
        <v>0</v>
      </c>
      <c r="Z1515" s="85">
        <v>0</v>
      </c>
      <c r="AA1515" s="85">
        <v>0</v>
      </c>
      <c r="AB1515" s="64">
        <f t="shared" si="281"/>
        <v>0</v>
      </c>
      <c r="AC1515" s="64">
        <f t="shared" si="282"/>
        <v>0</v>
      </c>
      <c r="AD1515" s="64">
        <f t="shared" si="283"/>
        <v>0</v>
      </c>
      <c r="AE1515" s="64">
        <f t="shared" si="284"/>
        <v>0</v>
      </c>
      <c r="AF1515" s="64">
        <f t="shared" si="285"/>
        <v>0</v>
      </c>
      <c r="AG1515" s="64">
        <f t="shared" si="286"/>
        <v>0</v>
      </c>
      <c r="AH1515" s="64">
        <f t="shared" si="287"/>
        <v>0</v>
      </c>
    </row>
    <row r="1516" spans="1:34">
      <c r="A1516" t="s">
        <v>36</v>
      </c>
      <c r="B1516" t="s">
        <v>50</v>
      </c>
      <c r="C1516">
        <v>4</v>
      </c>
      <c r="D1516">
        <v>2014</v>
      </c>
      <c r="E1516">
        <v>3</v>
      </c>
      <c r="F1516">
        <v>0</v>
      </c>
      <c r="G1516">
        <v>0</v>
      </c>
      <c r="H1516" s="85">
        <v>53.697699999999998</v>
      </c>
      <c r="I1516" s="84">
        <f t="shared" si="276"/>
        <v>0</v>
      </c>
      <c r="J1516" s="84">
        <f t="shared" si="277"/>
        <v>0</v>
      </c>
      <c r="K1516" s="84">
        <f t="shared" si="278"/>
        <v>0</v>
      </c>
      <c r="L1516" s="84">
        <f t="shared" si="279"/>
        <v>0</v>
      </c>
      <c r="M1516" s="84">
        <f t="shared" si="280"/>
        <v>0</v>
      </c>
      <c r="N1516">
        <v>2110</v>
      </c>
      <c r="O1516" s="85">
        <v>0</v>
      </c>
      <c r="P1516" s="84">
        <v>4.3999999999999997E-2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W1516" s="85">
        <v>0</v>
      </c>
      <c r="X1516" s="85">
        <v>0</v>
      </c>
      <c r="Y1516" s="85">
        <v>0</v>
      </c>
      <c r="Z1516" s="85">
        <v>0</v>
      </c>
      <c r="AA1516" s="85">
        <v>0</v>
      </c>
      <c r="AB1516" s="64">
        <f t="shared" si="281"/>
        <v>0</v>
      </c>
      <c r="AC1516" s="64">
        <f t="shared" si="282"/>
        <v>0</v>
      </c>
      <c r="AD1516" s="64">
        <f t="shared" si="283"/>
        <v>0</v>
      </c>
      <c r="AE1516" s="64">
        <f t="shared" si="284"/>
        <v>0</v>
      </c>
      <c r="AF1516" s="64">
        <f t="shared" si="285"/>
        <v>0</v>
      </c>
      <c r="AG1516" s="64">
        <f t="shared" si="286"/>
        <v>0</v>
      </c>
      <c r="AH1516" s="64">
        <f t="shared" si="287"/>
        <v>0</v>
      </c>
    </row>
    <row r="1517" spans="1:34">
      <c r="A1517" t="s">
        <v>36</v>
      </c>
      <c r="B1517" t="s">
        <v>50</v>
      </c>
      <c r="C1517">
        <v>4</v>
      </c>
      <c r="D1517">
        <v>2014</v>
      </c>
      <c r="E1517">
        <v>4</v>
      </c>
      <c r="F1517">
        <v>0</v>
      </c>
      <c r="G1517">
        <v>0</v>
      </c>
      <c r="H1517" s="85">
        <v>52.387599999999999</v>
      </c>
      <c r="I1517" s="84">
        <f t="shared" si="276"/>
        <v>0</v>
      </c>
      <c r="J1517" s="84">
        <f t="shared" si="277"/>
        <v>0</v>
      </c>
      <c r="K1517" s="84">
        <f t="shared" si="278"/>
        <v>0</v>
      </c>
      <c r="L1517" s="84">
        <f t="shared" si="279"/>
        <v>0</v>
      </c>
      <c r="M1517" s="84">
        <f t="shared" si="280"/>
        <v>0</v>
      </c>
      <c r="N1517">
        <v>2110</v>
      </c>
      <c r="O1517" s="85">
        <v>0</v>
      </c>
      <c r="P1517" s="84">
        <v>4.3999999999999997E-2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W1517" s="85">
        <v>0</v>
      </c>
      <c r="X1517" s="85">
        <v>0</v>
      </c>
      <c r="Y1517" s="85">
        <v>0</v>
      </c>
      <c r="Z1517" s="85">
        <v>0</v>
      </c>
      <c r="AA1517" s="85">
        <v>0</v>
      </c>
      <c r="AB1517" s="64">
        <f t="shared" si="281"/>
        <v>0</v>
      </c>
      <c r="AC1517" s="64">
        <f t="shared" si="282"/>
        <v>0</v>
      </c>
      <c r="AD1517" s="64">
        <f t="shared" si="283"/>
        <v>0</v>
      </c>
      <c r="AE1517" s="64">
        <f t="shared" si="284"/>
        <v>0</v>
      </c>
      <c r="AF1517" s="64">
        <f t="shared" si="285"/>
        <v>0</v>
      </c>
      <c r="AG1517" s="64">
        <f t="shared" si="286"/>
        <v>0</v>
      </c>
      <c r="AH1517" s="64">
        <f t="shared" si="287"/>
        <v>0</v>
      </c>
    </row>
    <row r="1518" spans="1:34">
      <c r="A1518" t="s">
        <v>36</v>
      </c>
      <c r="B1518" t="s">
        <v>50</v>
      </c>
      <c r="C1518">
        <v>4</v>
      </c>
      <c r="D1518">
        <v>2014</v>
      </c>
      <c r="E1518">
        <v>5</v>
      </c>
      <c r="F1518">
        <v>0</v>
      </c>
      <c r="G1518">
        <v>0</v>
      </c>
      <c r="H1518" s="85">
        <v>52.519399999999997</v>
      </c>
      <c r="I1518" s="84">
        <f t="shared" si="276"/>
        <v>0</v>
      </c>
      <c r="J1518" s="84">
        <f t="shared" si="277"/>
        <v>0</v>
      </c>
      <c r="K1518" s="84">
        <f t="shared" si="278"/>
        <v>0</v>
      </c>
      <c r="L1518" s="84">
        <f t="shared" si="279"/>
        <v>0</v>
      </c>
      <c r="M1518" s="84">
        <f t="shared" si="280"/>
        <v>0</v>
      </c>
      <c r="N1518">
        <v>2110</v>
      </c>
      <c r="O1518" s="85">
        <v>0</v>
      </c>
      <c r="P1518" s="84">
        <v>5.3999999999999999E-2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W1518" s="85">
        <v>0</v>
      </c>
      <c r="X1518" s="85">
        <v>0</v>
      </c>
      <c r="Y1518" s="85">
        <v>0</v>
      </c>
      <c r="Z1518" s="85">
        <v>0</v>
      </c>
      <c r="AA1518" s="85">
        <v>0</v>
      </c>
      <c r="AB1518" s="64">
        <f t="shared" si="281"/>
        <v>0</v>
      </c>
      <c r="AC1518" s="64">
        <f t="shared" si="282"/>
        <v>0</v>
      </c>
      <c r="AD1518" s="64">
        <f t="shared" si="283"/>
        <v>0</v>
      </c>
      <c r="AE1518" s="64">
        <f t="shared" si="284"/>
        <v>0</v>
      </c>
      <c r="AF1518" s="64">
        <f t="shared" si="285"/>
        <v>0</v>
      </c>
      <c r="AG1518" s="64">
        <f t="shared" si="286"/>
        <v>0</v>
      </c>
      <c r="AH1518" s="64">
        <f t="shared" si="287"/>
        <v>0</v>
      </c>
    </row>
    <row r="1519" spans="1:34">
      <c r="A1519" t="s">
        <v>36</v>
      </c>
      <c r="B1519" t="s">
        <v>50</v>
      </c>
      <c r="C1519">
        <v>4</v>
      </c>
      <c r="D1519">
        <v>2014</v>
      </c>
      <c r="E1519">
        <v>6</v>
      </c>
      <c r="F1519">
        <v>0</v>
      </c>
      <c r="G1519">
        <v>0</v>
      </c>
      <c r="H1519" s="85">
        <v>51.736400000000003</v>
      </c>
      <c r="I1519" s="84">
        <f t="shared" si="276"/>
        <v>0</v>
      </c>
      <c r="J1519" s="84">
        <f t="shared" si="277"/>
        <v>0</v>
      </c>
      <c r="K1519" s="84">
        <f t="shared" si="278"/>
        <v>0</v>
      </c>
      <c r="L1519" s="84">
        <f t="shared" si="279"/>
        <v>0</v>
      </c>
      <c r="M1519" s="84">
        <f t="shared" si="280"/>
        <v>0</v>
      </c>
      <c r="N1519">
        <v>2110</v>
      </c>
      <c r="O1519" s="85">
        <v>0</v>
      </c>
      <c r="P1519" s="84">
        <v>0.10100000000000001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W1519" s="85">
        <v>0</v>
      </c>
      <c r="X1519" s="85">
        <v>0</v>
      </c>
      <c r="Y1519" s="85">
        <v>0</v>
      </c>
      <c r="Z1519" s="85">
        <v>0</v>
      </c>
      <c r="AA1519" s="85">
        <v>0</v>
      </c>
      <c r="AB1519" s="64">
        <f t="shared" si="281"/>
        <v>0</v>
      </c>
      <c r="AC1519" s="64">
        <f t="shared" si="282"/>
        <v>0</v>
      </c>
      <c r="AD1519" s="64">
        <f t="shared" si="283"/>
        <v>0</v>
      </c>
      <c r="AE1519" s="64">
        <f t="shared" si="284"/>
        <v>0</v>
      </c>
      <c r="AF1519" s="64">
        <f t="shared" si="285"/>
        <v>0</v>
      </c>
      <c r="AG1519" s="64">
        <f t="shared" si="286"/>
        <v>0</v>
      </c>
      <c r="AH1519" s="64">
        <f t="shared" si="287"/>
        <v>0</v>
      </c>
    </row>
    <row r="1520" spans="1:34">
      <c r="A1520" t="s">
        <v>36</v>
      </c>
      <c r="B1520" t="s">
        <v>50</v>
      </c>
      <c r="C1520">
        <v>4</v>
      </c>
      <c r="D1520">
        <v>2014</v>
      </c>
      <c r="E1520">
        <v>7</v>
      </c>
      <c r="F1520">
        <v>0</v>
      </c>
      <c r="G1520">
        <v>0</v>
      </c>
      <c r="H1520" s="85">
        <v>51.503900000000002</v>
      </c>
      <c r="I1520" s="84">
        <f t="shared" si="276"/>
        <v>0</v>
      </c>
      <c r="J1520" s="84">
        <f t="shared" si="277"/>
        <v>0</v>
      </c>
      <c r="K1520" s="84">
        <f t="shared" si="278"/>
        <v>0</v>
      </c>
      <c r="L1520" s="84">
        <f t="shared" si="279"/>
        <v>0</v>
      </c>
      <c r="M1520" s="84">
        <f t="shared" si="280"/>
        <v>0</v>
      </c>
      <c r="N1520">
        <v>2110</v>
      </c>
      <c r="O1520" s="85">
        <v>0</v>
      </c>
      <c r="P1520" s="84">
        <v>0.161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W1520" s="85">
        <v>0</v>
      </c>
      <c r="X1520" s="85">
        <v>0</v>
      </c>
      <c r="Y1520" s="85">
        <v>0</v>
      </c>
      <c r="Z1520" s="85">
        <v>0</v>
      </c>
      <c r="AA1520" s="85">
        <v>0</v>
      </c>
      <c r="AB1520" s="64">
        <f t="shared" si="281"/>
        <v>0</v>
      </c>
      <c r="AC1520" s="64">
        <f t="shared" si="282"/>
        <v>0</v>
      </c>
      <c r="AD1520" s="64">
        <f t="shared" si="283"/>
        <v>0</v>
      </c>
      <c r="AE1520" s="64">
        <f t="shared" si="284"/>
        <v>0</v>
      </c>
      <c r="AF1520" s="64">
        <f t="shared" si="285"/>
        <v>0</v>
      </c>
      <c r="AG1520" s="64">
        <f t="shared" si="286"/>
        <v>0</v>
      </c>
      <c r="AH1520" s="64">
        <f t="shared" si="287"/>
        <v>0</v>
      </c>
    </row>
    <row r="1521" spans="1:34">
      <c r="A1521" t="s">
        <v>36</v>
      </c>
      <c r="B1521" t="s">
        <v>50</v>
      </c>
      <c r="C1521">
        <v>4</v>
      </c>
      <c r="D1521">
        <v>2014</v>
      </c>
      <c r="E1521">
        <v>8</v>
      </c>
      <c r="F1521">
        <v>0</v>
      </c>
      <c r="G1521">
        <v>0</v>
      </c>
      <c r="H1521" s="85">
        <v>59.116300000000003</v>
      </c>
      <c r="I1521" s="84">
        <f t="shared" si="276"/>
        <v>0</v>
      </c>
      <c r="J1521" s="84">
        <f t="shared" si="277"/>
        <v>0</v>
      </c>
      <c r="K1521" s="84">
        <f t="shared" si="278"/>
        <v>0</v>
      </c>
      <c r="L1521" s="84">
        <f t="shared" si="279"/>
        <v>0</v>
      </c>
      <c r="M1521" s="84">
        <f t="shared" si="280"/>
        <v>0</v>
      </c>
      <c r="N1521">
        <v>2110</v>
      </c>
      <c r="O1521" s="85">
        <v>0</v>
      </c>
      <c r="P1521" s="84">
        <v>0.224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W1521" s="85">
        <v>0</v>
      </c>
      <c r="X1521" s="85">
        <v>0</v>
      </c>
      <c r="Y1521" s="85">
        <v>0</v>
      </c>
      <c r="Z1521" s="85">
        <v>0</v>
      </c>
      <c r="AA1521" s="85">
        <v>0</v>
      </c>
      <c r="AB1521" s="64">
        <f t="shared" si="281"/>
        <v>0</v>
      </c>
      <c r="AC1521" s="64">
        <f t="shared" si="282"/>
        <v>0</v>
      </c>
      <c r="AD1521" s="64">
        <f t="shared" si="283"/>
        <v>0</v>
      </c>
      <c r="AE1521" s="64">
        <f t="shared" si="284"/>
        <v>0</v>
      </c>
      <c r="AF1521" s="64">
        <f t="shared" si="285"/>
        <v>0</v>
      </c>
      <c r="AG1521" s="64">
        <f t="shared" si="286"/>
        <v>0</v>
      </c>
      <c r="AH1521" s="64">
        <f t="shared" si="287"/>
        <v>0</v>
      </c>
    </row>
    <row r="1522" spans="1:34">
      <c r="A1522" t="s">
        <v>36</v>
      </c>
      <c r="B1522" t="s">
        <v>50</v>
      </c>
      <c r="C1522">
        <v>4</v>
      </c>
      <c r="D1522">
        <v>2014</v>
      </c>
      <c r="E1522">
        <v>9</v>
      </c>
      <c r="F1522">
        <v>0</v>
      </c>
      <c r="G1522">
        <v>0</v>
      </c>
      <c r="H1522" s="85">
        <v>64.860500000000002</v>
      </c>
      <c r="I1522" s="84">
        <f t="shared" si="276"/>
        <v>0</v>
      </c>
      <c r="J1522" s="84">
        <f t="shared" si="277"/>
        <v>0</v>
      </c>
      <c r="K1522" s="84">
        <f t="shared" si="278"/>
        <v>0</v>
      </c>
      <c r="L1522" s="84">
        <f t="shared" si="279"/>
        <v>0</v>
      </c>
      <c r="M1522" s="84">
        <f t="shared" si="280"/>
        <v>0</v>
      </c>
      <c r="N1522">
        <v>2110</v>
      </c>
      <c r="O1522" s="85">
        <v>0</v>
      </c>
      <c r="P1522" s="84">
        <v>0.33800000000000002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W1522" s="85">
        <v>0</v>
      </c>
      <c r="X1522" s="85">
        <v>0</v>
      </c>
      <c r="Y1522" s="85">
        <v>0</v>
      </c>
      <c r="Z1522" s="85">
        <v>0</v>
      </c>
      <c r="AA1522" s="85">
        <v>0</v>
      </c>
      <c r="AB1522" s="64">
        <f t="shared" si="281"/>
        <v>0</v>
      </c>
      <c r="AC1522" s="64">
        <f t="shared" si="282"/>
        <v>0</v>
      </c>
      <c r="AD1522" s="64">
        <f t="shared" si="283"/>
        <v>0</v>
      </c>
      <c r="AE1522" s="64">
        <f t="shared" si="284"/>
        <v>0</v>
      </c>
      <c r="AF1522" s="64">
        <f t="shared" si="285"/>
        <v>0</v>
      </c>
      <c r="AG1522" s="64">
        <f t="shared" si="286"/>
        <v>0</v>
      </c>
      <c r="AH1522" s="64">
        <f t="shared" si="287"/>
        <v>0</v>
      </c>
    </row>
    <row r="1523" spans="1:34">
      <c r="A1523" t="s">
        <v>36</v>
      </c>
      <c r="B1523" t="s">
        <v>50</v>
      </c>
      <c r="C1523">
        <v>4</v>
      </c>
      <c r="D1523">
        <v>2014</v>
      </c>
      <c r="E1523">
        <v>10</v>
      </c>
      <c r="F1523">
        <v>2.8910499999999999E-2</v>
      </c>
      <c r="G1523">
        <v>2.8910499999999999E-2</v>
      </c>
      <c r="H1523" s="85">
        <v>69.023300000000006</v>
      </c>
      <c r="I1523" s="84">
        <f t="shared" si="276"/>
        <v>0</v>
      </c>
      <c r="J1523" s="84">
        <f t="shared" si="277"/>
        <v>0</v>
      </c>
      <c r="K1523" s="84">
        <f t="shared" si="278"/>
        <v>0</v>
      </c>
      <c r="L1523" s="84">
        <f t="shared" si="279"/>
        <v>0</v>
      </c>
      <c r="M1523" s="84">
        <f t="shared" si="280"/>
        <v>0</v>
      </c>
      <c r="N1523">
        <v>2110</v>
      </c>
      <c r="O1523" s="85">
        <v>0</v>
      </c>
      <c r="P1523" s="84">
        <v>0.55700000000000005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W1523" s="85">
        <v>0</v>
      </c>
      <c r="X1523" s="85">
        <v>0</v>
      </c>
      <c r="Y1523" s="85">
        <v>0</v>
      </c>
      <c r="Z1523" s="85">
        <v>0</v>
      </c>
      <c r="AA1523" s="85">
        <v>0</v>
      </c>
      <c r="AB1523" s="64">
        <f t="shared" si="281"/>
        <v>61.001154999999997</v>
      </c>
      <c r="AC1523" s="64">
        <f t="shared" si="282"/>
        <v>61.001154999999997</v>
      </c>
      <c r="AD1523" s="64">
        <f t="shared" si="283"/>
        <v>0</v>
      </c>
      <c r="AE1523" s="64">
        <f t="shared" si="284"/>
        <v>0</v>
      </c>
      <c r="AF1523" s="64">
        <f t="shared" si="285"/>
        <v>0</v>
      </c>
      <c r="AG1523" s="64">
        <f t="shared" si="286"/>
        <v>0</v>
      </c>
      <c r="AH1523" s="64">
        <f t="shared" si="287"/>
        <v>0</v>
      </c>
    </row>
    <row r="1524" spans="1:34">
      <c r="A1524" t="s">
        <v>36</v>
      </c>
      <c r="B1524" t="s">
        <v>50</v>
      </c>
      <c r="C1524">
        <v>4</v>
      </c>
      <c r="D1524">
        <v>2014</v>
      </c>
      <c r="E1524">
        <v>11</v>
      </c>
      <c r="F1524">
        <v>7.4707700000000002E-2</v>
      </c>
      <c r="G1524">
        <v>7.4707700000000002E-2</v>
      </c>
      <c r="H1524" s="85">
        <v>72.6434</v>
      </c>
      <c r="I1524" s="84">
        <f t="shared" si="276"/>
        <v>0</v>
      </c>
      <c r="J1524" s="84">
        <f t="shared" si="277"/>
        <v>0</v>
      </c>
      <c r="K1524" s="84">
        <f t="shared" si="278"/>
        <v>0</v>
      </c>
      <c r="L1524" s="84">
        <f t="shared" si="279"/>
        <v>0</v>
      </c>
      <c r="M1524" s="84">
        <f t="shared" si="280"/>
        <v>0</v>
      </c>
      <c r="N1524">
        <v>2110</v>
      </c>
      <c r="O1524" s="85">
        <v>0</v>
      </c>
      <c r="P1524" s="84">
        <v>0.72599999999999998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W1524" s="85">
        <v>0</v>
      </c>
      <c r="X1524" s="85">
        <v>0</v>
      </c>
      <c r="Y1524" s="85">
        <v>0</v>
      </c>
      <c r="Z1524" s="85">
        <v>0</v>
      </c>
      <c r="AA1524" s="85">
        <v>0</v>
      </c>
      <c r="AB1524" s="64">
        <f t="shared" si="281"/>
        <v>157.63324700000001</v>
      </c>
      <c r="AC1524" s="64">
        <f t="shared" si="282"/>
        <v>157.63324700000001</v>
      </c>
      <c r="AD1524" s="64">
        <f t="shared" si="283"/>
        <v>0</v>
      </c>
      <c r="AE1524" s="64">
        <f t="shared" si="284"/>
        <v>0</v>
      </c>
      <c r="AF1524" s="64">
        <f t="shared" si="285"/>
        <v>0</v>
      </c>
      <c r="AG1524" s="64">
        <f t="shared" si="286"/>
        <v>0</v>
      </c>
      <c r="AH1524" s="64">
        <f t="shared" si="287"/>
        <v>0</v>
      </c>
    </row>
    <row r="1525" spans="1:34">
      <c r="A1525" t="s">
        <v>36</v>
      </c>
      <c r="B1525" t="s">
        <v>50</v>
      </c>
      <c r="C1525">
        <v>4</v>
      </c>
      <c r="D1525">
        <v>2014</v>
      </c>
      <c r="E1525">
        <v>12</v>
      </c>
      <c r="F1525">
        <v>0.1500322</v>
      </c>
      <c r="G1525">
        <v>0.1500322</v>
      </c>
      <c r="H1525" s="85">
        <v>74.317800000000005</v>
      </c>
      <c r="I1525" s="84">
        <f t="shared" si="276"/>
        <v>0</v>
      </c>
      <c r="J1525" s="84">
        <f t="shared" si="277"/>
        <v>0</v>
      </c>
      <c r="K1525" s="84">
        <f t="shared" si="278"/>
        <v>0</v>
      </c>
      <c r="L1525" s="84">
        <f t="shared" si="279"/>
        <v>0</v>
      </c>
      <c r="M1525" s="84">
        <f t="shared" si="280"/>
        <v>0</v>
      </c>
      <c r="N1525">
        <v>2110</v>
      </c>
      <c r="O1525" s="85">
        <v>0</v>
      </c>
      <c r="P1525" s="84">
        <v>0.85699999999999998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W1525" s="85">
        <v>0</v>
      </c>
      <c r="X1525" s="85">
        <v>0</v>
      </c>
      <c r="Y1525" s="85">
        <v>0</v>
      </c>
      <c r="Z1525" s="85">
        <v>0</v>
      </c>
      <c r="AA1525" s="85">
        <v>0</v>
      </c>
      <c r="AB1525" s="64">
        <f t="shared" si="281"/>
        <v>316.56794200000002</v>
      </c>
      <c r="AC1525" s="64">
        <f t="shared" si="282"/>
        <v>316.56794200000002</v>
      </c>
      <c r="AD1525" s="64">
        <f t="shared" si="283"/>
        <v>0</v>
      </c>
      <c r="AE1525" s="64">
        <f t="shared" si="284"/>
        <v>0</v>
      </c>
      <c r="AF1525" s="64">
        <f t="shared" si="285"/>
        <v>0</v>
      </c>
      <c r="AG1525" s="64">
        <f t="shared" si="286"/>
        <v>0</v>
      </c>
      <c r="AH1525" s="64">
        <f t="shared" si="287"/>
        <v>0</v>
      </c>
    </row>
    <row r="1526" spans="1:34">
      <c r="A1526" t="s">
        <v>36</v>
      </c>
      <c r="B1526" t="s">
        <v>50</v>
      </c>
      <c r="C1526">
        <v>4</v>
      </c>
      <c r="D1526">
        <v>2014</v>
      </c>
      <c r="E1526">
        <v>13</v>
      </c>
      <c r="F1526">
        <v>0.31390610000000002</v>
      </c>
      <c r="G1526">
        <v>0.31390610000000002</v>
      </c>
      <c r="H1526" s="85">
        <v>77.782899999999998</v>
      </c>
      <c r="I1526" s="84">
        <f t="shared" si="276"/>
        <v>0</v>
      </c>
      <c r="J1526" s="84">
        <f t="shared" si="277"/>
        <v>0</v>
      </c>
      <c r="K1526" s="84">
        <f t="shared" si="278"/>
        <v>0</v>
      </c>
      <c r="L1526" s="84">
        <f t="shared" si="279"/>
        <v>0</v>
      </c>
      <c r="M1526" s="84">
        <f t="shared" si="280"/>
        <v>0</v>
      </c>
      <c r="N1526">
        <v>2110</v>
      </c>
      <c r="O1526" s="85">
        <v>0</v>
      </c>
      <c r="P1526" s="84">
        <v>0.90100000000000002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W1526" s="85">
        <v>0</v>
      </c>
      <c r="X1526" s="85">
        <v>0</v>
      </c>
      <c r="Y1526" s="85">
        <v>0</v>
      </c>
      <c r="Z1526" s="85">
        <v>0</v>
      </c>
      <c r="AA1526" s="85">
        <v>0</v>
      </c>
      <c r="AB1526" s="64">
        <f t="shared" si="281"/>
        <v>662.34187100000008</v>
      </c>
      <c r="AC1526" s="64">
        <f t="shared" si="282"/>
        <v>662.34187100000008</v>
      </c>
      <c r="AD1526" s="64">
        <f t="shared" si="283"/>
        <v>0</v>
      </c>
      <c r="AE1526" s="64">
        <f t="shared" si="284"/>
        <v>0</v>
      </c>
      <c r="AF1526" s="64">
        <f t="shared" si="285"/>
        <v>0</v>
      </c>
      <c r="AG1526" s="64">
        <f t="shared" si="286"/>
        <v>0</v>
      </c>
      <c r="AH1526" s="64">
        <f t="shared" si="287"/>
        <v>0</v>
      </c>
    </row>
    <row r="1527" spans="1:34">
      <c r="A1527" t="s">
        <v>36</v>
      </c>
      <c r="B1527" t="s">
        <v>50</v>
      </c>
      <c r="C1527">
        <v>4</v>
      </c>
      <c r="D1527">
        <v>2014</v>
      </c>
      <c r="E1527">
        <v>14</v>
      </c>
      <c r="F1527">
        <v>0.55173680000000003</v>
      </c>
      <c r="G1527">
        <v>0.55173680000000003</v>
      </c>
      <c r="H1527" s="85">
        <v>80.844999999999999</v>
      </c>
      <c r="I1527" s="84">
        <f t="shared" si="276"/>
        <v>0</v>
      </c>
      <c r="J1527" s="84">
        <f t="shared" si="277"/>
        <v>0</v>
      </c>
      <c r="K1527" s="84">
        <f t="shared" si="278"/>
        <v>0</v>
      </c>
      <c r="L1527" s="84">
        <f t="shared" si="279"/>
        <v>0</v>
      </c>
      <c r="M1527" s="84">
        <f t="shared" si="280"/>
        <v>0</v>
      </c>
      <c r="N1527">
        <v>2110</v>
      </c>
      <c r="O1527" s="85">
        <v>0</v>
      </c>
      <c r="P1527" s="84">
        <v>0.88900000000000001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W1527" s="85">
        <v>0</v>
      </c>
      <c r="X1527" s="85">
        <v>0</v>
      </c>
      <c r="Y1527" s="85">
        <v>0</v>
      </c>
      <c r="Z1527" s="85">
        <v>0</v>
      </c>
      <c r="AA1527" s="85">
        <v>0</v>
      </c>
      <c r="AB1527" s="64">
        <f t="shared" si="281"/>
        <v>1164.1646480000002</v>
      </c>
      <c r="AC1527" s="64">
        <f t="shared" si="282"/>
        <v>1164.1646480000002</v>
      </c>
      <c r="AD1527" s="64">
        <f t="shared" si="283"/>
        <v>0</v>
      </c>
      <c r="AE1527" s="64">
        <f t="shared" si="284"/>
        <v>0</v>
      </c>
      <c r="AF1527" s="64">
        <f t="shared" si="285"/>
        <v>0</v>
      </c>
      <c r="AG1527" s="64">
        <f t="shared" si="286"/>
        <v>0</v>
      </c>
      <c r="AH1527" s="64">
        <f t="shared" si="287"/>
        <v>0</v>
      </c>
    </row>
    <row r="1528" spans="1:34">
      <c r="A1528" t="s">
        <v>36</v>
      </c>
      <c r="B1528" t="s">
        <v>50</v>
      </c>
      <c r="C1528">
        <v>4</v>
      </c>
      <c r="D1528">
        <v>2014</v>
      </c>
      <c r="E1528">
        <v>15</v>
      </c>
      <c r="F1528">
        <v>0.81863669999999999</v>
      </c>
      <c r="G1528">
        <v>0.81863669999999999</v>
      </c>
      <c r="H1528" s="85">
        <v>82.651200000000003</v>
      </c>
      <c r="I1528" s="84">
        <f t="shared" si="276"/>
        <v>0</v>
      </c>
      <c r="J1528" s="84">
        <f t="shared" si="277"/>
        <v>0</v>
      </c>
      <c r="K1528" s="84">
        <f t="shared" si="278"/>
        <v>0</v>
      </c>
      <c r="L1528" s="84">
        <f t="shared" si="279"/>
        <v>0</v>
      </c>
      <c r="M1528" s="84">
        <f t="shared" si="280"/>
        <v>0</v>
      </c>
      <c r="N1528">
        <v>2110</v>
      </c>
      <c r="O1528" s="85">
        <v>0</v>
      </c>
      <c r="P1528" s="84">
        <v>0.8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W1528" s="85">
        <v>0</v>
      </c>
      <c r="X1528" s="85">
        <v>0</v>
      </c>
      <c r="Y1528" s="85">
        <v>0</v>
      </c>
      <c r="Z1528" s="85">
        <v>0</v>
      </c>
      <c r="AA1528" s="85">
        <v>0</v>
      </c>
      <c r="AB1528" s="64">
        <f t="shared" si="281"/>
        <v>1727.323437</v>
      </c>
      <c r="AC1528" s="64">
        <f t="shared" si="282"/>
        <v>1727.323437</v>
      </c>
      <c r="AD1528" s="64">
        <f t="shared" si="283"/>
        <v>0</v>
      </c>
      <c r="AE1528" s="64">
        <f t="shared" si="284"/>
        <v>0</v>
      </c>
      <c r="AF1528" s="64">
        <f t="shared" si="285"/>
        <v>0</v>
      </c>
      <c r="AG1528" s="64">
        <f t="shared" si="286"/>
        <v>0</v>
      </c>
      <c r="AH1528" s="64">
        <f t="shared" si="287"/>
        <v>0</v>
      </c>
    </row>
    <row r="1529" spans="1:34">
      <c r="A1529" t="s">
        <v>36</v>
      </c>
      <c r="B1529" t="s">
        <v>50</v>
      </c>
      <c r="C1529">
        <v>4</v>
      </c>
      <c r="D1529">
        <v>2014</v>
      </c>
      <c r="E1529">
        <v>16</v>
      </c>
      <c r="F1529">
        <v>1.0186980000000001</v>
      </c>
      <c r="G1529">
        <v>1.0186980000000001</v>
      </c>
      <c r="H1529" s="85">
        <v>79.689899999999994</v>
      </c>
      <c r="I1529" s="84">
        <f t="shared" si="276"/>
        <v>0</v>
      </c>
      <c r="J1529" s="84">
        <f t="shared" si="277"/>
        <v>0</v>
      </c>
      <c r="K1529" s="84">
        <f t="shared" si="278"/>
        <v>0</v>
      </c>
      <c r="L1529" s="84">
        <f t="shared" si="279"/>
        <v>0</v>
      </c>
      <c r="M1529" s="84">
        <f t="shared" si="280"/>
        <v>0</v>
      </c>
      <c r="N1529">
        <v>2110</v>
      </c>
      <c r="O1529" s="85">
        <v>0</v>
      </c>
      <c r="P1529" s="84">
        <v>0.67400000000000004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W1529" s="85">
        <v>0</v>
      </c>
      <c r="X1529" s="85">
        <v>0</v>
      </c>
      <c r="Y1529" s="85">
        <v>0</v>
      </c>
      <c r="Z1529" s="85">
        <v>0</v>
      </c>
      <c r="AA1529" s="85">
        <v>0</v>
      </c>
      <c r="AB1529" s="64">
        <f t="shared" si="281"/>
        <v>2149.4527800000001</v>
      </c>
      <c r="AC1529" s="64">
        <f t="shared" si="282"/>
        <v>2149.4527800000001</v>
      </c>
      <c r="AD1529" s="64">
        <f t="shared" si="283"/>
        <v>0</v>
      </c>
      <c r="AE1529" s="64">
        <f t="shared" si="284"/>
        <v>0</v>
      </c>
      <c r="AF1529" s="64">
        <f t="shared" si="285"/>
        <v>0</v>
      </c>
      <c r="AG1529" s="64">
        <f t="shared" si="286"/>
        <v>0</v>
      </c>
      <c r="AH1529" s="64">
        <f t="shared" si="287"/>
        <v>0</v>
      </c>
    </row>
    <row r="1530" spans="1:34">
      <c r="A1530" t="s">
        <v>36</v>
      </c>
      <c r="B1530" t="s">
        <v>50</v>
      </c>
      <c r="C1530">
        <v>4</v>
      </c>
      <c r="D1530">
        <v>2014</v>
      </c>
      <c r="E1530">
        <v>17</v>
      </c>
      <c r="F1530">
        <v>1.1030789999999999</v>
      </c>
      <c r="G1530">
        <v>0.80524739999999995</v>
      </c>
      <c r="H1530" s="85">
        <v>75.751900000000006</v>
      </c>
      <c r="I1530" s="84">
        <f t="shared" si="276"/>
        <v>-2.7390399999999999E-2</v>
      </c>
      <c r="J1530" s="84">
        <f t="shared" si="277"/>
        <v>-1.12079E-2</v>
      </c>
      <c r="K1530" s="84">
        <f t="shared" si="278"/>
        <v>0</v>
      </c>
      <c r="L1530" s="84">
        <f t="shared" si="279"/>
        <v>1.12079E-2</v>
      </c>
      <c r="M1530" s="84">
        <f t="shared" si="280"/>
        <v>2.7390399999999999E-2</v>
      </c>
      <c r="N1530">
        <v>2110</v>
      </c>
      <c r="O1530" s="85">
        <v>0</v>
      </c>
      <c r="P1530" s="84">
        <v>0.56599999999999995</v>
      </c>
      <c r="Q1530">
        <v>0</v>
      </c>
      <c r="R1530">
        <v>-2.7390399999999999E-2</v>
      </c>
      <c r="S1530">
        <v>-1.12079E-2</v>
      </c>
      <c r="T1530">
        <v>0</v>
      </c>
      <c r="U1530">
        <v>1.12079E-2</v>
      </c>
      <c r="V1530">
        <v>2.7390399999999999E-2</v>
      </c>
      <c r="W1530" s="85">
        <v>0</v>
      </c>
      <c r="X1530" s="85">
        <v>0</v>
      </c>
      <c r="Y1530" s="85">
        <v>0</v>
      </c>
      <c r="Z1530" s="85">
        <v>0</v>
      </c>
      <c r="AA1530" s="85">
        <v>0</v>
      </c>
      <c r="AB1530" s="64">
        <f t="shared" si="281"/>
        <v>2327.4966899999999</v>
      </c>
      <c r="AC1530" s="64">
        <f t="shared" si="282"/>
        <v>1699.0720139999999</v>
      </c>
      <c r="AD1530" s="64">
        <f t="shared" si="283"/>
        <v>-57.793743999999997</v>
      </c>
      <c r="AE1530" s="64">
        <f t="shared" si="284"/>
        <v>-23.648668999999998</v>
      </c>
      <c r="AF1530" s="64">
        <f t="shared" si="285"/>
        <v>0</v>
      </c>
      <c r="AG1530" s="64">
        <f t="shared" si="286"/>
        <v>23.648668999999998</v>
      </c>
      <c r="AH1530" s="64">
        <f t="shared" si="287"/>
        <v>57.793743999999997</v>
      </c>
    </row>
    <row r="1531" spans="1:34">
      <c r="A1531" t="s">
        <v>36</v>
      </c>
      <c r="B1531" t="s">
        <v>50</v>
      </c>
      <c r="C1531">
        <v>4</v>
      </c>
      <c r="D1531">
        <v>2014</v>
      </c>
      <c r="E1531">
        <v>18</v>
      </c>
      <c r="F1531">
        <v>1.0488919999999999</v>
      </c>
      <c r="G1531">
        <v>0.76569129999999996</v>
      </c>
      <c r="H1531" s="85">
        <v>71.031000000000006</v>
      </c>
      <c r="I1531" s="84">
        <f t="shared" si="276"/>
        <v>-2.64701E-2</v>
      </c>
      <c r="J1531" s="84">
        <f t="shared" si="277"/>
        <v>-1.08313E-2</v>
      </c>
      <c r="K1531" s="84">
        <f t="shared" si="278"/>
        <v>0</v>
      </c>
      <c r="L1531" s="84">
        <f t="shared" si="279"/>
        <v>1.08313E-2</v>
      </c>
      <c r="M1531" s="84">
        <f t="shared" si="280"/>
        <v>2.64701E-2</v>
      </c>
      <c r="N1531">
        <v>2110</v>
      </c>
      <c r="O1531" s="85">
        <v>0</v>
      </c>
      <c r="P1531" s="84">
        <v>0.374</v>
      </c>
      <c r="Q1531">
        <v>0</v>
      </c>
      <c r="R1531">
        <v>-2.64701E-2</v>
      </c>
      <c r="S1531">
        <v>-1.08313E-2</v>
      </c>
      <c r="T1531">
        <v>0</v>
      </c>
      <c r="U1531">
        <v>1.08313E-2</v>
      </c>
      <c r="V1531">
        <v>2.64701E-2</v>
      </c>
      <c r="W1531" s="85">
        <v>0</v>
      </c>
      <c r="X1531" s="85">
        <v>0</v>
      </c>
      <c r="Y1531" s="85">
        <v>0</v>
      </c>
      <c r="Z1531" s="85">
        <v>0</v>
      </c>
      <c r="AA1531" s="85">
        <v>0</v>
      </c>
      <c r="AB1531" s="64">
        <f t="shared" si="281"/>
        <v>2213.16212</v>
      </c>
      <c r="AC1531" s="64">
        <f t="shared" si="282"/>
        <v>1615.608643</v>
      </c>
      <c r="AD1531" s="64">
        <f t="shared" si="283"/>
        <v>-55.851911000000001</v>
      </c>
      <c r="AE1531" s="64">
        <f t="shared" si="284"/>
        <v>-22.854043000000001</v>
      </c>
      <c r="AF1531" s="64">
        <f t="shared" si="285"/>
        <v>0</v>
      </c>
      <c r="AG1531" s="64">
        <f t="shared" si="286"/>
        <v>22.854043000000001</v>
      </c>
      <c r="AH1531" s="64">
        <f t="shared" si="287"/>
        <v>55.851911000000001</v>
      </c>
    </row>
    <row r="1532" spans="1:34">
      <c r="A1532" t="s">
        <v>36</v>
      </c>
      <c r="B1532" t="s">
        <v>50</v>
      </c>
      <c r="C1532">
        <v>4</v>
      </c>
      <c r="D1532">
        <v>2014</v>
      </c>
      <c r="E1532">
        <v>19</v>
      </c>
      <c r="F1532">
        <v>0.86878420000000001</v>
      </c>
      <c r="G1532">
        <v>0.9643505</v>
      </c>
      <c r="H1532" s="85">
        <v>66.155000000000001</v>
      </c>
      <c r="I1532" s="84">
        <f t="shared" si="276"/>
        <v>0</v>
      </c>
      <c r="J1532" s="84">
        <f t="shared" si="277"/>
        <v>0</v>
      </c>
      <c r="K1532" s="84">
        <f t="shared" si="278"/>
        <v>0</v>
      </c>
      <c r="L1532" s="84">
        <f t="shared" si="279"/>
        <v>0</v>
      </c>
      <c r="M1532" s="84">
        <f t="shared" si="280"/>
        <v>0</v>
      </c>
      <c r="N1532">
        <v>2110</v>
      </c>
      <c r="O1532" s="85">
        <v>0</v>
      </c>
      <c r="P1532" s="84">
        <v>0.23300000000000001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W1532" s="85">
        <v>0</v>
      </c>
      <c r="X1532" s="85">
        <v>0</v>
      </c>
      <c r="Y1532" s="85">
        <v>0</v>
      </c>
      <c r="Z1532" s="85">
        <v>0</v>
      </c>
      <c r="AA1532" s="85">
        <v>0</v>
      </c>
      <c r="AB1532" s="64">
        <f t="shared" si="281"/>
        <v>1833.1346619999999</v>
      </c>
      <c r="AC1532" s="64">
        <f t="shared" si="282"/>
        <v>2034.7795550000001</v>
      </c>
      <c r="AD1532" s="64">
        <f t="shared" si="283"/>
        <v>0</v>
      </c>
      <c r="AE1532" s="64">
        <f t="shared" si="284"/>
        <v>0</v>
      </c>
      <c r="AF1532" s="64">
        <f t="shared" si="285"/>
        <v>0</v>
      </c>
      <c r="AG1532" s="64">
        <f t="shared" si="286"/>
        <v>0</v>
      </c>
      <c r="AH1532" s="64">
        <f t="shared" si="287"/>
        <v>0</v>
      </c>
    </row>
    <row r="1533" spans="1:34">
      <c r="A1533" t="s">
        <v>36</v>
      </c>
      <c r="B1533" t="s">
        <v>50</v>
      </c>
      <c r="C1533">
        <v>4</v>
      </c>
      <c r="D1533">
        <v>2014</v>
      </c>
      <c r="E1533">
        <v>20</v>
      </c>
      <c r="F1533">
        <v>0.60804190000000002</v>
      </c>
      <c r="G1533">
        <v>0.66276570000000001</v>
      </c>
      <c r="H1533" s="85">
        <v>61.565899999999999</v>
      </c>
      <c r="I1533" s="84">
        <f t="shared" si="276"/>
        <v>0</v>
      </c>
      <c r="J1533" s="84">
        <f t="shared" si="277"/>
        <v>0</v>
      </c>
      <c r="K1533" s="84">
        <f t="shared" si="278"/>
        <v>0</v>
      </c>
      <c r="L1533" s="84">
        <f t="shared" si="279"/>
        <v>0</v>
      </c>
      <c r="M1533" s="84">
        <f t="shared" si="280"/>
        <v>0</v>
      </c>
      <c r="N1533">
        <v>2110</v>
      </c>
      <c r="O1533" s="85">
        <v>0</v>
      </c>
      <c r="P1533" s="84">
        <v>0.16500000000000001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W1533" s="85">
        <v>0</v>
      </c>
      <c r="X1533" s="85">
        <v>0</v>
      </c>
      <c r="Y1533" s="85">
        <v>0</v>
      </c>
      <c r="Z1533" s="85">
        <v>0</v>
      </c>
      <c r="AA1533" s="85">
        <v>0</v>
      </c>
      <c r="AB1533" s="64">
        <f t="shared" si="281"/>
        <v>1282.9684090000001</v>
      </c>
      <c r="AC1533" s="64">
        <f t="shared" si="282"/>
        <v>1398.4356270000001</v>
      </c>
      <c r="AD1533" s="64">
        <f t="shared" si="283"/>
        <v>0</v>
      </c>
      <c r="AE1533" s="64">
        <f t="shared" si="284"/>
        <v>0</v>
      </c>
      <c r="AF1533" s="64">
        <f t="shared" si="285"/>
        <v>0</v>
      </c>
      <c r="AG1533" s="64">
        <f t="shared" si="286"/>
        <v>0</v>
      </c>
      <c r="AH1533" s="64">
        <f t="shared" si="287"/>
        <v>0</v>
      </c>
    </row>
    <row r="1534" spans="1:34">
      <c r="A1534" t="s">
        <v>36</v>
      </c>
      <c r="B1534" t="s">
        <v>50</v>
      </c>
      <c r="C1534">
        <v>4</v>
      </c>
      <c r="D1534">
        <v>2014</v>
      </c>
      <c r="E1534">
        <v>21</v>
      </c>
      <c r="F1534">
        <v>0.41166609999999998</v>
      </c>
      <c r="G1534">
        <v>0.44048280000000001</v>
      </c>
      <c r="H1534" s="85">
        <v>60.2791</v>
      </c>
      <c r="I1534" s="84">
        <f t="shared" si="276"/>
        <v>0</v>
      </c>
      <c r="J1534" s="84">
        <f t="shared" si="277"/>
        <v>0</v>
      </c>
      <c r="K1534" s="84">
        <f t="shared" si="278"/>
        <v>0</v>
      </c>
      <c r="L1534" s="84">
        <f t="shared" si="279"/>
        <v>0</v>
      </c>
      <c r="M1534" s="84">
        <f t="shared" si="280"/>
        <v>0</v>
      </c>
      <c r="N1534">
        <v>2110</v>
      </c>
      <c r="O1534" s="85">
        <v>0</v>
      </c>
      <c r="P1534" s="84">
        <v>0.1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W1534" s="85">
        <v>0</v>
      </c>
      <c r="X1534" s="85">
        <v>0</v>
      </c>
      <c r="Y1534" s="85">
        <v>0</v>
      </c>
      <c r="Z1534" s="85">
        <v>0</v>
      </c>
      <c r="AA1534" s="85">
        <v>0</v>
      </c>
      <c r="AB1534" s="64">
        <f t="shared" si="281"/>
        <v>868.61547099999996</v>
      </c>
      <c r="AC1534" s="64">
        <f t="shared" si="282"/>
        <v>929.41870800000004</v>
      </c>
      <c r="AD1534" s="64">
        <f t="shared" si="283"/>
        <v>0</v>
      </c>
      <c r="AE1534" s="64">
        <f t="shared" si="284"/>
        <v>0</v>
      </c>
      <c r="AF1534" s="64">
        <f t="shared" si="285"/>
        <v>0</v>
      </c>
      <c r="AG1534" s="64">
        <f t="shared" si="286"/>
        <v>0</v>
      </c>
      <c r="AH1534" s="64">
        <f t="shared" si="287"/>
        <v>0</v>
      </c>
    </row>
    <row r="1535" spans="1:34">
      <c r="A1535" t="s">
        <v>36</v>
      </c>
      <c r="B1535" t="s">
        <v>50</v>
      </c>
      <c r="C1535">
        <v>4</v>
      </c>
      <c r="D1535">
        <v>2014</v>
      </c>
      <c r="E1535">
        <v>22</v>
      </c>
      <c r="F1535">
        <v>0.2447511</v>
      </c>
      <c r="G1535">
        <v>0.2447511</v>
      </c>
      <c r="H1535" s="85">
        <v>57.379800000000003</v>
      </c>
      <c r="I1535" s="84">
        <f t="shared" si="276"/>
        <v>0</v>
      </c>
      <c r="J1535" s="84">
        <f t="shared" si="277"/>
        <v>0</v>
      </c>
      <c r="K1535" s="84">
        <f t="shared" si="278"/>
        <v>0</v>
      </c>
      <c r="L1535" s="84">
        <f t="shared" si="279"/>
        <v>0</v>
      </c>
      <c r="M1535" s="84">
        <f t="shared" si="280"/>
        <v>0</v>
      </c>
      <c r="N1535">
        <v>2110</v>
      </c>
      <c r="O1535" s="85">
        <v>0</v>
      </c>
      <c r="P1535" s="84">
        <v>6.8000000000000005E-2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W1535" s="85">
        <v>0</v>
      </c>
      <c r="X1535" s="85">
        <v>0</v>
      </c>
      <c r="Y1535" s="85">
        <v>0</v>
      </c>
      <c r="Z1535" s="85">
        <v>0</v>
      </c>
      <c r="AA1535" s="85">
        <v>0</v>
      </c>
      <c r="AB1535" s="64">
        <f t="shared" si="281"/>
        <v>516.42482099999995</v>
      </c>
      <c r="AC1535" s="64">
        <f t="shared" si="282"/>
        <v>516.42482099999995</v>
      </c>
      <c r="AD1535" s="64">
        <f t="shared" si="283"/>
        <v>0</v>
      </c>
      <c r="AE1535" s="64">
        <f t="shared" si="284"/>
        <v>0</v>
      </c>
      <c r="AF1535" s="64">
        <f t="shared" si="285"/>
        <v>0</v>
      </c>
      <c r="AG1535" s="64">
        <f t="shared" si="286"/>
        <v>0</v>
      </c>
      <c r="AH1535" s="64">
        <f t="shared" si="287"/>
        <v>0</v>
      </c>
    </row>
    <row r="1536" spans="1:34">
      <c r="A1536" t="s">
        <v>36</v>
      </c>
      <c r="B1536" t="s">
        <v>50</v>
      </c>
      <c r="C1536">
        <v>4</v>
      </c>
      <c r="D1536">
        <v>2014</v>
      </c>
      <c r="E1536">
        <v>23</v>
      </c>
      <c r="F1536">
        <v>0.1122585</v>
      </c>
      <c r="G1536">
        <v>0.1122585</v>
      </c>
      <c r="H1536" s="85">
        <v>58.038800000000002</v>
      </c>
      <c r="I1536" s="84">
        <f t="shared" si="276"/>
        <v>0</v>
      </c>
      <c r="J1536" s="84">
        <f t="shared" si="277"/>
        <v>0</v>
      </c>
      <c r="K1536" s="84">
        <f t="shared" si="278"/>
        <v>0</v>
      </c>
      <c r="L1536" s="84">
        <f t="shared" si="279"/>
        <v>0</v>
      </c>
      <c r="M1536" s="84">
        <f t="shared" si="280"/>
        <v>0</v>
      </c>
      <c r="N1536">
        <v>2110</v>
      </c>
      <c r="O1536" s="85">
        <v>0</v>
      </c>
      <c r="P1536" s="84">
        <v>5.0999999999999997E-2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W1536" s="85">
        <v>0</v>
      </c>
      <c r="X1536" s="85">
        <v>0</v>
      </c>
      <c r="Y1536" s="85">
        <v>0</v>
      </c>
      <c r="Z1536" s="85">
        <v>0</v>
      </c>
      <c r="AA1536" s="85">
        <v>0</v>
      </c>
      <c r="AB1536" s="64">
        <f t="shared" si="281"/>
        <v>236.86543499999999</v>
      </c>
      <c r="AC1536" s="64">
        <f t="shared" si="282"/>
        <v>236.86543499999999</v>
      </c>
      <c r="AD1536" s="64">
        <f t="shared" si="283"/>
        <v>0</v>
      </c>
      <c r="AE1536" s="64">
        <f t="shared" si="284"/>
        <v>0</v>
      </c>
      <c r="AF1536" s="64">
        <f t="shared" si="285"/>
        <v>0</v>
      </c>
      <c r="AG1536" s="64">
        <f t="shared" si="286"/>
        <v>0</v>
      </c>
      <c r="AH1536" s="64">
        <f t="shared" si="287"/>
        <v>0</v>
      </c>
    </row>
    <row r="1537" spans="1:34">
      <c r="A1537" t="s">
        <v>36</v>
      </c>
      <c r="B1537" t="s">
        <v>50</v>
      </c>
      <c r="C1537">
        <v>4</v>
      </c>
      <c r="D1537">
        <v>2014</v>
      </c>
      <c r="E1537">
        <v>24</v>
      </c>
      <c r="F1537">
        <v>3.9218099999999999E-2</v>
      </c>
      <c r="G1537">
        <v>3.9218099999999999E-2</v>
      </c>
      <c r="H1537" s="85">
        <v>55.938000000000002</v>
      </c>
      <c r="I1537" s="84">
        <f t="shared" si="276"/>
        <v>0</v>
      </c>
      <c r="J1537" s="84">
        <f t="shared" si="277"/>
        <v>0</v>
      </c>
      <c r="K1537" s="84">
        <f t="shared" si="278"/>
        <v>0</v>
      </c>
      <c r="L1537" s="84">
        <f t="shared" si="279"/>
        <v>0</v>
      </c>
      <c r="M1537" s="84">
        <f t="shared" si="280"/>
        <v>0</v>
      </c>
      <c r="N1537">
        <v>2110</v>
      </c>
      <c r="O1537" s="85">
        <v>0</v>
      </c>
      <c r="P1537" s="84">
        <v>0.05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W1537" s="85">
        <v>0</v>
      </c>
      <c r="X1537" s="85">
        <v>0</v>
      </c>
      <c r="Y1537" s="85">
        <v>0</v>
      </c>
      <c r="Z1537" s="85">
        <v>0</v>
      </c>
      <c r="AA1537" s="85">
        <v>0</v>
      </c>
      <c r="AB1537" s="64">
        <f t="shared" si="281"/>
        <v>82.750191000000001</v>
      </c>
      <c r="AC1537" s="64">
        <f t="shared" si="282"/>
        <v>82.750191000000001</v>
      </c>
      <c r="AD1537" s="64">
        <f t="shared" si="283"/>
        <v>0</v>
      </c>
      <c r="AE1537" s="64">
        <f t="shared" si="284"/>
        <v>0</v>
      </c>
      <c r="AF1537" s="64">
        <f t="shared" si="285"/>
        <v>0</v>
      </c>
      <c r="AG1537" s="64">
        <f t="shared" si="286"/>
        <v>0</v>
      </c>
      <c r="AH1537" s="64">
        <f t="shared" si="287"/>
        <v>0</v>
      </c>
    </row>
    <row r="1538" spans="1:34">
      <c r="A1538" t="s">
        <v>36</v>
      </c>
      <c r="B1538" t="s">
        <v>40</v>
      </c>
      <c r="C1538">
        <v>5</v>
      </c>
      <c r="D1538">
        <v>2014</v>
      </c>
      <c r="E1538">
        <v>1</v>
      </c>
      <c r="F1538">
        <v>0</v>
      </c>
      <c r="G1538">
        <v>0</v>
      </c>
      <c r="H1538" s="85">
        <v>63.953499999999998</v>
      </c>
      <c r="I1538" s="84">
        <f t="shared" ref="I1538:I1601" si="288">SUM(R1538,W1538)</f>
        <v>0</v>
      </c>
      <c r="J1538" s="84">
        <f t="shared" ref="J1538:J1601" si="289">SUM(S1538,X1538)</f>
        <v>0</v>
      </c>
      <c r="K1538" s="84">
        <f t="shared" ref="K1538:K1601" si="290">SUM(T1538,Y1538)</f>
        <v>0</v>
      </c>
      <c r="L1538" s="84">
        <f t="shared" ref="L1538:L1601" si="291">SUM(U1538,Z1538)</f>
        <v>0</v>
      </c>
      <c r="M1538" s="84">
        <f t="shared" ref="M1538:M1601" si="292">SUM(V1538,AA1538)</f>
        <v>0</v>
      </c>
      <c r="N1538">
        <v>2321</v>
      </c>
      <c r="O1538" s="85">
        <v>0</v>
      </c>
      <c r="P1538" s="84">
        <v>0.05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 s="85">
        <v>0</v>
      </c>
      <c r="X1538" s="85">
        <v>0</v>
      </c>
      <c r="Y1538" s="85">
        <v>0</v>
      </c>
      <c r="Z1538" s="85">
        <v>0</v>
      </c>
      <c r="AA1538" s="85">
        <v>0</v>
      </c>
      <c r="AB1538" s="64">
        <f t="shared" si="281"/>
        <v>0</v>
      </c>
      <c r="AC1538" s="64">
        <f t="shared" si="282"/>
        <v>0</v>
      </c>
      <c r="AD1538" s="64">
        <f t="shared" si="283"/>
        <v>0</v>
      </c>
      <c r="AE1538" s="64">
        <f t="shared" si="284"/>
        <v>0</v>
      </c>
      <c r="AF1538" s="64">
        <f t="shared" si="285"/>
        <v>0</v>
      </c>
      <c r="AG1538" s="64">
        <f t="shared" si="286"/>
        <v>0</v>
      </c>
      <c r="AH1538" s="64">
        <f t="shared" si="287"/>
        <v>0</v>
      </c>
    </row>
    <row r="1539" spans="1:34">
      <c r="A1539" t="s">
        <v>36</v>
      </c>
      <c r="B1539" t="s">
        <v>40</v>
      </c>
      <c r="C1539">
        <v>5</v>
      </c>
      <c r="D1539">
        <v>2014</v>
      </c>
      <c r="E1539">
        <v>2</v>
      </c>
      <c r="F1539">
        <v>0</v>
      </c>
      <c r="G1539">
        <v>0</v>
      </c>
      <c r="H1539" s="85">
        <v>63.155000000000001</v>
      </c>
      <c r="I1539" s="84">
        <f t="shared" si="288"/>
        <v>0</v>
      </c>
      <c r="J1539" s="84">
        <f t="shared" si="289"/>
        <v>0</v>
      </c>
      <c r="K1539" s="84">
        <f t="shared" si="290"/>
        <v>0</v>
      </c>
      <c r="L1539" s="84">
        <f t="shared" si="291"/>
        <v>0</v>
      </c>
      <c r="M1539" s="84">
        <f t="shared" si="292"/>
        <v>0</v>
      </c>
      <c r="N1539">
        <v>2321</v>
      </c>
      <c r="O1539" s="85">
        <v>0</v>
      </c>
      <c r="P1539" s="84">
        <v>3.2000000000000001E-2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 s="85">
        <v>0</v>
      </c>
      <c r="X1539" s="85">
        <v>0</v>
      </c>
      <c r="Y1539" s="85">
        <v>0</v>
      </c>
      <c r="Z1539" s="85">
        <v>0</v>
      </c>
      <c r="AA1539" s="85">
        <v>0</v>
      </c>
      <c r="AB1539" s="64">
        <f t="shared" ref="AB1539:AB1602" si="293">F1539*N1539+P1539*O1539</f>
        <v>0</v>
      </c>
      <c r="AC1539" s="64">
        <f t="shared" ref="AC1539:AC1602" si="294">G1539*N1539</f>
        <v>0</v>
      </c>
      <c r="AD1539" s="64">
        <f t="shared" ref="AD1539:AD1602" si="295">R1539*$N1539</f>
        <v>0</v>
      </c>
      <c r="AE1539" s="64">
        <f t="shared" ref="AE1539:AE1602" si="296">S1539*$N1539</f>
        <v>0</v>
      </c>
      <c r="AF1539" s="64">
        <f t="shared" ref="AF1539:AF1602" si="297">T1539*$N1539</f>
        <v>0</v>
      </c>
      <c r="AG1539" s="64">
        <f t="shared" ref="AG1539:AG1602" si="298">U1539*$N1539</f>
        <v>0</v>
      </c>
      <c r="AH1539" s="64">
        <f t="shared" ref="AH1539:AH1602" si="299">V1539*$N1539</f>
        <v>0</v>
      </c>
    </row>
    <row r="1540" spans="1:34">
      <c r="A1540" t="s">
        <v>36</v>
      </c>
      <c r="B1540" t="s">
        <v>40</v>
      </c>
      <c r="C1540">
        <v>5</v>
      </c>
      <c r="D1540">
        <v>2014</v>
      </c>
      <c r="E1540">
        <v>3</v>
      </c>
      <c r="F1540">
        <v>0</v>
      </c>
      <c r="G1540">
        <v>0</v>
      </c>
      <c r="H1540" s="85">
        <v>62.565899999999999</v>
      </c>
      <c r="I1540" s="84">
        <f t="shared" si="288"/>
        <v>0</v>
      </c>
      <c r="J1540" s="84">
        <f t="shared" si="289"/>
        <v>0</v>
      </c>
      <c r="K1540" s="84">
        <f t="shared" si="290"/>
        <v>0</v>
      </c>
      <c r="L1540" s="84">
        <f t="shared" si="291"/>
        <v>0</v>
      </c>
      <c r="M1540" s="84">
        <f t="shared" si="292"/>
        <v>0</v>
      </c>
      <c r="N1540">
        <v>2321</v>
      </c>
      <c r="O1540" s="85">
        <v>0</v>
      </c>
      <c r="P1540" s="84">
        <v>4.3999999999999997E-2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 s="85">
        <v>0</v>
      </c>
      <c r="X1540" s="85">
        <v>0</v>
      </c>
      <c r="Y1540" s="85">
        <v>0</v>
      </c>
      <c r="Z1540" s="85">
        <v>0</v>
      </c>
      <c r="AA1540" s="85">
        <v>0</v>
      </c>
      <c r="AB1540" s="64">
        <f t="shared" si="293"/>
        <v>0</v>
      </c>
      <c r="AC1540" s="64">
        <f t="shared" si="294"/>
        <v>0</v>
      </c>
      <c r="AD1540" s="64">
        <f t="shared" si="295"/>
        <v>0</v>
      </c>
      <c r="AE1540" s="64">
        <f t="shared" si="296"/>
        <v>0</v>
      </c>
      <c r="AF1540" s="64">
        <f t="shared" si="297"/>
        <v>0</v>
      </c>
      <c r="AG1540" s="64">
        <f t="shared" si="298"/>
        <v>0</v>
      </c>
      <c r="AH1540" s="64">
        <f t="shared" si="299"/>
        <v>0</v>
      </c>
    </row>
    <row r="1541" spans="1:34">
      <c r="A1541" t="s">
        <v>36</v>
      </c>
      <c r="B1541" t="s">
        <v>40</v>
      </c>
      <c r="C1541">
        <v>5</v>
      </c>
      <c r="D1541">
        <v>2014</v>
      </c>
      <c r="E1541">
        <v>4</v>
      </c>
      <c r="F1541">
        <v>0</v>
      </c>
      <c r="G1541">
        <v>0</v>
      </c>
      <c r="H1541" s="85">
        <v>61.705399999999997</v>
      </c>
      <c r="I1541" s="84">
        <f t="shared" si="288"/>
        <v>0</v>
      </c>
      <c r="J1541" s="84">
        <f t="shared" si="289"/>
        <v>0</v>
      </c>
      <c r="K1541" s="84">
        <f t="shared" si="290"/>
        <v>0</v>
      </c>
      <c r="L1541" s="84">
        <f t="shared" si="291"/>
        <v>0</v>
      </c>
      <c r="M1541" s="84">
        <f t="shared" si="292"/>
        <v>0</v>
      </c>
      <c r="N1541">
        <v>2321</v>
      </c>
      <c r="O1541" s="85">
        <v>0</v>
      </c>
      <c r="P1541" s="84">
        <v>4.3999999999999997E-2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 s="85">
        <v>0</v>
      </c>
      <c r="X1541" s="85">
        <v>0</v>
      </c>
      <c r="Y1541" s="85">
        <v>0</v>
      </c>
      <c r="Z1541" s="85">
        <v>0</v>
      </c>
      <c r="AA1541" s="85">
        <v>0</v>
      </c>
      <c r="AB1541" s="64">
        <f t="shared" si="293"/>
        <v>0</v>
      </c>
      <c r="AC1541" s="64">
        <f t="shared" si="294"/>
        <v>0</v>
      </c>
      <c r="AD1541" s="64">
        <f t="shared" si="295"/>
        <v>0</v>
      </c>
      <c r="AE1541" s="64">
        <f t="shared" si="296"/>
        <v>0</v>
      </c>
      <c r="AF1541" s="64">
        <f t="shared" si="297"/>
        <v>0</v>
      </c>
      <c r="AG1541" s="64">
        <f t="shared" si="298"/>
        <v>0</v>
      </c>
      <c r="AH1541" s="64">
        <f t="shared" si="299"/>
        <v>0</v>
      </c>
    </row>
    <row r="1542" spans="1:34">
      <c r="A1542" t="s">
        <v>36</v>
      </c>
      <c r="B1542" t="s">
        <v>40</v>
      </c>
      <c r="C1542">
        <v>5</v>
      </c>
      <c r="D1542">
        <v>2014</v>
      </c>
      <c r="E1542">
        <v>5</v>
      </c>
      <c r="F1542">
        <v>0</v>
      </c>
      <c r="G1542">
        <v>0</v>
      </c>
      <c r="H1542" s="85">
        <v>61.434100000000001</v>
      </c>
      <c r="I1542" s="84">
        <f t="shared" si="288"/>
        <v>0</v>
      </c>
      <c r="J1542" s="84">
        <f t="shared" si="289"/>
        <v>0</v>
      </c>
      <c r="K1542" s="84">
        <f t="shared" si="290"/>
        <v>0</v>
      </c>
      <c r="L1542" s="84">
        <f t="shared" si="291"/>
        <v>0</v>
      </c>
      <c r="M1542" s="84">
        <f t="shared" si="292"/>
        <v>0</v>
      </c>
      <c r="N1542">
        <v>2321</v>
      </c>
      <c r="O1542" s="85">
        <v>0</v>
      </c>
      <c r="P1542" s="84">
        <v>5.3999999999999999E-2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 s="85">
        <v>0</v>
      </c>
      <c r="X1542" s="85">
        <v>0</v>
      </c>
      <c r="Y1542" s="85">
        <v>0</v>
      </c>
      <c r="Z1542" s="85">
        <v>0</v>
      </c>
      <c r="AA1542" s="85">
        <v>0</v>
      </c>
      <c r="AB1542" s="64">
        <f t="shared" si="293"/>
        <v>0</v>
      </c>
      <c r="AC1542" s="64">
        <f t="shared" si="294"/>
        <v>0</v>
      </c>
      <c r="AD1542" s="64">
        <f t="shared" si="295"/>
        <v>0</v>
      </c>
      <c r="AE1542" s="64">
        <f t="shared" si="296"/>
        <v>0</v>
      </c>
      <c r="AF1542" s="64">
        <f t="shared" si="297"/>
        <v>0</v>
      </c>
      <c r="AG1542" s="64">
        <f t="shared" si="298"/>
        <v>0</v>
      </c>
      <c r="AH1542" s="64">
        <f t="shared" si="299"/>
        <v>0</v>
      </c>
    </row>
    <row r="1543" spans="1:34">
      <c r="A1543" t="s">
        <v>36</v>
      </c>
      <c r="B1543" t="s">
        <v>40</v>
      </c>
      <c r="C1543">
        <v>5</v>
      </c>
      <c r="D1543">
        <v>2014</v>
      </c>
      <c r="E1543">
        <v>6</v>
      </c>
      <c r="F1543">
        <v>0</v>
      </c>
      <c r="G1543">
        <v>0</v>
      </c>
      <c r="H1543" s="85">
        <v>62.155000000000001</v>
      </c>
      <c r="I1543" s="84">
        <f t="shared" si="288"/>
        <v>0</v>
      </c>
      <c r="J1543" s="84">
        <f t="shared" si="289"/>
        <v>0</v>
      </c>
      <c r="K1543" s="84">
        <f t="shared" si="290"/>
        <v>0</v>
      </c>
      <c r="L1543" s="84">
        <f t="shared" si="291"/>
        <v>0</v>
      </c>
      <c r="M1543" s="84">
        <f t="shared" si="292"/>
        <v>0</v>
      </c>
      <c r="N1543">
        <v>2321</v>
      </c>
      <c r="O1543" s="85">
        <v>0</v>
      </c>
      <c r="P1543" s="84">
        <v>0.10100000000000001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 s="85">
        <v>0</v>
      </c>
      <c r="X1543" s="85">
        <v>0</v>
      </c>
      <c r="Y1543" s="85">
        <v>0</v>
      </c>
      <c r="Z1543" s="85">
        <v>0</v>
      </c>
      <c r="AA1543" s="85">
        <v>0</v>
      </c>
      <c r="AB1543" s="64">
        <f t="shared" si="293"/>
        <v>0</v>
      </c>
      <c r="AC1543" s="64">
        <f t="shared" si="294"/>
        <v>0</v>
      </c>
      <c r="AD1543" s="64">
        <f t="shared" si="295"/>
        <v>0</v>
      </c>
      <c r="AE1543" s="64">
        <f t="shared" si="296"/>
        <v>0</v>
      </c>
      <c r="AF1543" s="64">
        <f t="shared" si="297"/>
        <v>0</v>
      </c>
      <c r="AG1543" s="64">
        <f t="shared" si="298"/>
        <v>0</v>
      </c>
      <c r="AH1543" s="64">
        <f t="shared" si="299"/>
        <v>0</v>
      </c>
    </row>
    <row r="1544" spans="1:34">
      <c r="A1544" t="s">
        <v>36</v>
      </c>
      <c r="B1544" t="s">
        <v>40</v>
      </c>
      <c r="C1544">
        <v>5</v>
      </c>
      <c r="D1544">
        <v>2014</v>
      </c>
      <c r="E1544">
        <v>7</v>
      </c>
      <c r="F1544">
        <v>1.56747E-2</v>
      </c>
      <c r="G1544">
        <v>1.56747E-2</v>
      </c>
      <c r="H1544" s="85">
        <v>65.759699999999995</v>
      </c>
      <c r="I1544" s="84">
        <f t="shared" si="288"/>
        <v>0</v>
      </c>
      <c r="J1544" s="84">
        <f t="shared" si="289"/>
        <v>0</v>
      </c>
      <c r="K1544" s="84">
        <f t="shared" si="290"/>
        <v>0</v>
      </c>
      <c r="L1544" s="84">
        <f t="shared" si="291"/>
        <v>0</v>
      </c>
      <c r="M1544" s="84">
        <f t="shared" si="292"/>
        <v>0</v>
      </c>
      <c r="N1544">
        <v>2321</v>
      </c>
      <c r="O1544" s="85">
        <v>0</v>
      </c>
      <c r="P1544" s="84">
        <v>0.161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W1544" s="85">
        <v>0</v>
      </c>
      <c r="X1544" s="85">
        <v>0</v>
      </c>
      <c r="Y1544" s="85">
        <v>0</v>
      </c>
      <c r="Z1544" s="85">
        <v>0</v>
      </c>
      <c r="AA1544" s="85">
        <v>0</v>
      </c>
      <c r="AB1544" s="64">
        <f t="shared" si="293"/>
        <v>36.3809787</v>
      </c>
      <c r="AC1544" s="64">
        <f t="shared" si="294"/>
        <v>36.3809787</v>
      </c>
      <c r="AD1544" s="64">
        <f t="shared" si="295"/>
        <v>0</v>
      </c>
      <c r="AE1544" s="64">
        <f t="shared" si="296"/>
        <v>0</v>
      </c>
      <c r="AF1544" s="64">
        <f t="shared" si="297"/>
        <v>0</v>
      </c>
      <c r="AG1544" s="64">
        <f t="shared" si="298"/>
        <v>0</v>
      </c>
      <c r="AH1544" s="64">
        <f t="shared" si="299"/>
        <v>0</v>
      </c>
    </row>
    <row r="1545" spans="1:34">
      <c r="A1545" t="s">
        <v>36</v>
      </c>
      <c r="B1545" t="s">
        <v>40</v>
      </c>
      <c r="C1545">
        <v>5</v>
      </c>
      <c r="D1545">
        <v>2014</v>
      </c>
      <c r="E1545">
        <v>8</v>
      </c>
      <c r="F1545">
        <v>5.48914E-2</v>
      </c>
      <c r="G1545">
        <v>5.48914E-2</v>
      </c>
      <c r="H1545" s="85">
        <v>71.395300000000006</v>
      </c>
      <c r="I1545" s="84">
        <f t="shared" si="288"/>
        <v>0</v>
      </c>
      <c r="J1545" s="84">
        <f t="shared" si="289"/>
        <v>0</v>
      </c>
      <c r="K1545" s="84">
        <f t="shared" si="290"/>
        <v>0</v>
      </c>
      <c r="L1545" s="84">
        <f t="shared" si="291"/>
        <v>0</v>
      </c>
      <c r="M1545" s="84">
        <f t="shared" si="292"/>
        <v>0</v>
      </c>
      <c r="N1545">
        <v>2321</v>
      </c>
      <c r="O1545" s="85">
        <v>0</v>
      </c>
      <c r="P1545" s="84">
        <v>0.224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W1545" s="85">
        <v>0</v>
      </c>
      <c r="X1545" s="85">
        <v>0</v>
      </c>
      <c r="Y1545" s="85">
        <v>0</v>
      </c>
      <c r="Z1545" s="85">
        <v>0</v>
      </c>
      <c r="AA1545" s="85">
        <v>0</v>
      </c>
      <c r="AB1545" s="64">
        <f t="shared" si="293"/>
        <v>127.40293939999999</v>
      </c>
      <c r="AC1545" s="64">
        <f t="shared" si="294"/>
        <v>127.40293939999999</v>
      </c>
      <c r="AD1545" s="64">
        <f t="shared" si="295"/>
        <v>0</v>
      </c>
      <c r="AE1545" s="64">
        <f t="shared" si="296"/>
        <v>0</v>
      </c>
      <c r="AF1545" s="64">
        <f t="shared" si="297"/>
        <v>0</v>
      </c>
      <c r="AG1545" s="64">
        <f t="shared" si="298"/>
        <v>0</v>
      </c>
      <c r="AH1545" s="64">
        <f t="shared" si="299"/>
        <v>0</v>
      </c>
    </row>
    <row r="1546" spans="1:34">
      <c r="A1546" t="s">
        <v>36</v>
      </c>
      <c r="B1546" t="s">
        <v>40</v>
      </c>
      <c r="C1546">
        <v>5</v>
      </c>
      <c r="D1546">
        <v>2014</v>
      </c>
      <c r="E1546">
        <v>9</v>
      </c>
      <c r="F1546">
        <v>0.16238469999999999</v>
      </c>
      <c r="G1546">
        <v>0.16238469999999999</v>
      </c>
      <c r="H1546" s="85">
        <v>77.348799999999997</v>
      </c>
      <c r="I1546" s="84">
        <f t="shared" si="288"/>
        <v>0</v>
      </c>
      <c r="J1546" s="84">
        <f t="shared" si="289"/>
        <v>0</v>
      </c>
      <c r="K1546" s="84">
        <f t="shared" si="290"/>
        <v>0</v>
      </c>
      <c r="L1546" s="84">
        <f t="shared" si="291"/>
        <v>0</v>
      </c>
      <c r="M1546" s="84">
        <f t="shared" si="292"/>
        <v>0</v>
      </c>
      <c r="N1546">
        <v>2321</v>
      </c>
      <c r="O1546" s="85">
        <v>0</v>
      </c>
      <c r="P1546" s="84">
        <v>0.33800000000000002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W1546" s="85">
        <v>0</v>
      </c>
      <c r="X1546" s="85">
        <v>0</v>
      </c>
      <c r="Y1546" s="85">
        <v>0</v>
      </c>
      <c r="Z1546" s="85">
        <v>0</v>
      </c>
      <c r="AA1546" s="85">
        <v>0</v>
      </c>
      <c r="AB1546" s="64">
        <f t="shared" si="293"/>
        <v>376.89488869999997</v>
      </c>
      <c r="AC1546" s="64">
        <f t="shared" si="294"/>
        <v>376.89488869999997</v>
      </c>
      <c r="AD1546" s="64">
        <f t="shared" si="295"/>
        <v>0</v>
      </c>
      <c r="AE1546" s="64">
        <f t="shared" si="296"/>
        <v>0</v>
      </c>
      <c r="AF1546" s="64">
        <f t="shared" si="297"/>
        <v>0</v>
      </c>
      <c r="AG1546" s="64">
        <f t="shared" si="298"/>
        <v>0</v>
      </c>
      <c r="AH1546" s="64">
        <f t="shared" si="299"/>
        <v>0</v>
      </c>
    </row>
    <row r="1547" spans="1:34">
      <c r="A1547" t="s">
        <v>36</v>
      </c>
      <c r="B1547" t="s">
        <v>40</v>
      </c>
      <c r="C1547">
        <v>5</v>
      </c>
      <c r="D1547">
        <v>2014</v>
      </c>
      <c r="E1547">
        <v>10</v>
      </c>
      <c r="F1547">
        <v>0.2715767</v>
      </c>
      <c r="G1547">
        <v>0.2715767</v>
      </c>
      <c r="H1547" s="85">
        <v>82.3566</v>
      </c>
      <c r="I1547" s="84">
        <f t="shared" si="288"/>
        <v>0</v>
      </c>
      <c r="J1547" s="84">
        <f t="shared" si="289"/>
        <v>0</v>
      </c>
      <c r="K1547" s="84">
        <f t="shared" si="290"/>
        <v>0</v>
      </c>
      <c r="L1547" s="84">
        <f t="shared" si="291"/>
        <v>0</v>
      </c>
      <c r="M1547" s="84">
        <f t="shared" si="292"/>
        <v>0</v>
      </c>
      <c r="N1547">
        <v>2321</v>
      </c>
      <c r="O1547" s="85">
        <v>0</v>
      </c>
      <c r="P1547" s="84">
        <v>0.55700000000000005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W1547" s="85">
        <v>0</v>
      </c>
      <c r="X1547" s="85">
        <v>0</v>
      </c>
      <c r="Y1547" s="85">
        <v>0</v>
      </c>
      <c r="Z1547" s="85">
        <v>0</v>
      </c>
      <c r="AA1547" s="85">
        <v>0</v>
      </c>
      <c r="AB1547" s="64">
        <f t="shared" si="293"/>
        <v>630.32952069999999</v>
      </c>
      <c r="AC1547" s="64">
        <f t="shared" si="294"/>
        <v>630.32952069999999</v>
      </c>
      <c r="AD1547" s="64">
        <f t="shared" si="295"/>
        <v>0</v>
      </c>
      <c r="AE1547" s="64">
        <f t="shared" si="296"/>
        <v>0</v>
      </c>
      <c r="AF1547" s="64">
        <f t="shared" si="297"/>
        <v>0</v>
      </c>
      <c r="AG1547" s="64">
        <f t="shared" si="298"/>
        <v>0</v>
      </c>
      <c r="AH1547" s="64">
        <f t="shared" si="299"/>
        <v>0</v>
      </c>
    </row>
    <row r="1548" spans="1:34">
      <c r="A1548" t="s">
        <v>36</v>
      </c>
      <c r="B1548" t="s">
        <v>40</v>
      </c>
      <c r="C1548">
        <v>5</v>
      </c>
      <c r="D1548">
        <v>2014</v>
      </c>
      <c r="E1548">
        <v>11</v>
      </c>
      <c r="F1548">
        <v>0.45600930000000001</v>
      </c>
      <c r="G1548">
        <v>0.45600930000000001</v>
      </c>
      <c r="H1548" s="85">
        <v>81.457400000000007</v>
      </c>
      <c r="I1548" s="84">
        <f t="shared" si="288"/>
        <v>0</v>
      </c>
      <c r="J1548" s="84">
        <f t="shared" si="289"/>
        <v>0</v>
      </c>
      <c r="K1548" s="84">
        <f t="shared" si="290"/>
        <v>0</v>
      </c>
      <c r="L1548" s="84">
        <f t="shared" si="291"/>
        <v>0</v>
      </c>
      <c r="M1548" s="84">
        <f t="shared" si="292"/>
        <v>0</v>
      </c>
      <c r="N1548">
        <v>2321</v>
      </c>
      <c r="O1548" s="85">
        <v>0</v>
      </c>
      <c r="P1548" s="84">
        <v>0.72599999999999998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W1548" s="85">
        <v>0</v>
      </c>
      <c r="X1548" s="85">
        <v>0</v>
      </c>
      <c r="Y1548" s="85">
        <v>0</v>
      </c>
      <c r="Z1548" s="85">
        <v>0</v>
      </c>
      <c r="AA1548" s="85">
        <v>0</v>
      </c>
      <c r="AB1548" s="64">
        <f t="shared" si="293"/>
        <v>1058.3975852999999</v>
      </c>
      <c r="AC1548" s="64">
        <f t="shared" si="294"/>
        <v>1058.3975852999999</v>
      </c>
      <c r="AD1548" s="64">
        <f t="shared" si="295"/>
        <v>0</v>
      </c>
      <c r="AE1548" s="64">
        <f t="shared" si="296"/>
        <v>0</v>
      </c>
      <c r="AF1548" s="64">
        <f t="shared" si="297"/>
        <v>0</v>
      </c>
      <c r="AG1548" s="64">
        <f t="shared" si="298"/>
        <v>0</v>
      </c>
      <c r="AH1548" s="64">
        <f t="shared" si="299"/>
        <v>0</v>
      </c>
    </row>
    <row r="1549" spans="1:34">
      <c r="A1549" t="s">
        <v>36</v>
      </c>
      <c r="B1549" t="s">
        <v>40</v>
      </c>
      <c r="C1549">
        <v>5</v>
      </c>
      <c r="D1549">
        <v>2014</v>
      </c>
      <c r="E1549">
        <v>12</v>
      </c>
      <c r="F1549">
        <v>0.69100660000000003</v>
      </c>
      <c r="G1549">
        <v>0.69100660000000003</v>
      </c>
      <c r="H1549" s="85">
        <v>82.418599999999998</v>
      </c>
      <c r="I1549" s="84">
        <f t="shared" si="288"/>
        <v>0</v>
      </c>
      <c r="J1549" s="84">
        <f t="shared" si="289"/>
        <v>0</v>
      </c>
      <c r="K1549" s="84">
        <f t="shared" si="290"/>
        <v>0</v>
      </c>
      <c r="L1549" s="84">
        <f t="shared" si="291"/>
        <v>0</v>
      </c>
      <c r="M1549" s="84">
        <f t="shared" si="292"/>
        <v>0</v>
      </c>
      <c r="N1549">
        <v>2321</v>
      </c>
      <c r="O1549" s="85">
        <v>0</v>
      </c>
      <c r="P1549" s="84">
        <v>0.85699999999999998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W1549" s="85">
        <v>0</v>
      </c>
      <c r="X1549" s="85">
        <v>0</v>
      </c>
      <c r="Y1549" s="85">
        <v>0</v>
      </c>
      <c r="Z1549" s="85">
        <v>0</v>
      </c>
      <c r="AA1549" s="85">
        <v>0</v>
      </c>
      <c r="AB1549" s="64">
        <f t="shared" si="293"/>
        <v>1603.8263186000001</v>
      </c>
      <c r="AC1549" s="64">
        <f t="shared" si="294"/>
        <v>1603.8263186000001</v>
      </c>
      <c r="AD1549" s="64">
        <f t="shared" si="295"/>
        <v>0</v>
      </c>
      <c r="AE1549" s="64">
        <f t="shared" si="296"/>
        <v>0</v>
      </c>
      <c r="AF1549" s="64">
        <f t="shared" si="297"/>
        <v>0</v>
      </c>
      <c r="AG1549" s="64">
        <f t="shared" si="298"/>
        <v>0</v>
      </c>
      <c r="AH1549" s="64">
        <f t="shared" si="299"/>
        <v>0</v>
      </c>
    </row>
    <row r="1550" spans="1:34">
      <c r="A1550" t="s">
        <v>36</v>
      </c>
      <c r="B1550" t="s">
        <v>40</v>
      </c>
      <c r="C1550">
        <v>5</v>
      </c>
      <c r="D1550">
        <v>2014</v>
      </c>
      <c r="E1550">
        <v>13</v>
      </c>
      <c r="F1550">
        <v>0.9314848</v>
      </c>
      <c r="G1550">
        <v>0.9314848</v>
      </c>
      <c r="H1550" s="85">
        <v>81.852699999999999</v>
      </c>
      <c r="I1550" s="84">
        <f t="shared" si="288"/>
        <v>0</v>
      </c>
      <c r="J1550" s="84">
        <f t="shared" si="289"/>
        <v>0</v>
      </c>
      <c r="K1550" s="84">
        <f t="shared" si="290"/>
        <v>0</v>
      </c>
      <c r="L1550" s="84">
        <f t="shared" si="291"/>
        <v>0</v>
      </c>
      <c r="M1550" s="84">
        <f t="shared" si="292"/>
        <v>0</v>
      </c>
      <c r="N1550">
        <v>2321</v>
      </c>
      <c r="O1550" s="85">
        <v>0</v>
      </c>
      <c r="P1550" s="84">
        <v>0.90100000000000002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 s="85">
        <v>0</v>
      </c>
      <c r="X1550" s="85">
        <v>0</v>
      </c>
      <c r="Y1550" s="85">
        <v>0</v>
      </c>
      <c r="Z1550" s="85">
        <v>0</v>
      </c>
      <c r="AA1550" s="85">
        <v>0</v>
      </c>
      <c r="AB1550" s="64">
        <f t="shared" si="293"/>
        <v>2161.9762208000002</v>
      </c>
      <c r="AC1550" s="64">
        <f t="shared" si="294"/>
        <v>2161.9762208000002</v>
      </c>
      <c r="AD1550" s="64">
        <f t="shared" si="295"/>
        <v>0</v>
      </c>
      <c r="AE1550" s="64">
        <f t="shared" si="296"/>
        <v>0</v>
      </c>
      <c r="AF1550" s="64">
        <f t="shared" si="297"/>
        <v>0</v>
      </c>
      <c r="AG1550" s="64">
        <f t="shared" si="298"/>
        <v>0</v>
      </c>
      <c r="AH1550" s="64">
        <f t="shared" si="299"/>
        <v>0</v>
      </c>
    </row>
    <row r="1551" spans="1:34">
      <c r="A1551" t="s">
        <v>36</v>
      </c>
      <c r="B1551" t="s">
        <v>40</v>
      </c>
      <c r="C1551">
        <v>5</v>
      </c>
      <c r="D1551">
        <v>2014</v>
      </c>
      <c r="E1551">
        <v>14</v>
      </c>
      <c r="F1551">
        <v>1.1638170000000001</v>
      </c>
      <c r="G1551">
        <v>0.84958619999999996</v>
      </c>
      <c r="H1551" s="85">
        <v>82.728700000000003</v>
      </c>
      <c r="I1551" s="84">
        <f t="shared" si="288"/>
        <v>-2.9710500000000001E-2</v>
      </c>
      <c r="J1551" s="84">
        <f t="shared" si="289"/>
        <v>-1.2157299999999999E-2</v>
      </c>
      <c r="K1551" s="84">
        <f t="shared" si="290"/>
        <v>0</v>
      </c>
      <c r="L1551" s="84">
        <f t="shared" si="291"/>
        <v>1.2157299999999999E-2</v>
      </c>
      <c r="M1551" s="84">
        <f t="shared" si="292"/>
        <v>2.9710500000000001E-2</v>
      </c>
      <c r="N1551">
        <v>2321</v>
      </c>
      <c r="O1551" s="85">
        <v>0</v>
      </c>
      <c r="P1551" s="84">
        <v>0.88900000000000001</v>
      </c>
      <c r="Q1551">
        <v>0</v>
      </c>
      <c r="R1551">
        <v>-2.9710500000000001E-2</v>
      </c>
      <c r="S1551">
        <v>-1.2157299999999999E-2</v>
      </c>
      <c r="T1551">
        <v>0</v>
      </c>
      <c r="U1551">
        <v>1.2157299999999999E-2</v>
      </c>
      <c r="V1551">
        <v>2.9710500000000001E-2</v>
      </c>
      <c r="W1551" s="85">
        <v>0</v>
      </c>
      <c r="X1551" s="85">
        <v>0</v>
      </c>
      <c r="Y1551" s="85">
        <v>0</v>
      </c>
      <c r="Z1551" s="85">
        <v>0</v>
      </c>
      <c r="AA1551" s="85">
        <v>0</v>
      </c>
      <c r="AB1551" s="64">
        <f t="shared" si="293"/>
        <v>2701.2192570000002</v>
      </c>
      <c r="AC1551" s="64">
        <f t="shared" si="294"/>
        <v>1971.8895702</v>
      </c>
      <c r="AD1551" s="64">
        <f t="shared" si="295"/>
        <v>-68.958070500000005</v>
      </c>
      <c r="AE1551" s="64">
        <f t="shared" si="296"/>
        <v>-28.217093299999998</v>
      </c>
      <c r="AF1551" s="64">
        <f t="shared" si="297"/>
        <v>0</v>
      </c>
      <c r="AG1551" s="64">
        <f t="shared" si="298"/>
        <v>28.217093299999998</v>
      </c>
      <c r="AH1551" s="64">
        <f t="shared" si="299"/>
        <v>68.958070500000005</v>
      </c>
    </row>
    <row r="1552" spans="1:34">
      <c r="A1552" t="s">
        <v>36</v>
      </c>
      <c r="B1552" t="s">
        <v>40</v>
      </c>
      <c r="C1552">
        <v>5</v>
      </c>
      <c r="D1552">
        <v>2014</v>
      </c>
      <c r="E1552">
        <v>15</v>
      </c>
      <c r="F1552">
        <v>1.3588690000000001</v>
      </c>
      <c r="G1552">
        <v>0.99197440000000003</v>
      </c>
      <c r="H1552" s="85">
        <v>83.201599999999999</v>
      </c>
      <c r="I1552" s="84">
        <f t="shared" si="288"/>
        <v>-3.1200800000000001E-2</v>
      </c>
      <c r="J1552" s="84">
        <f t="shared" si="289"/>
        <v>-1.27671E-2</v>
      </c>
      <c r="K1552" s="84">
        <f t="shared" si="290"/>
        <v>0</v>
      </c>
      <c r="L1552" s="84">
        <f t="shared" si="291"/>
        <v>1.27671E-2</v>
      </c>
      <c r="M1552" s="84">
        <f t="shared" si="292"/>
        <v>3.1200800000000001E-2</v>
      </c>
      <c r="N1552">
        <v>2321</v>
      </c>
      <c r="O1552" s="85">
        <v>0</v>
      </c>
      <c r="P1552" s="84">
        <v>0.8</v>
      </c>
      <c r="Q1552">
        <v>0</v>
      </c>
      <c r="R1552">
        <v>-3.1200800000000001E-2</v>
      </c>
      <c r="S1552">
        <v>-1.27671E-2</v>
      </c>
      <c r="T1552">
        <v>0</v>
      </c>
      <c r="U1552">
        <v>1.27671E-2</v>
      </c>
      <c r="V1552">
        <v>3.1200800000000001E-2</v>
      </c>
      <c r="W1552" s="85">
        <v>0</v>
      </c>
      <c r="X1552" s="85">
        <v>0</v>
      </c>
      <c r="Y1552" s="85">
        <v>0</v>
      </c>
      <c r="Z1552" s="85">
        <v>0</v>
      </c>
      <c r="AA1552" s="85">
        <v>0</v>
      </c>
      <c r="AB1552" s="64">
        <f t="shared" si="293"/>
        <v>3153.9349490000004</v>
      </c>
      <c r="AC1552" s="64">
        <f t="shared" si="294"/>
        <v>2302.3725824000003</v>
      </c>
      <c r="AD1552" s="64">
        <f t="shared" si="295"/>
        <v>-72.417056799999997</v>
      </c>
      <c r="AE1552" s="64">
        <f t="shared" si="296"/>
        <v>-29.632439099999999</v>
      </c>
      <c r="AF1552" s="64">
        <f t="shared" si="297"/>
        <v>0</v>
      </c>
      <c r="AG1552" s="64">
        <f t="shared" si="298"/>
        <v>29.632439099999999</v>
      </c>
      <c r="AH1552" s="64">
        <f t="shared" si="299"/>
        <v>72.417056799999997</v>
      </c>
    </row>
    <row r="1553" spans="1:34">
      <c r="A1553" t="s">
        <v>36</v>
      </c>
      <c r="B1553" t="s">
        <v>40</v>
      </c>
      <c r="C1553">
        <v>5</v>
      </c>
      <c r="D1553">
        <v>2014</v>
      </c>
      <c r="E1553">
        <v>16</v>
      </c>
      <c r="F1553">
        <v>1.4499899999999999</v>
      </c>
      <c r="G1553">
        <v>1.0584929999999999</v>
      </c>
      <c r="H1553" s="85">
        <v>79.992199999999997</v>
      </c>
      <c r="I1553" s="84">
        <f t="shared" si="288"/>
        <v>-3.0631499999999999E-2</v>
      </c>
      <c r="J1553" s="84">
        <f t="shared" si="289"/>
        <v>-1.2534200000000001E-2</v>
      </c>
      <c r="K1553" s="84">
        <f t="shared" si="290"/>
        <v>0</v>
      </c>
      <c r="L1553" s="84">
        <f t="shared" si="291"/>
        <v>1.2534200000000001E-2</v>
      </c>
      <c r="M1553" s="84">
        <f t="shared" si="292"/>
        <v>3.0631499999999999E-2</v>
      </c>
      <c r="N1553">
        <v>2321</v>
      </c>
      <c r="O1553" s="85">
        <v>0</v>
      </c>
      <c r="P1553" s="84">
        <v>0.67400000000000004</v>
      </c>
      <c r="Q1553">
        <v>0</v>
      </c>
      <c r="R1553">
        <v>-3.0631499999999999E-2</v>
      </c>
      <c r="S1553">
        <v>-1.2534200000000001E-2</v>
      </c>
      <c r="T1553">
        <v>0</v>
      </c>
      <c r="U1553">
        <v>1.2534200000000001E-2</v>
      </c>
      <c r="V1553">
        <v>3.0631499999999999E-2</v>
      </c>
      <c r="W1553" s="85">
        <v>0</v>
      </c>
      <c r="X1553" s="85">
        <v>0</v>
      </c>
      <c r="Y1553" s="85">
        <v>0</v>
      </c>
      <c r="Z1553" s="85">
        <v>0</v>
      </c>
      <c r="AA1553" s="85">
        <v>0</v>
      </c>
      <c r="AB1553" s="64">
        <f t="shared" si="293"/>
        <v>3365.4267899999995</v>
      </c>
      <c r="AC1553" s="64">
        <f t="shared" si="294"/>
        <v>2456.7622529999999</v>
      </c>
      <c r="AD1553" s="64">
        <f t="shared" si="295"/>
        <v>-71.095711499999993</v>
      </c>
      <c r="AE1553" s="64">
        <f t="shared" si="296"/>
        <v>-29.0918782</v>
      </c>
      <c r="AF1553" s="64">
        <f t="shared" si="297"/>
        <v>0</v>
      </c>
      <c r="AG1553" s="64">
        <f t="shared" si="298"/>
        <v>29.0918782</v>
      </c>
      <c r="AH1553" s="64">
        <f t="shared" si="299"/>
        <v>71.095711499999993</v>
      </c>
    </row>
    <row r="1554" spans="1:34">
      <c r="A1554" t="s">
        <v>36</v>
      </c>
      <c r="B1554" t="s">
        <v>40</v>
      </c>
      <c r="C1554">
        <v>5</v>
      </c>
      <c r="D1554">
        <v>2014</v>
      </c>
      <c r="E1554">
        <v>17</v>
      </c>
      <c r="F1554">
        <v>1.436795</v>
      </c>
      <c r="G1554">
        <v>1.048861</v>
      </c>
      <c r="H1554" s="85">
        <v>77.372100000000003</v>
      </c>
      <c r="I1554" s="84">
        <f t="shared" si="288"/>
        <v>-2.9703899999999998E-2</v>
      </c>
      <c r="J1554" s="84">
        <f t="shared" si="289"/>
        <v>-1.21546E-2</v>
      </c>
      <c r="K1554" s="84">
        <f t="shared" si="290"/>
        <v>0</v>
      </c>
      <c r="L1554" s="84">
        <f t="shared" si="291"/>
        <v>1.21546E-2</v>
      </c>
      <c r="M1554" s="84">
        <f t="shared" si="292"/>
        <v>2.9703899999999998E-2</v>
      </c>
      <c r="N1554">
        <v>2321</v>
      </c>
      <c r="O1554" s="85">
        <v>0</v>
      </c>
      <c r="P1554" s="84">
        <v>0.56599999999999995</v>
      </c>
      <c r="Q1554">
        <v>0</v>
      </c>
      <c r="R1554">
        <v>-2.9703899999999998E-2</v>
      </c>
      <c r="S1554">
        <v>-1.21546E-2</v>
      </c>
      <c r="T1554">
        <v>0</v>
      </c>
      <c r="U1554">
        <v>1.21546E-2</v>
      </c>
      <c r="V1554">
        <v>2.9703899999999998E-2</v>
      </c>
      <c r="W1554" s="85">
        <v>0</v>
      </c>
      <c r="X1554" s="85">
        <v>0</v>
      </c>
      <c r="Y1554" s="85">
        <v>0</v>
      </c>
      <c r="Z1554" s="85">
        <v>0</v>
      </c>
      <c r="AA1554" s="85">
        <v>0</v>
      </c>
      <c r="AB1554" s="64">
        <f t="shared" si="293"/>
        <v>3334.801195</v>
      </c>
      <c r="AC1554" s="64">
        <f t="shared" si="294"/>
        <v>2434.4063810000002</v>
      </c>
      <c r="AD1554" s="64">
        <f t="shared" si="295"/>
        <v>-68.94275189999999</v>
      </c>
      <c r="AE1554" s="64">
        <f t="shared" si="296"/>
        <v>-28.210826600000001</v>
      </c>
      <c r="AF1554" s="64">
        <f t="shared" si="297"/>
        <v>0</v>
      </c>
      <c r="AG1554" s="64">
        <f t="shared" si="298"/>
        <v>28.210826600000001</v>
      </c>
      <c r="AH1554" s="64">
        <f t="shared" si="299"/>
        <v>68.94275189999999</v>
      </c>
    </row>
    <row r="1555" spans="1:34">
      <c r="A1555" t="s">
        <v>36</v>
      </c>
      <c r="B1555" t="s">
        <v>40</v>
      </c>
      <c r="C1555">
        <v>5</v>
      </c>
      <c r="D1555">
        <v>2014</v>
      </c>
      <c r="E1555">
        <v>18</v>
      </c>
      <c r="F1555">
        <v>1.3712439999999999</v>
      </c>
      <c r="G1555">
        <v>1.0010079999999999</v>
      </c>
      <c r="H1555" s="85">
        <v>76.077500000000001</v>
      </c>
      <c r="I1555" s="84">
        <f t="shared" si="288"/>
        <v>-2.9016900000000002E-2</v>
      </c>
      <c r="J1555" s="84">
        <f t="shared" si="289"/>
        <v>-1.18735E-2</v>
      </c>
      <c r="K1555" s="84">
        <f t="shared" si="290"/>
        <v>0</v>
      </c>
      <c r="L1555" s="84">
        <f t="shared" si="291"/>
        <v>1.18735E-2</v>
      </c>
      <c r="M1555" s="84">
        <f t="shared" si="292"/>
        <v>2.9016900000000002E-2</v>
      </c>
      <c r="N1555">
        <v>2321</v>
      </c>
      <c r="O1555" s="85">
        <v>0</v>
      </c>
      <c r="P1555" s="84">
        <v>0.374</v>
      </c>
      <c r="Q1555">
        <v>0</v>
      </c>
      <c r="R1555">
        <v>-2.9016900000000002E-2</v>
      </c>
      <c r="S1555">
        <v>-1.18735E-2</v>
      </c>
      <c r="T1555">
        <v>0</v>
      </c>
      <c r="U1555">
        <v>1.18735E-2</v>
      </c>
      <c r="V1555">
        <v>2.9016900000000002E-2</v>
      </c>
      <c r="W1555" s="85">
        <v>0</v>
      </c>
      <c r="X1555" s="85">
        <v>0</v>
      </c>
      <c r="Y1555" s="85">
        <v>0</v>
      </c>
      <c r="Z1555" s="85">
        <v>0</v>
      </c>
      <c r="AA1555" s="85">
        <v>0</v>
      </c>
      <c r="AB1555" s="64">
        <f t="shared" si="293"/>
        <v>3182.6573239999998</v>
      </c>
      <c r="AC1555" s="64">
        <f t="shared" si="294"/>
        <v>2323.3395679999999</v>
      </c>
      <c r="AD1555" s="64">
        <f t="shared" si="295"/>
        <v>-67.348224900000005</v>
      </c>
      <c r="AE1555" s="64">
        <f t="shared" si="296"/>
        <v>-27.558393500000001</v>
      </c>
      <c r="AF1555" s="64">
        <f t="shared" si="297"/>
        <v>0</v>
      </c>
      <c r="AG1555" s="64">
        <f t="shared" si="298"/>
        <v>27.558393500000001</v>
      </c>
      <c r="AH1555" s="64">
        <f t="shared" si="299"/>
        <v>67.348224900000005</v>
      </c>
    </row>
    <row r="1556" spans="1:34">
      <c r="A1556" t="s">
        <v>36</v>
      </c>
      <c r="B1556" t="s">
        <v>40</v>
      </c>
      <c r="C1556">
        <v>5</v>
      </c>
      <c r="D1556">
        <v>2014</v>
      </c>
      <c r="E1556">
        <v>19</v>
      </c>
      <c r="F1556">
        <v>1.139691</v>
      </c>
      <c r="G1556">
        <v>1.265058</v>
      </c>
      <c r="H1556" s="85">
        <v>74.139499999999998</v>
      </c>
      <c r="I1556" s="84">
        <f t="shared" si="288"/>
        <v>0</v>
      </c>
      <c r="J1556" s="84">
        <f t="shared" si="289"/>
        <v>0</v>
      </c>
      <c r="K1556" s="84">
        <f t="shared" si="290"/>
        <v>0</v>
      </c>
      <c r="L1556" s="84">
        <f t="shared" si="291"/>
        <v>0</v>
      </c>
      <c r="M1556" s="84">
        <f t="shared" si="292"/>
        <v>0</v>
      </c>
      <c r="N1556">
        <v>2321</v>
      </c>
      <c r="O1556" s="85">
        <v>0</v>
      </c>
      <c r="P1556" s="84">
        <v>0.23300000000000001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W1556" s="85">
        <v>0</v>
      </c>
      <c r="X1556" s="85">
        <v>0</v>
      </c>
      <c r="Y1556" s="85">
        <v>0</v>
      </c>
      <c r="Z1556" s="85">
        <v>0</v>
      </c>
      <c r="AA1556" s="85">
        <v>0</v>
      </c>
      <c r="AB1556" s="64">
        <f t="shared" si="293"/>
        <v>2645.2228110000001</v>
      </c>
      <c r="AC1556" s="64">
        <f t="shared" si="294"/>
        <v>2936.1996180000001</v>
      </c>
      <c r="AD1556" s="64">
        <f t="shared" si="295"/>
        <v>0</v>
      </c>
      <c r="AE1556" s="64">
        <f t="shared" si="296"/>
        <v>0</v>
      </c>
      <c r="AF1556" s="64">
        <f t="shared" si="297"/>
        <v>0</v>
      </c>
      <c r="AG1556" s="64">
        <f t="shared" si="298"/>
        <v>0</v>
      </c>
      <c r="AH1556" s="64">
        <f t="shared" si="299"/>
        <v>0</v>
      </c>
    </row>
    <row r="1557" spans="1:34">
      <c r="A1557" t="s">
        <v>36</v>
      </c>
      <c r="B1557" t="s">
        <v>40</v>
      </c>
      <c r="C1557">
        <v>5</v>
      </c>
      <c r="D1557">
        <v>2014</v>
      </c>
      <c r="E1557">
        <v>20</v>
      </c>
      <c r="F1557">
        <v>0.81217399999999995</v>
      </c>
      <c r="G1557">
        <v>0.88526970000000005</v>
      </c>
      <c r="H1557" s="85">
        <v>70.379800000000003</v>
      </c>
      <c r="I1557" s="84">
        <f t="shared" si="288"/>
        <v>0</v>
      </c>
      <c r="J1557" s="84">
        <f t="shared" si="289"/>
        <v>0</v>
      </c>
      <c r="K1557" s="84">
        <f t="shared" si="290"/>
        <v>0</v>
      </c>
      <c r="L1557" s="84">
        <f t="shared" si="291"/>
        <v>0</v>
      </c>
      <c r="M1557" s="84">
        <f t="shared" si="292"/>
        <v>0</v>
      </c>
      <c r="N1557">
        <v>2321</v>
      </c>
      <c r="O1557" s="85">
        <v>0</v>
      </c>
      <c r="P1557" s="84">
        <v>0.16500000000000001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W1557" s="85">
        <v>0</v>
      </c>
      <c r="X1557" s="85">
        <v>0</v>
      </c>
      <c r="Y1557" s="85">
        <v>0</v>
      </c>
      <c r="Z1557" s="85">
        <v>0</v>
      </c>
      <c r="AA1557" s="85">
        <v>0</v>
      </c>
      <c r="AB1557" s="64">
        <f t="shared" si="293"/>
        <v>1885.055854</v>
      </c>
      <c r="AC1557" s="64">
        <f t="shared" si="294"/>
        <v>2054.7109737000001</v>
      </c>
      <c r="AD1557" s="64">
        <f t="shared" si="295"/>
        <v>0</v>
      </c>
      <c r="AE1557" s="64">
        <f t="shared" si="296"/>
        <v>0</v>
      </c>
      <c r="AF1557" s="64">
        <f t="shared" si="297"/>
        <v>0</v>
      </c>
      <c r="AG1557" s="64">
        <f t="shared" si="298"/>
        <v>0</v>
      </c>
      <c r="AH1557" s="64">
        <f t="shared" si="299"/>
        <v>0</v>
      </c>
    </row>
    <row r="1558" spans="1:34">
      <c r="A1558" t="s">
        <v>36</v>
      </c>
      <c r="B1558" t="s">
        <v>40</v>
      </c>
      <c r="C1558">
        <v>5</v>
      </c>
      <c r="D1558">
        <v>2014</v>
      </c>
      <c r="E1558">
        <v>21</v>
      </c>
      <c r="F1558">
        <v>0.58548500000000003</v>
      </c>
      <c r="G1558">
        <v>0.62646900000000005</v>
      </c>
      <c r="H1558" s="85">
        <v>67.813999999999993</v>
      </c>
      <c r="I1558" s="84">
        <f t="shared" si="288"/>
        <v>0</v>
      </c>
      <c r="J1558" s="84">
        <f t="shared" si="289"/>
        <v>0</v>
      </c>
      <c r="K1558" s="84">
        <f t="shared" si="290"/>
        <v>0</v>
      </c>
      <c r="L1558" s="84">
        <f t="shared" si="291"/>
        <v>0</v>
      </c>
      <c r="M1558" s="84">
        <f t="shared" si="292"/>
        <v>0</v>
      </c>
      <c r="N1558">
        <v>2321</v>
      </c>
      <c r="O1558" s="85">
        <v>0</v>
      </c>
      <c r="P1558" s="84">
        <v>0.1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W1558" s="85">
        <v>0</v>
      </c>
      <c r="X1558" s="85">
        <v>0</v>
      </c>
      <c r="Y1558" s="85">
        <v>0</v>
      </c>
      <c r="Z1558" s="85">
        <v>0</v>
      </c>
      <c r="AA1558" s="85">
        <v>0</v>
      </c>
      <c r="AB1558" s="64">
        <f t="shared" si="293"/>
        <v>1358.9106850000001</v>
      </c>
      <c r="AC1558" s="64">
        <f t="shared" si="294"/>
        <v>1454.0345490000002</v>
      </c>
      <c r="AD1558" s="64">
        <f t="shared" si="295"/>
        <v>0</v>
      </c>
      <c r="AE1558" s="64">
        <f t="shared" si="296"/>
        <v>0</v>
      </c>
      <c r="AF1558" s="64">
        <f t="shared" si="297"/>
        <v>0</v>
      </c>
      <c r="AG1558" s="64">
        <f t="shared" si="298"/>
        <v>0</v>
      </c>
      <c r="AH1558" s="64">
        <f t="shared" si="299"/>
        <v>0</v>
      </c>
    </row>
    <row r="1559" spans="1:34">
      <c r="A1559" t="s">
        <v>36</v>
      </c>
      <c r="B1559" t="s">
        <v>40</v>
      </c>
      <c r="C1559">
        <v>5</v>
      </c>
      <c r="D1559">
        <v>2014</v>
      </c>
      <c r="E1559">
        <v>22</v>
      </c>
      <c r="F1559">
        <v>0.43842300000000001</v>
      </c>
      <c r="G1559">
        <v>0.43842300000000001</v>
      </c>
      <c r="H1559" s="85">
        <v>65.759699999999995</v>
      </c>
      <c r="I1559" s="84">
        <f t="shared" si="288"/>
        <v>0</v>
      </c>
      <c r="J1559" s="84">
        <f t="shared" si="289"/>
        <v>0</v>
      </c>
      <c r="K1559" s="84">
        <f t="shared" si="290"/>
        <v>0</v>
      </c>
      <c r="L1559" s="84">
        <f t="shared" si="291"/>
        <v>0</v>
      </c>
      <c r="M1559" s="84">
        <f t="shared" si="292"/>
        <v>0</v>
      </c>
      <c r="N1559">
        <v>2321</v>
      </c>
      <c r="O1559" s="85">
        <v>0</v>
      </c>
      <c r="P1559" s="84">
        <v>6.8000000000000005E-2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 s="85">
        <v>0</v>
      </c>
      <c r="X1559" s="85">
        <v>0</v>
      </c>
      <c r="Y1559" s="85">
        <v>0</v>
      </c>
      <c r="Z1559" s="85">
        <v>0</v>
      </c>
      <c r="AA1559" s="85">
        <v>0</v>
      </c>
      <c r="AB1559" s="64">
        <f t="shared" si="293"/>
        <v>1017.579783</v>
      </c>
      <c r="AC1559" s="64">
        <f t="shared" si="294"/>
        <v>1017.579783</v>
      </c>
      <c r="AD1559" s="64">
        <f t="shared" si="295"/>
        <v>0</v>
      </c>
      <c r="AE1559" s="64">
        <f t="shared" si="296"/>
        <v>0</v>
      </c>
      <c r="AF1559" s="64">
        <f t="shared" si="297"/>
        <v>0</v>
      </c>
      <c r="AG1559" s="64">
        <f t="shared" si="298"/>
        <v>0</v>
      </c>
      <c r="AH1559" s="64">
        <f t="shared" si="299"/>
        <v>0</v>
      </c>
    </row>
    <row r="1560" spans="1:34">
      <c r="A1560" t="s">
        <v>36</v>
      </c>
      <c r="B1560" t="s">
        <v>40</v>
      </c>
      <c r="C1560">
        <v>5</v>
      </c>
      <c r="D1560">
        <v>2014</v>
      </c>
      <c r="E1560">
        <v>23</v>
      </c>
      <c r="F1560">
        <v>0.30374909999999999</v>
      </c>
      <c r="G1560">
        <v>0.30374909999999999</v>
      </c>
      <c r="H1560" s="85">
        <v>65</v>
      </c>
      <c r="I1560" s="84">
        <f t="shared" si="288"/>
        <v>0</v>
      </c>
      <c r="J1560" s="84">
        <f t="shared" si="289"/>
        <v>0</v>
      </c>
      <c r="K1560" s="84">
        <f t="shared" si="290"/>
        <v>0</v>
      </c>
      <c r="L1560" s="84">
        <f t="shared" si="291"/>
        <v>0</v>
      </c>
      <c r="M1560" s="84">
        <f t="shared" si="292"/>
        <v>0</v>
      </c>
      <c r="N1560">
        <v>2321</v>
      </c>
      <c r="O1560" s="85">
        <v>0</v>
      </c>
      <c r="P1560" s="84">
        <v>5.0999999999999997E-2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 s="85">
        <v>0</v>
      </c>
      <c r="X1560" s="85">
        <v>0</v>
      </c>
      <c r="Y1560" s="85">
        <v>0</v>
      </c>
      <c r="Z1560" s="85">
        <v>0</v>
      </c>
      <c r="AA1560" s="85">
        <v>0</v>
      </c>
      <c r="AB1560" s="64">
        <f t="shared" si="293"/>
        <v>705.00166109999998</v>
      </c>
      <c r="AC1560" s="64">
        <f t="shared" si="294"/>
        <v>705.00166109999998</v>
      </c>
      <c r="AD1560" s="64">
        <f t="shared" si="295"/>
        <v>0</v>
      </c>
      <c r="AE1560" s="64">
        <f t="shared" si="296"/>
        <v>0</v>
      </c>
      <c r="AF1560" s="64">
        <f t="shared" si="297"/>
        <v>0</v>
      </c>
      <c r="AG1560" s="64">
        <f t="shared" si="298"/>
        <v>0</v>
      </c>
      <c r="AH1560" s="64">
        <f t="shared" si="299"/>
        <v>0</v>
      </c>
    </row>
    <row r="1561" spans="1:34">
      <c r="A1561" t="s">
        <v>36</v>
      </c>
      <c r="B1561" t="s">
        <v>40</v>
      </c>
      <c r="C1561">
        <v>5</v>
      </c>
      <c r="D1561">
        <v>2014</v>
      </c>
      <c r="E1561">
        <v>24</v>
      </c>
      <c r="F1561">
        <v>0.18969459999999999</v>
      </c>
      <c r="G1561">
        <v>0.18969459999999999</v>
      </c>
      <c r="H1561" s="85">
        <v>62.922499999999999</v>
      </c>
      <c r="I1561" s="84">
        <f t="shared" si="288"/>
        <v>0</v>
      </c>
      <c r="J1561" s="84">
        <f t="shared" si="289"/>
        <v>0</v>
      </c>
      <c r="K1561" s="84">
        <f t="shared" si="290"/>
        <v>0</v>
      </c>
      <c r="L1561" s="84">
        <f t="shared" si="291"/>
        <v>0</v>
      </c>
      <c r="M1561" s="84">
        <f t="shared" si="292"/>
        <v>0</v>
      </c>
      <c r="N1561">
        <v>2321</v>
      </c>
      <c r="O1561" s="85">
        <v>0</v>
      </c>
      <c r="P1561" s="84">
        <v>0.05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 s="85">
        <v>0</v>
      </c>
      <c r="X1561" s="85">
        <v>0</v>
      </c>
      <c r="Y1561" s="85">
        <v>0</v>
      </c>
      <c r="Z1561" s="85">
        <v>0</v>
      </c>
      <c r="AA1561" s="85">
        <v>0</v>
      </c>
      <c r="AB1561" s="64">
        <f t="shared" si="293"/>
        <v>440.28116660000001</v>
      </c>
      <c r="AC1561" s="64">
        <f t="shared" si="294"/>
        <v>440.28116660000001</v>
      </c>
      <c r="AD1561" s="64">
        <f t="shared" si="295"/>
        <v>0</v>
      </c>
      <c r="AE1561" s="64">
        <f t="shared" si="296"/>
        <v>0</v>
      </c>
      <c r="AF1561" s="64">
        <f t="shared" si="297"/>
        <v>0</v>
      </c>
      <c r="AG1561" s="64">
        <f t="shared" si="298"/>
        <v>0</v>
      </c>
      <c r="AH1561" s="64">
        <f t="shared" si="299"/>
        <v>0</v>
      </c>
    </row>
    <row r="1562" spans="1:34">
      <c r="A1562" t="s">
        <v>36</v>
      </c>
      <c r="B1562" t="s">
        <v>41</v>
      </c>
      <c r="C1562">
        <v>6</v>
      </c>
      <c r="D1562">
        <v>2014</v>
      </c>
      <c r="E1562">
        <v>1</v>
      </c>
      <c r="F1562">
        <v>0</v>
      </c>
      <c r="G1562">
        <v>0</v>
      </c>
      <c r="H1562" s="85">
        <v>62.3643</v>
      </c>
      <c r="I1562" s="84">
        <f t="shared" si="288"/>
        <v>0</v>
      </c>
      <c r="J1562" s="84">
        <f t="shared" si="289"/>
        <v>0</v>
      </c>
      <c r="K1562" s="84">
        <f t="shared" si="290"/>
        <v>0</v>
      </c>
      <c r="L1562" s="84">
        <f t="shared" si="291"/>
        <v>0</v>
      </c>
      <c r="M1562" s="84">
        <f t="shared" si="292"/>
        <v>0</v>
      </c>
      <c r="N1562">
        <v>2532</v>
      </c>
      <c r="O1562" s="85">
        <v>0</v>
      </c>
      <c r="P1562" s="84">
        <v>0.05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W1562" s="85">
        <v>0</v>
      </c>
      <c r="X1562" s="85">
        <v>0</v>
      </c>
      <c r="Y1562" s="85">
        <v>0</v>
      </c>
      <c r="Z1562" s="85">
        <v>0</v>
      </c>
      <c r="AA1562" s="85">
        <v>0</v>
      </c>
      <c r="AB1562" s="64">
        <f t="shared" si="293"/>
        <v>0</v>
      </c>
      <c r="AC1562" s="64">
        <f t="shared" si="294"/>
        <v>0</v>
      </c>
      <c r="AD1562" s="64">
        <f t="shared" si="295"/>
        <v>0</v>
      </c>
      <c r="AE1562" s="64">
        <f t="shared" si="296"/>
        <v>0</v>
      </c>
      <c r="AF1562" s="64">
        <f t="shared" si="297"/>
        <v>0</v>
      </c>
      <c r="AG1562" s="64">
        <f t="shared" si="298"/>
        <v>0</v>
      </c>
      <c r="AH1562" s="64">
        <f t="shared" si="299"/>
        <v>0</v>
      </c>
    </row>
    <row r="1563" spans="1:34">
      <c r="A1563" t="s">
        <v>36</v>
      </c>
      <c r="B1563" t="s">
        <v>41</v>
      </c>
      <c r="C1563">
        <v>6</v>
      </c>
      <c r="D1563">
        <v>2014</v>
      </c>
      <c r="E1563">
        <v>2</v>
      </c>
      <c r="F1563">
        <v>0</v>
      </c>
      <c r="G1563">
        <v>0</v>
      </c>
      <c r="H1563" s="85">
        <v>61.077500000000001</v>
      </c>
      <c r="I1563" s="84">
        <f t="shared" si="288"/>
        <v>0</v>
      </c>
      <c r="J1563" s="84">
        <f t="shared" si="289"/>
        <v>0</v>
      </c>
      <c r="K1563" s="84">
        <f t="shared" si="290"/>
        <v>0</v>
      </c>
      <c r="L1563" s="84">
        <f t="shared" si="291"/>
        <v>0</v>
      </c>
      <c r="M1563" s="84">
        <f t="shared" si="292"/>
        <v>0</v>
      </c>
      <c r="N1563">
        <v>2532</v>
      </c>
      <c r="O1563" s="85">
        <v>0</v>
      </c>
      <c r="P1563" s="84">
        <v>3.2000000000000001E-2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W1563" s="85">
        <v>0</v>
      </c>
      <c r="X1563" s="85">
        <v>0</v>
      </c>
      <c r="Y1563" s="85">
        <v>0</v>
      </c>
      <c r="Z1563" s="85">
        <v>0</v>
      </c>
      <c r="AA1563" s="85">
        <v>0</v>
      </c>
      <c r="AB1563" s="64">
        <f t="shared" si="293"/>
        <v>0</v>
      </c>
      <c r="AC1563" s="64">
        <f t="shared" si="294"/>
        <v>0</v>
      </c>
      <c r="AD1563" s="64">
        <f t="shared" si="295"/>
        <v>0</v>
      </c>
      <c r="AE1563" s="64">
        <f t="shared" si="296"/>
        <v>0</v>
      </c>
      <c r="AF1563" s="64">
        <f t="shared" si="297"/>
        <v>0</v>
      </c>
      <c r="AG1563" s="64">
        <f t="shared" si="298"/>
        <v>0</v>
      </c>
      <c r="AH1563" s="64">
        <f t="shared" si="299"/>
        <v>0</v>
      </c>
    </row>
    <row r="1564" spans="1:34">
      <c r="A1564" t="s">
        <v>36</v>
      </c>
      <c r="B1564" t="s">
        <v>41</v>
      </c>
      <c r="C1564">
        <v>6</v>
      </c>
      <c r="D1564">
        <v>2014</v>
      </c>
      <c r="E1564">
        <v>3</v>
      </c>
      <c r="F1564">
        <v>0</v>
      </c>
      <c r="G1564">
        <v>0</v>
      </c>
      <c r="H1564" s="85">
        <v>59.658900000000003</v>
      </c>
      <c r="I1564" s="84">
        <f t="shared" si="288"/>
        <v>0</v>
      </c>
      <c r="J1564" s="84">
        <f t="shared" si="289"/>
        <v>0</v>
      </c>
      <c r="K1564" s="84">
        <f t="shared" si="290"/>
        <v>0</v>
      </c>
      <c r="L1564" s="84">
        <f t="shared" si="291"/>
        <v>0</v>
      </c>
      <c r="M1564" s="84">
        <f t="shared" si="292"/>
        <v>0</v>
      </c>
      <c r="N1564">
        <v>2532</v>
      </c>
      <c r="O1564" s="85">
        <v>0</v>
      </c>
      <c r="P1564" s="84">
        <v>4.3999999999999997E-2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W1564" s="85">
        <v>0</v>
      </c>
      <c r="X1564" s="85">
        <v>0</v>
      </c>
      <c r="Y1564" s="85">
        <v>0</v>
      </c>
      <c r="Z1564" s="85">
        <v>0</v>
      </c>
      <c r="AA1564" s="85">
        <v>0</v>
      </c>
      <c r="AB1564" s="64">
        <f t="shared" si="293"/>
        <v>0</v>
      </c>
      <c r="AC1564" s="64">
        <f t="shared" si="294"/>
        <v>0</v>
      </c>
      <c r="AD1564" s="64">
        <f t="shared" si="295"/>
        <v>0</v>
      </c>
      <c r="AE1564" s="64">
        <f t="shared" si="296"/>
        <v>0</v>
      </c>
      <c r="AF1564" s="64">
        <f t="shared" si="297"/>
        <v>0</v>
      </c>
      <c r="AG1564" s="64">
        <f t="shared" si="298"/>
        <v>0</v>
      </c>
      <c r="AH1564" s="64">
        <f t="shared" si="299"/>
        <v>0</v>
      </c>
    </row>
    <row r="1565" spans="1:34">
      <c r="A1565" t="s">
        <v>36</v>
      </c>
      <c r="B1565" t="s">
        <v>41</v>
      </c>
      <c r="C1565">
        <v>6</v>
      </c>
      <c r="D1565">
        <v>2014</v>
      </c>
      <c r="E1565">
        <v>4</v>
      </c>
      <c r="F1565">
        <v>0</v>
      </c>
      <c r="G1565">
        <v>0</v>
      </c>
      <c r="H1565" s="85">
        <v>59.379800000000003</v>
      </c>
      <c r="I1565" s="84">
        <f t="shared" si="288"/>
        <v>0</v>
      </c>
      <c r="J1565" s="84">
        <f t="shared" si="289"/>
        <v>0</v>
      </c>
      <c r="K1565" s="84">
        <f t="shared" si="290"/>
        <v>0</v>
      </c>
      <c r="L1565" s="84">
        <f t="shared" si="291"/>
        <v>0</v>
      </c>
      <c r="M1565" s="84">
        <f t="shared" si="292"/>
        <v>0</v>
      </c>
      <c r="N1565">
        <v>2532</v>
      </c>
      <c r="O1565" s="85">
        <v>0</v>
      </c>
      <c r="P1565" s="84">
        <v>4.3999999999999997E-2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W1565" s="85">
        <v>0</v>
      </c>
      <c r="X1565" s="85">
        <v>0</v>
      </c>
      <c r="Y1565" s="85">
        <v>0</v>
      </c>
      <c r="Z1565" s="85">
        <v>0</v>
      </c>
      <c r="AA1565" s="85">
        <v>0</v>
      </c>
      <c r="AB1565" s="64">
        <f t="shared" si="293"/>
        <v>0</v>
      </c>
      <c r="AC1565" s="64">
        <f t="shared" si="294"/>
        <v>0</v>
      </c>
      <c r="AD1565" s="64">
        <f t="shared" si="295"/>
        <v>0</v>
      </c>
      <c r="AE1565" s="64">
        <f t="shared" si="296"/>
        <v>0</v>
      </c>
      <c r="AF1565" s="64">
        <f t="shared" si="297"/>
        <v>0</v>
      </c>
      <c r="AG1565" s="64">
        <f t="shared" si="298"/>
        <v>0</v>
      </c>
      <c r="AH1565" s="64">
        <f t="shared" si="299"/>
        <v>0</v>
      </c>
    </row>
    <row r="1566" spans="1:34">
      <c r="A1566" t="s">
        <v>36</v>
      </c>
      <c r="B1566" t="s">
        <v>41</v>
      </c>
      <c r="C1566">
        <v>6</v>
      </c>
      <c r="D1566">
        <v>2014</v>
      </c>
      <c r="E1566">
        <v>5</v>
      </c>
      <c r="F1566">
        <v>0</v>
      </c>
      <c r="G1566">
        <v>0</v>
      </c>
      <c r="H1566" s="85">
        <v>58.604700000000001</v>
      </c>
      <c r="I1566" s="84">
        <f t="shared" si="288"/>
        <v>0</v>
      </c>
      <c r="J1566" s="84">
        <f t="shared" si="289"/>
        <v>0</v>
      </c>
      <c r="K1566" s="84">
        <f t="shared" si="290"/>
        <v>0</v>
      </c>
      <c r="L1566" s="84">
        <f t="shared" si="291"/>
        <v>0</v>
      </c>
      <c r="M1566" s="84">
        <f t="shared" si="292"/>
        <v>0</v>
      </c>
      <c r="N1566">
        <v>2532</v>
      </c>
      <c r="O1566" s="85">
        <v>0</v>
      </c>
      <c r="P1566" s="84">
        <v>5.3999999999999999E-2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W1566" s="85">
        <v>0</v>
      </c>
      <c r="X1566" s="85">
        <v>0</v>
      </c>
      <c r="Y1566" s="85">
        <v>0</v>
      </c>
      <c r="Z1566" s="85">
        <v>0</v>
      </c>
      <c r="AA1566" s="85">
        <v>0</v>
      </c>
      <c r="AB1566" s="64">
        <f t="shared" si="293"/>
        <v>0</v>
      </c>
      <c r="AC1566" s="64">
        <f t="shared" si="294"/>
        <v>0</v>
      </c>
      <c r="AD1566" s="64">
        <f t="shared" si="295"/>
        <v>0</v>
      </c>
      <c r="AE1566" s="64">
        <f t="shared" si="296"/>
        <v>0</v>
      </c>
      <c r="AF1566" s="64">
        <f t="shared" si="297"/>
        <v>0</v>
      </c>
      <c r="AG1566" s="64">
        <f t="shared" si="298"/>
        <v>0</v>
      </c>
      <c r="AH1566" s="64">
        <f t="shared" si="299"/>
        <v>0</v>
      </c>
    </row>
    <row r="1567" spans="1:34">
      <c r="A1567" t="s">
        <v>36</v>
      </c>
      <c r="B1567" t="s">
        <v>41</v>
      </c>
      <c r="C1567">
        <v>6</v>
      </c>
      <c r="D1567">
        <v>2014</v>
      </c>
      <c r="E1567">
        <v>6</v>
      </c>
      <c r="F1567">
        <v>0</v>
      </c>
      <c r="G1567">
        <v>0</v>
      </c>
      <c r="H1567" s="85">
        <v>59.023299999999999</v>
      </c>
      <c r="I1567" s="84">
        <f t="shared" si="288"/>
        <v>0</v>
      </c>
      <c r="J1567" s="84">
        <f t="shared" si="289"/>
        <v>0</v>
      </c>
      <c r="K1567" s="84">
        <f t="shared" si="290"/>
        <v>0</v>
      </c>
      <c r="L1567" s="84">
        <f t="shared" si="291"/>
        <v>0</v>
      </c>
      <c r="M1567" s="84">
        <f t="shared" si="292"/>
        <v>0</v>
      </c>
      <c r="N1567">
        <v>2532</v>
      </c>
      <c r="O1567" s="85">
        <v>0</v>
      </c>
      <c r="P1567" s="84">
        <v>0.10100000000000001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W1567" s="85">
        <v>0</v>
      </c>
      <c r="X1567" s="85">
        <v>0</v>
      </c>
      <c r="Y1567" s="85">
        <v>0</v>
      </c>
      <c r="Z1567" s="85">
        <v>0</v>
      </c>
      <c r="AA1567" s="85">
        <v>0</v>
      </c>
      <c r="AB1567" s="64">
        <f t="shared" si="293"/>
        <v>0</v>
      </c>
      <c r="AC1567" s="64">
        <f t="shared" si="294"/>
        <v>0</v>
      </c>
      <c r="AD1567" s="64">
        <f t="shared" si="295"/>
        <v>0</v>
      </c>
      <c r="AE1567" s="64">
        <f t="shared" si="296"/>
        <v>0</v>
      </c>
      <c r="AF1567" s="64">
        <f t="shared" si="297"/>
        <v>0</v>
      </c>
      <c r="AG1567" s="64">
        <f t="shared" si="298"/>
        <v>0</v>
      </c>
      <c r="AH1567" s="64">
        <f t="shared" si="299"/>
        <v>0</v>
      </c>
    </row>
    <row r="1568" spans="1:34">
      <c r="A1568" t="s">
        <v>36</v>
      </c>
      <c r="B1568" t="s">
        <v>41</v>
      </c>
      <c r="C1568">
        <v>6</v>
      </c>
      <c r="D1568">
        <v>2014</v>
      </c>
      <c r="E1568">
        <v>7</v>
      </c>
      <c r="F1568">
        <v>0</v>
      </c>
      <c r="G1568">
        <v>0</v>
      </c>
      <c r="H1568" s="85">
        <v>60.333300000000001</v>
      </c>
      <c r="I1568" s="84">
        <f t="shared" si="288"/>
        <v>0</v>
      </c>
      <c r="J1568" s="84">
        <f t="shared" si="289"/>
        <v>0</v>
      </c>
      <c r="K1568" s="84">
        <f t="shared" si="290"/>
        <v>0</v>
      </c>
      <c r="L1568" s="84">
        <f t="shared" si="291"/>
        <v>0</v>
      </c>
      <c r="M1568" s="84">
        <f t="shared" si="292"/>
        <v>0</v>
      </c>
      <c r="N1568">
        <v>2532</v>
      </c>
      <c r="O1568" s="85">
        <v>0</v>
      </c>
      <c r="P1568" s="84">
        <v>0.161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 s="85">
        <v>0</v>
      </c>
      <c r="X1568" s="85">
        <v>0</v>
      </c>
      <c r="Y1568" s="85">
        <v>0</v>
      </c>
      <c r="Z1568" s="85">
        <v>0</v>
      </c>
      <c r="AA1568" s="85">
        <v>0</v>
      </c>
      <c r="AB1568" s="64">
        <f t="shared" si="293"/>
        <v>0</v>
      </c>
      <c r="AC1568" s="64">
        <f t="shared" si="294"/>
        <v>0</v>
      </c>
      <c r="AD1568" s="64">
        <f t="shared" si="295"/>
        <v>0</v>
      </c>
      <c r="AE1568" s="64">
        <f t="shared" si="296"/>
        <v>0</v>
      </c>
      <c r="AF1568" s="64">
        <f t="shared" si="297"/>
        <v>0</v>
      </c>
      <c r="AG1568" s="64">
        <f t="shared" si="298"/>
        <v>0</v>
      </c>
      <c r="AH1568" s="64">
        <f t="shared" si="299"/>
        <v>0</v>
      </c>
    </row>
    <row r="1569" spans="1:34">
      <c r="A1569" t="s">
        <v>36</v>
      </c>
      <c r="B1569" t="s">
        <v>41</v>
      </c>
      <c r="C1569">
        <v>6</v>
      </c>
      <c r="D1569">
        <v>2014</v>
      </c>
      <c r="E1569">
        <v>8</v>
      </c>
      <c r="F1569">
        <v>1.56747E-2</v>
      </c>
      <c r="G1569">
        <v>1.56747E-2</v>
      </c>
      <c r="H1569" s="85">
        <v>65.410899999999998</v>
      </c>
      <c r="I1569" s="84">
        <f t="shared" si="288"/>
        <v>0</v>
      </c>
      <c r="J1569" s="84">
        <f t="shared" si="289"/>
        <v>0</v>
      </c>
      <c r="K1569" s="84">
        <f t="shared" si="290"/>
        <v>0</v>
      </c>
      <c r="L1569" s="84">
        <f t="shared" si="291"/>
        <v>0</v>
      </c>
      <c r="M1569" s="84">
        <f t="shared" si="292"/>
        <v>0</v>
      </c>
      <c r="N1569">
        <v>2532</v>
      </c>
      <c r="O1569" s="85">
        <v>0</v>
      </c>
      <c r="P1569" s="84">
        <v>0.224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 s="85">
        <v>0</v>
      </c>
      <c r="X1569" s="85">
        <v>0</v>
      </c>
      <c r="Y1569" s="85">
        <v>0</v>
      </c>
      <c r="Z1569" s="85">
        <v>0</v>
      </c>
      <c r="AA1569" s="85">
        <v>0</v>
      </c>
      <c r="AB1569" s="64">
        <f t="shared" si="293"/>
        <v>39.688340400000001</v>
      </c>
      <c r="AC1569" s="64">
        <f t="shared" si="294"/>
        <v>39.688340400000001</v>
      </c>
      <c r="AD1569" s="64">
        <f t="shared" si="295"/>
        <v>0</v>
      </c>
      <c r="AE1569" s="64">
        <f t="shared" si="296"/>
        <v>0</v>
      </c>
      <c r="AF1569" s="64">
        <f t="shared" si="297"/>
        <v>0</v>
      </c>
      <c r="AG1569" s="64">
        <f t="shared" si="298"/>
        <v>0</v>
      </c>
      <c r="AH1569" s="64">
        <f t="shared" si="299"/>
        <v>0</v>
      </c>
    </row>
    <row r="1570" spans="1:34">
      <c r="A1570" t="s">
        <v>36</v>
      </c>
      <c r="B1570" t="s">
        <v>41</v>
      </c>
      <c r="C1570">
        <v>6</v>
      </c>
      <c r="D1570">
        <v>2014</v>
      </c>
      <c r="E1570">
        <v>9</v>
      </c>
      <c r="F1570">
        <v>4.68277E-2</v>
      </c>
      <c r="G1570">
        <v>4.68277E-2</v>
      </c>
      <c r="H1570" s="85">
        <v>70.209299999999999</v>
      </c>
      <c r="I1570" s="84">
        <f t="shared" si="288"/>
        <v>0</v>
      </c>
      <c r="J1570" s="84">
        <f t="shared" si="289"/>
        <v>0</v>
      </c>
      <c r="K1570" s="84">
        <f t="shared" si="290"/>
        <v>0</v>
      </c>
      <c r="L1570" s="84">
        <f t="shared" si="291"/>
        <v>0</v>
      </c>
      <c r="M1570" s="84">
        <f t="shared" si="292"/>
        <v>0</v>
      </c>
      <c r="N1570">
        <v>2532</v>
      </c>
      <c r="O1570" s="85">
        <v>0</v>
      </c>
      <c r="P1570" s="84">
        <v>0.33800000000000002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 s="85">
        <v>0</v>
      </c>
      <c r="X1570" s="85">
        <v>0</v>
      </c>
      <c r="Y1570" s="85">
        <v>0</v>
      </c>
      <c r="Z1570" s="85">
        <v>0</v>
      </c>
      <c r="AA1570" s="85">
        <v>0</v>
      </c>
      <c r="AB1570" s="64">
        <f t="shared" si="293"/>
        <v>118.5677364</v>
      </c>
      <c r="AC1570" s="64">
        <f t="shared" si="294"/>
        <v>118.5677364</v>
      </c>
      <c r="AD1570" s="64">
        <f t="shared" si="295"/>
        <v>0</v>
      </c>
      <c r="AE1570" s="64">
        <f t="shared" si="296"/>
        <v>0</v>
      </c>
      <c r="AF1570" s="64">
        <f t="shared" si="297"/>
        <v>0</v>
      </c>
      <c r="AG1570" s="64">
        <f t="shared" si="298"/>
        <v>0</v>
      </c>
      <c r="AH1570" s="64">
        <f t="shared" si="299"/>
        <v>0</v>
      </c>
    </row>
    <row r="1571" spans="1:34">
      <c r="A1571" t="s">
        <v>36</v>
      </c>
      <c r="B1571" t="s">
        <v>41</v>
      </c>
      <c r="C1571">
        <v>6</v>
      </c>
      <c r="D1571">
        <v>2014</v>
      </c>
      <c r="E1571">
        <v>10</v>
      </c>
      <c r="F1571">
        <v>9.7208799999999998E-2</v>
      </c>
      <c r="G1571">
        <v>9.7208799999999998E-2</v>
      </c>
      <c r="H1571" s="85">
        <v>74.333299999999994</v>
      </c>
      <c r="I1571" s="84">
        <f t="shared" si="288"/>
        <v>0</v>
      </c>
      <c r="J1571" s="84">
        <f t="shared" si="289"/>
        <v>0</v>
      </c>
      <c r="K1571" s="84">
        <f t="shared" si="290"/>
        <v>0</v>
      </c>
      <c r="L1571" s="84">
        <f t="shared" si="291"/>
        <v>0</v>
      </c>
      <c r="M1571" s="84">
        <f t="shared" si="292"/>
        <v>0</v>
      </c>
      <c r="N1571">
        <v>2532</v>
      </c>
      <c r="O1571" s="85">
        <v>0</v>
      </c>
      <c r="P1571" s="84">
        <v>0.55700000000000005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 s="85">
        <v>0</v>
      </c>
      <c r="X1571" s="85">
        <v>0</v>
      </c>
      <c r="Y1571" s="85">
        <v>0</v>
      </c>
      <c r="Z1571" s="85">
        <v>0</v>
      </c>
      <c r="AA1571" s="85">
        <v>0</v>
      </c>
      <c r="AB1571" s="64">
        <f t="shared" si="293"/>
        <v>246.13268159999998</v>
      </c>
      <c r="AC1571" s="64">
        <f t="shared" si="294"/>
        <v>246.13268159999998</v>
      </c>
      <c r="AD1571" s="64">
        <f t="shared" si="295"/>
        <v>0</v>
      </c>
      <c r="AE1571" s="64">
        <f t="shared" si="296"/>
        <v>0</v>
      </c>
      <c r="AF1571" s="64">
        <f t="shared" si="297"/>
        <v>0</v>
      </c>
      <c r="AG1571" s="64">
        <f t="shared" si="298"/>
        <v>0</v>
      </c>
      <c r="AH1571" s="64">
        <f t="shared" si="299"/>
        <v>0</v>
      </c>
    </row>
    <row r="1572" spans="1:34">
      <c r="A1572" t="s">
        <v>36</v>
      </c>
      <c r="B1572" t="s">
        <v>41</v>
      </c>
      <c r="C1572">
        <v>6</v>
      </c>
      <c r="D1572">
        <v>2014</v>
      </c>
      <c r="E1572">
        <v>11</v>
      </c>
      <c r="F1572">
        <v>0.17982629999999999</v>
      </c>
      <c r="G1572">
        <v>0.17982629999999999</v>
      </c>
      <c r="H1572" s="85">
        <v>75.751900000000006</v>
      </c>
      <c r="I1572" s="84">
        <f t="shared" si="288"/>
        <v>0</v>
      </c>
      <c r="J1572" s="84">
        <f t="shared" si="289"/>
        <v>0</v>
      </c>
      <c r="K1572" s="84">
        <f t="shared" si="290"/>
        <v>0</v>
      </c>
      <c r="L1572" s="84">
        <f t="shared" si="291"/>
        <v>0</v>
      </c>
      <c r="M1572" s="84">
        <f t="shared" si="292"/>
        <v>0</v>
      </c>
      <c r="N1572">
        <v>2532</v>
      </c>
      <c r="O1572" s="85">
        <v>0</v>
      </c>
      <c r="P1572" s="84">
        <v>0.72599999999999998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 s="85">
        <v>0</v>
      </c>
      <c r="X1572" s="85">
        <v>0</v>
      </c>
      <c r="Y1572" s="85">
        <v>0</v>
      </c>
      <c r="Z1572" s="85">
        <v>0</v>
      </c>
      <c r="AA1572" s="85">
        <v>0</v>
      </c>
      <c r="AB1572" s="64">
        <f t="shared" si="293"/>
        <v>455.32019159999999</v>
      </c>
      <c r="AC1572" s="64">
        <f t="shared" si="294"/>
        <v>455.32019159999999</v>
      </c>
      <c r="AD1572" s="64">
        <f t="shared" si="295"/>
        <v>0</v>
      </c>
      <c r="AE1572" s="64">
        <f t="shared" si="296"/>
        <v>0</v>
      </c>
      <c r="AF1572" s="64">
        <f t="shared" si="297"/>
        <v>0</v>
      </c>
      <c r="AG1572" s="64">
        <f t="shared" si="298"/>
        <v>0</v>
      </c>
      <c r="AH1572" s="64">
        <f t="shared" si="299"/>
        <v>0</v>
      </c>
    </row>
    <row r="1573" spans="1:34">
      <c r="A1573" t="s">
        <v>36</v>
      </c>
      <c r="B1573" t="s">
        <v>41</v>
      </c>
      <c r="C1573">
        <v>6</v>
      </c>
      <c r="D1573">
        <v>2014</v>
      </c>
      <c r="E1573">
        <v>12</v>
      </c>
      <c r="F1573">
        <v>0.27762690000000001</v>
      </c>
      <c r="G1573">
        <v>0.27762690000000001</v>
      </c>
      <c r="H1573" s="85">
        <v>76.093000000000004</v>
      </c>
      <c r="I1573" s="84">
        <f t="shared" si="288"/>
        <v>0</v>
      </c>
      <c r="J1573" s="84">
        <f t="shared" si="289"/>
        <v>0</v>
      </c>
      <c r="K1573" s="84">
        <f t="shared" si="290"/>
        <v>0</v>
      </c>
      <c r="L1573" s="84">
        <f t="shared" si="291"/>
        <v>0</v>
      </c>
      <c r="M1573" s="84">
        <f t="shared" si="292"/>
        <v>0</v>
      </c>
      <c r="N1573">
        <v>2532</v>
      </c>
      <c r="O1573" s="85">
        <v>0</v>
      </c>
      <c r="P1573" s="84">
        <v>0.85699999999999998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 s="85">
        <v>0</v>
      </c>
      <c r="X1573" s="85">
        <v>0</v>
      </c>
      <c r="Y1573" s="85">
        <v>0</v>
      </c>
      <c r="Z1573" s="85">
        <v>0</v>
      </c>
      <c r="AA1573" s="85">
        <v>0</v>
      </c>
      <c r="AB1573" s="64">
        <f t="shared" si="293"/>
        <v>702.95131079999999</v>
      </c>
      <c r="AC1573" s="64">
        <f t="shared" si="294"/>
        <v>702.95131079999999</v>
      </c>
      <c r="AD1573" s="64">
        <f t="shared" si="295"/>
        <v>0</v>
      </c>
      <c r="AE1573" s="64">
        <f t="shared" si="296"/>
        <v>0</v>
      </c>
      <c r="AF1573" s="64">
        <f t="shared" si="297"/>
        <v>0</v>
      </c>
      <c r="AG1573" s="64">
        <f t="shared" si="298"/>
        <v>0</v>
      </c>
      <c r="AH1573" s="64">
        <f t="shared" si="299"/>
        <v>0</v>
      </c>
    </row>
    <row r="1574" spans="1:34">
      <c r="A1574" t="s">
        <v>36</v>
      </c>
      <c r="B1574" t="s">
        <v>41</v>
      </c>
      <c r="C1574">
        <v>6</v>
      </c>
      <c r="D1574">
        <v>2014</v>
      </c>
      <c r="E1574">
        <v>13</v>
      </c>
      <c r="F1574">
        <v>0.42088750000000003</v>
      </c>
      <c r="G1574">
        <v>0.42088750000000003</v>
      </c>
      <c r="H1574" s="85">
        <v>77.689899999999994</v>
      </c>
      <c r="I1574" s="84">
        <f t="shared" si="288"/>
        <v>0</v>
      </c>
      <c r="J1574" s="84">
        <f t="shared" si="289"/>
        <v>0</v>
      </c>
      <c r="K1574" s="84">
        <f t="shared" si="290"/>
        <v>0</v>
      </c>
      <c r="L1574" s="84">
        <f t="shared" si="291"/>
        <v>0</v>
      </c>
      <c r="M1574" s="84">
        <f t="shared" si="292"/>
        <v>0</v>
      </c>
      <c r="N1574">
        <v>2532</v>
      </c>
      <c r="O1574" s="85">
        <v>0</v>
      </c>
      <c r="P1574" s="84">
        <v>0.90100000000000002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 s="85">
        <v>0</v>
      </c>
      <c r="X1574" s="85">
        <v>0</v>
      </c>
      <c r="Y1574" s="85">
        <v>0</v>
      </c>
      <c r="Z1574" s="85">
        <v>0</v>
      </c>
      <c r="AA1574" s="85">
        <v>0</v>
      </c>
      <c r="AB1574" s="64">
        <f t="shared" si="293"/>
        <v>1065.68715</v>
      </c>
      <c r="AC1574" s="64">
        <f t="shared" si="294"/>
        <v>1065.68715</v>
      </c>
      <c r="AD1574" s="64">
        <f t="shared" si="295"/>
        <v>0</v>
      </c>
      <c r="AE1574" s="64">
        <f t="shared" si="296"/>
        <v>0</v>
      </c>
      <c r="AF1574" s="64">
        <f t="shared" si="297"/>
        <v>0</v>
      </c>
      <c r="AG1574" s="64">
        <f t="shared" si="298"/>
        <v>0</v>
      </c>
      <c r="AH1574" s="64">
        <f t="shared" si="299"/>
        <v>0</v>
      </c>
    </row>
    <row r="1575" spans="1:34">
      <c r="A1575" t="s">
        <v>36</v>
      </c>
      <c r="B1575" t="s">
        <v>41</v>
      </c>
      <c r="C1575">
        <v>6</v>
      </c>
      <c r="D1575">
        <v>2014</v>
      </c>
      <c r="E1575">
        <v>14</v>
      </c>
      <c r="F1575">
        <v>0.58348860000000002</v>
      </c>
      <c r="G1575">
        <v>0.42594670000000001</v>
      </c>
      <c r="H1575" s="85">
        <v>78.868200000000002</v>
      </c>
      <c r="I1575" s="84">
        <f t="shared" si="288"/>
        <v>-1.92791E-2</v>
      </c>
      <c r="J1575" s="84">
        <f t="shared" si="289"/>
        <v>-7.8887999999999996E-3</v>
      </c>
      <c r="K1575" s="84">
        <f t="shared" si="290"/>
        <v>0</v>
      </c>
      <c r="L1575" s="84">
        <f t="shared" si="291"/>
        <v>7.8887999999999996E-3</v>
      </c>
      <c r="M1575" s="84">
        <f t="shared" si="292"/>
        <v>1.92791E-2</v>
      </c>
      <c r="N1575">
        <v>2532</v>
      </c>
      <c r="O1575" s="85">
        <v>0</v>
      </c>
      <c r="P1575" s="84">
        <v>0.88900000000000001</v>
      </c>
      <c r="Q1575">
        <v>0</v>
      </c>
      <c r="R1575">
        <v>-1.92791E-2</v>
      </c>
      <c r="S1575">
        <v>-7.8887999999999996E-3</v>
      </c>
      <c r="T1575">
        <v>0</v>
      </c>
      <c r="U1575">
        <v>7.8887999999999996E-3</v>
      </c>
      <c r="V1575">
        <v>1.92791E-2</v>
      </c>
      <c r="W1575" s="85">
        <v>0</v>
      </c>
      <c r="X1575" s="85">
        <v>0</v>
      </c>
      <c r="Y1575" s="85">
        <v>0</v>
      </c>
      <c r="Z1575" s="85">
        <v>0</v>
      </c>
      <c r="AA1575" s="85">
        <v>0</v>
      </c>
      <c r="AB1575" s="64">
        <f t="shared" si="293"/>
        <v>1477.3931352</v>
      </c>
      <c r="AC1575" s="64">
        <f t="shared" si="294"/>
        <v>1078.4970444</v>
      </c>
      <c r="AD1575" s="64">
        <f t="shared" si="295"/>
        <v>-48.814681200000003</v>
      </c>
      <c r="AE1575" s="64">
        <f t="shared" si="296"/>
        <v>-19.974441599999999</v>
      </c>
      <c r="AF1575" s="64">
        <f t="shared" si="297"/>
        <v>0</v>
      </c>
      <c r="AG1575" s="64">
        <f t="shared" si="298"/>
        <v>19.974441599999999</v>
      </c>
      <c r="AH1575" s="64">
        <f t="shared" si="299"/>
        <v>48.814681200000003</v>
      </c>
    </row>
    <row r="1576" spans="1:34">
      <c r="A1576" t="s">
        <v>36</v>
      </c>
      <c r="B1576" t="s">
        <v>41</v>
      </c>
      <c r="C1576">
        <v>6</v>
      </c>
      <c r="D1576">
        <v>2014</v>
      </c>
      <c r="E1576">
        <v>15</v>
      </c>
      <c r="F1576">
        <v>0.71306840000000005</v>
      </c>
      <c r="G1576">
        <v>0.52053990000000006</v>
      </c>
      <c r="H1576" s="85">
        <v>77.689899999999994</v>
      </c>
      <c r="I1576" s="84">
        <f t="shared" si="288"/>
        <v>-2.0749900000000002E-2</v>
      </c>
      <c r="J1576" s="84">
        <f t="shared" si="289"/>
        <v>-8.4907000000000003E-3</v>
      </c>
      <c r="K1576" s="84">
        <f t="shared" si="290"/>
        <v>0</v>
      </c>
      <c r="L1576" s="84">
        <f t="shared" si="291"/>
        <v>8.4907000000000003E-3</v>
      </c>
      <c r="M1576" s="84">
        <f t="shared" si="292"/>
        <v>2.0749900000000002E-2</v>
      </c>
      <c r="N1576">
        <v>2532</v>
      </c>
      <c r="O1576" s="85">
        <v>0</v>
      </c>
      <c r="P1576" s="84">
        <v>0.8</v>
      </c>
      <c r="Q1576">
        <v>0</v>
      </c>
      <c r="R1576">
        <v>-2.0749900000000002E-2</v>
      </c>
      <c r="S1576">
        <v>-8.4907000000000003E-3</v>
      </c>
      <c r="T1576">
        <v>0</v>
      </c>
      <c r="U1576">
        <v>8.4907000000000003E-3</v>
      </c>
      <c r="V1576">
        <v>2.0749900000000002E-2</v>
      </c>
      <c r="W1576" s="85">
        <v>0</v>
      </c>
      <c r="X1576" s="85">
        <v>0</v>
      </c>
      <c r="Y1576" s="85">
        <v>0</v>
      </c>
      <c r="Z1576" s="85">
        <v>0</v>
      </c>
      <c r="AA1576" s="85">
        <v>0</v>
      </c>
      <c r="AB1576" s="64">
        <f t="shared" si="293"/>
        <v>1805.4891888000002</v>
      </c>
      <c r="AC1576" s="64">
        <f t="shared" si="294"/>
        <v>1318.0070268000002</v>
      </c>
      <c r="AD1576" s="64">
        <f t="shared" si="295"/>
        <v>-52.538746800000006</v>
      </c>
      <c r="AE1576" s="64">
        <f t="shared" si="296"/>
        <v>-21.498452400000001</v>
      </c>
      <c r="AF1576" s="64">
        <f t="shared" si="297"/>
        <v>0</v>
      </c>
      <c r="AG1576" s="64">
        <f t="shared" si="298"/>
        <v>21.498452400000001</v>
      </c>
      <c r="AH1576" s="64">
        <f t="shared" si="299"/>
        <v>52.538746800000006</v>
      </c>
    </row>
    <row r="1577" spans="1:34">
      <c r="A1577" t="s">
        <v>36</v>
      </c>
      <c r="B1577" t="s">
        <v>41</v>
      </c>
      <c r="C1577">
        <v>6</v>
      </c>
      <c r="D1577">
        <v>2014</v>
      </c>
      <c r="E1577">
        <v>16</v>
      </c>
      <c r="F1577">
        <v>0.80765869999999995</v>
      </c>
      <c r="G1577">
        <v>0.58959079999999997</v>
      </c>
      <c r="H1577" s="85">
        <v>75.876000000000005</v>
      </c>
      <c r="I1577" s="84">
        <f t="shared" si="288"/>
        <v>-2.1308799999999999E-2</v>
      </c>
      <c r="J1577" s="84">
        <f t="shared" si="289"/>
        <v>-8.7194000000000004E-3</v>
      </c>
      <c r="K1577" s="84">
        <f t="shared" si="290"/>
        <v>0</v>
      </c>
      <c r="L1577" s="84">
        <f t="shared" si="291"/>
        <v>8.7194000000000004E-3</v>
      </c>
      <c r="M1577" s="84">
        <f t="shared" si="292"/>
        <v>2.1308799999999999E-2</v>
      </c>
      <c r="N1577">
        <v>2532</v>
      </c>
      <c r="O1577" s="85">
        <v>0</v>
      </c>
      <c r="P1577" s="84">
        <v>0.67400000000000004</v>
      </c>
      <c r="Q1577">
        <v>0</v>
      </c>
      <c r="R1577">
        <v>-2.1308799999999999E-2</v>
      </c>
      <c r="S1577">
        <v>-8.7194000000000004E-3</v>
      </c>
      <c r="T1577">
        <v>0</v>
      </c>
      <c r="U1577">
        <v>8.7194000000000004E-3</v>
      </c>
      <c r="V1577">
        <v>2.1308799999999999E-2</v>
      </c>
      <c r="W1577" s="85">
        <v>0</v>
      </c>
      <c r="X1577" s="85">
        <v>0</v>
      </c>
      <c r="Y1577" s="85">
        <v>0</v>
      </c>
      <c r="Z1577" s="85">
        <v>0</v>
      </c>
      <c r="AA1577" s="85">
        <v>0</v>
      </c>
      <c r="AB1577" s="64">
        <f t="shared" si="293"/>
        <v>2044.9918283999998</v>
      </c>
      <c r="AC1577" s="64">
        <f t="shared" si="294"/>
        <v>1492.8439056</v>
      </c>
      <c r="AD1577" s="64">
        <f t="shared" si="295"/>
        <v>-53.953881599999995</v>
      </c>
      <c r="AE1577" s="64">
        <f t="shared" si="296"/>
        <v>-22.077520800000002</v>
      </c>
      <c r="AF1577" s="64">
        <f t="shared" si="297"/>
        <v>0</v>
      </c>
      <c r="AG1577" s="64">
        <f t="shared" si="298"/>
        <v>22.077520800000002</v>
      </c>
      <c r="AH1577" s="64">
        <f t="shared" si="299"/>
        <v>53.953881599999995</v>
      </c>
    </row>
    <row r="1578" spans="1:34">
      <c r="A1578" t="s">
        <v>36</v>
      </c>
      <c r="B1578" t="s">
        <v>41</v>
      </c>
      <c r="C1578">
        <v>6</v>
      </c>
      <c r="D1578">
        <v>2014</v>
      </c>
      <c r="E1578">
        <v>17</v>
      </c>
      <c r="F1578">
        <v>0.82913400000000004</v>
      </c>
      <c r="G1578">
        <v>0.60526789999999997</v>
      </c>
      <c r="H1578" s="85">
        <v>73.984499999999997</v>
      </c>
      <c r="I1578" s="84">
        <f t="shared" si="288"/>
        <v>-2.1410599999999998E-2</v>
      </c>
      <c r="J1578" s="84">
        <f t="shared" si="289"/>
        <v>-8.7611000000000008E-3</v>
      </c>
      <c r="K1578" s="84">
        <f t="shared" si="290"/>
        <v>0</v>
      </c>
      <c r="L1578" s="84">
        <f t="shared" si="291"/>
        <v>8.7611000000000008E-3</v>
      </c>
      <c r="M1578" s="84">
        <f t="shared" si="292"/>
        <v>2.1410599999999998E-2</v>
      </c>
      <c r="N1578">
        <v>2532</v>
      </c>
      <c r="O1578" s="85">
        <v>0</v>
      </c>
      <c r="P1578" s="84">
        <v>0.56599999999999995</v>
      </c>
      <c r="Q1578">
        <v>0</v>
      </c>
      <c r="R1578">
        <v>-2.1410599999999998E-2</v>
      </c>
      <c r="S1578">
        <v>-8.7611000000000008E-3</v>
      </c>
      <c r="T1578">
        <v>0</v>
      </c>
      <c r="U1578">
        <v>8.7611000000000008E-3</v>
      </c>
      <c r="V1578">
        <v>2.1410599999999998E-2</v>
      </c>
      <c r="W1578" s="85">
        <v>0</v>
      </c>
      <c r="X1578" s="85">
        <v>0</v>
      </c>
      <c r="Y1578" s="85">
        <v>0</v>
      </c>
      <c r="Z1578" s="85">
        <v>0</v>
      </c>
      <c r="AA1578" s="85">
        <v>0</v>
      </c>
      <c r="AB1578" s="64">
        <f t="shared" si="293"/>
        <v>2099.3672879999999</v>
      </c>
      <c r="AC1578" s="64">
        <f t="shared" si="294"/>
        <v>1532.5383227999998</v>
      </c>
      <c r="AD1578" s="64">
        <f t="shared" si="295"/>
        <v>-54.211639199999993</v>
      </c>
      <c r="AE1578" s="64">
        <f t="shared" si="296"/>
        <v>-22.183105200000004</v>
      </c>
      <c r="AF1578" s="64">
        <f t="shared" si="297"/>
        <v>0</v>
      </c>
      <c r="AG1578" s="64">
        <f t="shared" si="298"/>
        <v>22.183105200000004</v>
      </c>
      <c r="AH1578" s="64">
        <f t="shared" si="299"/>
        <v>54.211639199999993</v>
      </c>
    </row>
    <row r="1579" spans="1:34">
      <c r="A1579" t="s">
        <v>36</v>
      </c>
      <c r="B1579" t="s">
        <v>41</v>
      </c>
      <c r="C1579">
        <v>6</v>
      </c>
      <c r="D1579">
        <v>2014</v>
      </c>
      <c r="E1579">
        <v>18</v>
      </c>
      <c r="F1579">
        <v>0.77148570000000005</v>
      </c>
      <c r="G1579">
        <v>0.56318460000000004</v>
      </c>
      <c r="H1579" s="85">
        <v>72.627899999999997</v>
      </c>
      <c r="I1579" s="84">
        <f t="shared" si="288"/>
        <v>-2.0747600000000001E-2</v>
      </c>
      <c r="J1579" s="84">
        <f t="shared" si="289"/>
        <v>-8.4896999999999993E-3</v>
      </c>
      <c r="K1579" s="84">
        <f t="shared" si="290"/>
        <v>0</v>
      </c>
      <c r="L1579" s="84">
        <f t="shared" si="291"/>
        <v>8.4896999999999993E-3</v>
      </c>
      <c r="M1579" s="84">
        <f t="shared" si="292"/>
        <v>2.0747600000000001E-2</v>
      </c>
      <c r="N1579">
        <v>2532</v>
      </c>
      <c r="O1579" s="85">
        <v>0</v>
      </c>
      <c r="P1579" s="84">
        <v>0.374</v>
      </c>
      <c r="Q1579">
        <v>0</v>
      </c>
      <c r="R1579">
        <v>-2.0747600000000001E-2</v>
      </c>
      <c r="S1579">
        <v>-8.4896999999999993E-3</v>
      </c>
      <c r="T1579">
        <v>0</v>
      </c>
      <c r="U1579">
        <v>8.4896999999999993E-3</v>
      </c>
      <c r="V1579">
        <v>2.0747600000000001E-2</v>
      </c>
      <c r="W1579" s="85">
        <v>0</v>
      </c>
      <c r="X1579" s="85">
        <v>0</v>
      </c>
      <c r="Y1579" s="85">
        <v>0</v>
      </c>
      <c r="Z1579" s="85">
        <v>0</v>
      </c>
      <c r="AA1579" s="85">
        <v>0</v>
      </c>
      <c r="AB1579" s="64">
        <f t="shared" si="293"/>
        <v>1953.4017924000002</v>
      </c>
      <c r="AC1579" s="64">
        <f t="shared" si="294"/>
        <v>1425.9834072000001</v>
      </c>
      <c r="AD1579" s="64">
        <f t="shared" si="295"/>
        <v>-52.532923200000006</v>
      </c>
      <c r="AE1579" s="64">
        <f t="shared" si="296"/>
        <v>-21.495920399999999</v>
      </c>
      <c r="AF1579" s="64">
        <f t="shared" si="297"/>
        <v>0</v>
      </c>
      <c r="AG1579" s="64">
        <f t="shared" si="298"/>
        <v>21.495920399999999</v>
      </c>
      <c r="AH1579" s="64">
        <f t="shared" si="299"/>
        <v>52.532923200000006</v>
      </c>
    </row>
    <row r="1580" spans="1:34">
      <c r="A1580" t="s">
        <v>36</v>
      </c>
      <c r="B1580" t="s">
        <v>41</v>
      </c>
      <c r="C1580">
        <v>6</v>
      </c>
      <c r="D1580">
        <v>2014</v>
      </c>
      <c r="E1580">
        <v>19</v>
      </c>
      <c r="F1580">
        <v>0.6201702</v>
      </c>
      <c r="G1580">
        <v>0.68838889999999997</v>
      </c>
      <c r="H1580" s="85">
        <v>70.627899999999997</v>
      </c>
      <c r="I1580" s="84">
        <f t="shared" si="288"/>
        <v>0</v>
      </c>
      <c r="J1580" s="84">
        <f t="shared" si="289"/>
        <v>0</v>
      </c>
      <c r="K1580" s="84">
        <f t="shared" si="290"/>
        <v>0</v>
      </c>
      <c r="L1580" s="84">
        <f t="shared" si="291"/>
        <v>0</v>
      </c>
      <c r="M1580" s="84">
        <f t="shared" si="292"/>
        <v>0</v>
      </c>
      <c r="N1580">
        <v>2532</v>
      </c>
      <c r="O1580" s="85">
        <v>0</v>
      </c>
      <c r="P1580" s="84">
        <v>0.23300000000000001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W1580" s="85">
        <v>0</v>
      </c>
      <c r="X1580" s="85">
        <v>0</v>
      </c>
      <c r="Y1580" s="85">
        <v>0</v>
      </c>
      <c r="Z1580" s="85">
        <v>0</v>
      </c>
      <c r="AA1580" s="85">
        <v>0</v>
      </c>
      <c r="AB1580" s="64">
        <f t="shared" si="293"/>
        <v>1570.2709464</v>
      </c>
      <c r="AC1580" s="64">
        <f t="shared" si="294"/>
        <v>1743.0006948</v>
      </c>
      <c r="AD1580" s="64">
        <f t="shared" si="295"/>
        <v>0</v>
      </c>
      <c r="AE1580" s="64">
        <f t="shared" si="296"/>
        <v>0</v>
      </c>
      <c r="AF1580" s="64">
        <f t="shared" si="297"/>
        <v>0</v>
      </c>
      <c r="AG1580" s="64">
        <f t="shared" si="298"/>
        <v>0</v>
      </c>
      <c r="AH1580" s="64">
        <f t="shared" si="299"/>
        <v>0</v>
      </c>
    </row>
    <row r="1581" spans="1:34">
      <c r="A1581" t="s">
        <v>36</v>
      </c>
      <c r="B1581" t="s">
        <v>41</v>
      </c>
      <c r="C1581">
        <v>6</v>
      </c>
      <c r="D1581">
        <v>2014</v>
      </c>
      <c r="E1581">
        <v>20</v>
      </c>
      <c r="F1581">
        <v>0.42508669999999998</v>
      </c>
      <c r="G1581">
        <v>0.46334449999999999</v>
      </c>
      <c r="H1581" s="85">
        <v>67.248099999999994</v>
      </c>
      <c r="I1581" s="84">
        <f t="shared" si="288"/>
        <v>0</v>
      </c>
      <c r="J1581" s="84">
        <f t="shared" si="289"/>
        <v>0</v>
      </c>
      <c r="K1581" s="84">
        <f t="shared" si="290"/>
        <v>0</v>
      </c>
      <c r="L1581" s="84">
        <f t="shared" si="291"/>
        <v>0</v>
      </c>
      <c r="M1581" s="84">
        <f t="shared" si="292"/>
        <v>0</v>
      </c>
      <c r="N1581">
        <v>2532</v>
      </c>
      <c r="O1581" s="85">
        <v>0</v>
      </c>
      <c r="P1581" s="84">
        <v>0.16500000000000001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W1581" s="85">
        <v>0</v>
      </c>
      <c r="X1581" s="85">
        <v>0</v>
      </c>
      <c r="Y1581" s="85">
        <v>0</v>
      </c>
      <c r="Z1581" s="85">
        <v>0</v>
      </c>
      <c r="AA1581" s="85">
        <v>0</v>
      </c>
      <c r="AB1581" s="64">
        <f t="shared" si="293"/>
        <v>1076.3195243999999</v>
      </c>
      <c r="AC1581" s="64">
        <f t="shared" si="294"/>
        <v>1173.1882740000001</v>
      </c>
      <c r="AD1581" s="64">
        <f t="shared" si="295"/>
        <v>0</v>
      </c>
      <c r="AE1581" s="64">
        <f t="shared" si="296"/>
        <v>0</v>
      </c>
      <c r="AF1581" s="64">
        <f t="shared" si="297"/>
        <v>0</v>
      </c>
      <c r="AG1581" s="64">
        <f t="shared" si="298"/>
        <v>0</v>
      </c>
      <c r="AH1581" s="64">
        <f t="shared" si="299"/>
        <v>0</v>
      </c>
    </row>
    <row r="1582" spans="1:34">
      <c r="A1582" t="s">
        <v>36</v>
      </c>
      <c r="B1582" t="s">
        <v>41</v>
      </c>
      <c r="C1582">
        <v>6</v>
      </c>
      <c r="D1582">
        <v>2014</v>
      </c>
      <c r="E1582">
        <v>21</v>
      </c>
      <c r="F1582">
        <v>0.2806303</v>
      </c>
      <c r="G1582">
        <v>0.3002744</v>
      </c>
      <c r="H1582" s="85">
        <v>64.751900000000006</v>
      </c>
      <c r="I1582" s="84">
        <f t="shared" si="288"/>
        <v>0</v>
      </c>
      <c r="J1582" s="84">
        <f t="shared" si="289"/>
        <v>0</v>
      </c>
      <c r="K1582" s="84">
        <f t="shared" si="290"/>
        <v>0</v>
      </c>
      <c r="L1582" s="84">
        <f t="shared" si="291"/>
        <v>0</v>
      </c>
      <c r="M1582" s="84">
        <f t="shared" si="292"/>
        <v>0</v>
      </c>
      <c r="N1582">
        <v>2532</v>
      </c>
      <c r="O1582" s="85">
        <v>0</v>
      </c>
      <c r="P1582" s="84">
        <v>0.1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W1582" s="85">
        <v>0</v>
      </c>
      <c r="X1582" s="85">
        <v>0</v>
      </c>
      <c r="Y1582" s="85">
        <v>0</v>
      </c>
      <c r="Z1582" s="85">
        <v>0</v>
      </c>
      <c r="AA1582" s="85">
        <v>0</v>
      </c>
      <c r="AB1582" s="64">
        <f t="shared" si="293"/>
        <v>710.55591960000004</v>
      </c>
      <c r="AC1582" s="64">
        <f t="shared" si="294"/>
        <v>760.29478080000001</v>
      </c>
      <c r="AD1582" s="64">
        <f t="shared" si="295"/>
        <v>0</v>
      </c>
      <c r="AE1582" s="64">
        <f t="shared" si="296"/>
        <v>0</v>
      </c>
      <c r="AF1582" s="64">
        <f t="shared" si="297"/>
        <v>0</v>
      </c>
      <c r="AG1582" s="64">
        <f t="shared" si="298"/>
        <v>0</v>
      </c>
      <c r="AH1582" s="64">
        <f t="shared" si="299"/>
        <v>0</v>
      </c>
    </row>
    <row r="1583" spans="1:34">
      <c r="A1583" t="s">
        <v>36</v>
      </c>
      <c r="B1583" t="s">
        <v>41</v>
      </c>
      <c r="C1583">
        <v>6</v>
      </c>
      <c r="D1583">
        <v>2014</v>
      </c>
      <c r="E1583">
        <v>22</v>
      </c>
      <c r="F1583">
        <v>0.20223679999999999</v>
      </c>
      <c r="G1583">
        <v>0.20223679999999999</v>
      </c>
      <c r="H1583" s="85">
        <v>63.341099999999997</v>
      </c>
      <c r="I1583" s="84">
        <f t="shared" si="288"/>
        <v>0</v>
      </c>
      <c r="J1583" s="84">
        <f t="shared" si="289"/>
        <v>0</v>
      </c>
      <c r="K1583" s="84">
        <f t="shared" si="290"/>
        <v>0</v>
      </c>
      <c r="L1583" s="84">
        <f t="shared" si="291"/>
        <v>0</v>
      </c>
      <c r="M1583" s="84">
        <f t="shared" si="292"/>
        <v>0</v>
      </c>
      <c r="N1583">
        <v>2532</v>
      </c>
      <c r="O1583" s="85">
        <v>0</v>
      </c>
      <c r="P1583" s="84">
        <v>6.8000000000000005E-2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W1583" s="85">
        <v>0</v>
      </c>
      <c r="X1583" s="85">
        <v>0</v>
      </c>
      <c r="Y1583" s="85">
        <v>0</v>
      </c>
      <c r="Z1583" s="85">
        <v>0</v>
      </c>
      <c r="AA1583" s="85">
        <v>0</v>
      </c>
      <c r="AB1583" s="64">
        <f t="shared" si="293"/>
        <v>512.06357760000003</v>
      </c>
      <c r="AC1583" s="64">
        <f t="shared" si="294"/>
        <v>512.06357760000003</v>
      </c>
      <c r="AD1583" s="64">
        <f t="shared" si="295"/>
        <v>0</v>
      </c>
      <c r="AE1583" s="64">
        <f t="shared" si="296"/>
        <v>0</v>
      </c>
      <c r="AF1583" s="64">
        <f t="shared" si="297"/>
        <v>0</v>
      </c>
      <c r="AG1583" s="64">
        <f t="shared" si="298"/>
        <v>0</v>
      </c>
      <c r="AH1583" s="64">
        <f t="shared" si="299"/>
        <v>0</v>
      </c>
    </row>
    <row r="1584" spans="1:34">
      <c r="A1584" t="s">
        <v>36</v>
      </c>
      <c r="B1584" t="s">
        <v>41</v>
      </c>
      <c r="C1584">
        <v>6</v>
      </c>
      <c r="D1584">
        <v>2014</v>
      </c>
      <c r="E1584">
        <v>23</v>
      </c>
      <c r="F1584">
        <v>0.13245019999999999</v>
      </c>
      <c r="G1584">
        <v>0.13245019999999999</v>
      </c>
      <c r="H1584" s="85">
        <v>62.914700000000003</v>
      </c>
      <c r="I1584" s="84">
        <f t="shared" si="288"/>
        <v>0</v>
      </c>
      <c r="J1584" s="84">
        <f t="shared" si="289"/>
        <v>0</v>
      </c>
      <c r="K1584" s="84">
        <f t="shared" si="290"/>
        <v>0</v>
      </c>
      <c r="L1584" s="84">
        <f t="shared" si="291"/>
        <v>0</v>
      </c>
      <c r="M1584" s="84">
        <f t="shared" si="292"/>
        <v>0</v>
      </c>
      <c r="N1584">
        <v>2532</v>
      </c>
      <c r="O1584" s="85">
        <v>0</v>
      </c>
      <c r="P1584" s="84">
        <v>5.0999999999999997E-2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W1584" s="85">
        <v>0</v>
      </c>
      <c r="X1584" s="85">
        <v>0</v>
      </c>
      <c r="Y1584" s="85">
        <v>0</v>
      </c>
      <c r="Z1584" s="85">
        <v>0</v>
      </c>
      <c r="AA1584" s="85">
        <v>0</v>
      </c>
      <c r="AB1584" s="64">
        <f t="shared" si="293"/>
        <v>335.36390639999996</v>
      </c>
      <c r="AC1584" s="64">
        <f t="shared" si="294"/>
        <v>335.36390639999996</v>
      </c>
      <c r="AD1584" s="64">
        <f t="shared" si="295"/>
        <v>0</v>
      </c>
      <c r="AE1584" s="64">
        <f t="shared" si="296"/>
        <v>0</v>
      </c>
      <c r="AF1584" s="64">
        <f t="shared" si="297"/>
        <v>0</v>
      </c>
      <c r="AG1584" s="64">
        <f t="shared" si="298"/>
        <v>0</v>
      </c>
      <c r="AH1584" s="64">
        <f t="shared" si="299"/>
        <v>0</v>
      </c>
    </row>
    <row r="1585" spans="1:34">
      <c r="A1585" t="s">
        <v>36</v>
      </c>
      <c r="B1585" t="s">
        <v>41</v>
      </c>
      <c r="C1585">
        <v>6</v>
      </c>
      <c r="D1585">
        <v>2014</v>
      </c>
      <c r="E1585">
        <v>24</v>
      </c>
      <c r="F1585">
        <v>7.8015299999999996E-2</v>
      </c>
      <c r="G1585">
        <v>7.8015299999999996E-2</v>
      </c>
      <c r="H1585" s="85">
        <v>62.496099999999998</v>
      </c>
      <c r="I1585" s="84">
        <f t="shared" si="288"/>
        <v>0</v>
      </c>
      <c r="J1585" s="84">
        <f t="shared" si="289"/>
        <v>0</v>
      </c>
      <c r="K1585" s="84">
        <f t="shared" si="290"/>
        <v>0</v>
      </c>
      <c r="L1585" s="84">
        <f t="shared" si="291"/>
        <v>0</v>
      </c>
      <c r="M1585" s="84">
        <f t="shared" si="292"/>
        <v>0</v>
      </c>
      <c r="N1585">
        <v>2532</v>
      </c>
      <c r="O1585" s="85">
        <v>0</v>
      </c>
      <c r="P1585" s="84">
        <v>0.05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W1585" s="85">
        <v>0</v>
      </c>
      <c r="X1585" s="85">
        <v>0</v>
      </c>
      <c r="Y1585" s="85">
        <v>0</v>
      </c>
      <c r="Z1585" s="85">
        <v>0</v>
      </c>
      <c r="AA1585" s="85">
        <v>0</v>
      </c>
      <c r="AB1585" s="64">
        <f t="shared" si="293"/>
        <v>197.53473959999999</v>
      </c>
      <c r="AC1585" s="64">
        <f t="shared" si="294"/>
        <v>197.53473959999999</v>
      </c>
      <c r="AD1585" s="64">
        <f t="shared" si="295"/>
        <v>0</v>
      </c>
      <c r="AE1585" s="64">
        <f t="shared" si="296"/>
        <v>0</v>
      </c>
      <c r="AF1585" s="64">
        <f t="shared" si="297"/>
        <v>0</v>
      </c>
      <c r="AG1585" s="64">
        <f t="shared" si="298"/>
        <v>0</v>
      </c>
      <c r="AH1585" s="64">
        <f t="shared" si="299"/>
        <v>0</v>
      </c>
    </row>
    <row r="1586" spans="1:34">
      <c r="A1586" t="s">
        <v>36</v>
      </c>
      <c r="B1586" t="s">
        <v>42</v>
      </c>
      <c r="C1586">
        <v>7</v>
      </c>
      <c r="D1586">
        <v>2014</v>
      </c>
      <c r="E1586">
        <v>1</v>
      </c>
      <c r="F1586">
        <v>0.08</v>
      </c>
      <c r="G1586">
        <v>0.08</v>
      </c>
      <c r="H1586" s="85">
        <v>68.248099999999994</v>
      </c>
      <c r="I1586" s="84">
        <f t="shared" si="288"/>
        <v>0</v>
      </c>
      <c r="J1586" s="84">
        <f t="shared" si="289"/>
        <v>0</v>
      </c>
      <c r="K1586" s="84">
        <f t="shared" si="290"/>
        <v>0</v>
      </c>
      <c r="L1586" s="84">
        <f t="shared" si="291"/>
        <v>0</v>
      </c>
      <c r="M1586" s="84">
        <f t="shared" si="292"/>
        <v>0</v>
      </c>
      <c r="N1586">
        <v>2743</v>
      </c>
      <c r="O1586" s="85">
        <v>0</v>
      </c>
      <c r="P1586" s="84">
        <v>0.05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W1586" s="85">
        <v>0</v>
      </c>
      <c r="X1586" s="85">
        <v>0</v>
      </c>
      <c r="Y1586" s="85">
        <v>0</v>
      </c>
      <c r="Z1586" s="85">
        <v>0</v>
      </c>
      <c r="AA1586" s="85">
        <v>0</v>
      </c>
      <c r="AB1586" s="64">
        <f t="shared" si="293"/>
        <v>219.44</v>
      </c>
      <c r="AC1586" s="64">
        <f t="shared" si="294"/>
        <v>219.44</v>
      </c>
      <c r="AD1586" s="64">
        <f t="shared" si="295"/>
        <v>0</v>
      </c>
      <c r="AE1586" s="64">
        <f t="shared" si="296"/>
        <v>0</v>
      </c>
      <c r="AF1586" s="64">
        <f t="shared" si="297"/>
        <v>0</v>
      </c>
      <c r="AG1586" s="64">
        <f t="shared" si="298"/>
        <v>0</v>
      </c>
      <c r="AH1586" s="64">
        <f t="shared" si="299"/>
        <v>0</v>
      </c>
    </row>
    <row r="1587" spans="1:34">
      <c r="A1587" t="s">
        <v>36</v>
      </c>
      <c r="B1587" t="s">
        <v>42</v>
      </c>
      <c r="C1587">
        <v>7</v>
      </c>
      <c r="D1587">
        <v>2014</v>
      </c>
      <c r="E1587">
        <v>2</v>
      </c>
      <c r="F1587">
        <v>0.08</v>
      </c>
      <c r="G1587">
        <v>0.08</v>
      </c>
      <c r="H1587" s="85">
        <v>67.620199999999997</v>
      </c>
      <c r="I1587" s="84">
        <f t="shared" si="288"/>
        <v>0</v>
      </c>
      <c r="J1587" s="84">
        <f t="shared" si="289"/>
        <v>0</v>
      </c>
      <c r="K1587" s="84">
        <f t="shared" si="290"/>
        <v>0</v>
      </c>
      <c r="L1587" s="84">
        <f t="shared" si="291"/>
        <v>0</v>
      </c>
      <c r="M1587" s="84">
        <f t="shared" si="292"/>
        <v>0</v>
      </c>
      <c r="N1587">
        <v>2743</v>
      </c>
      <c r="O1587" s="85">
        <v>0</v>
      </c>
      <c r="P1587" s="84">
        <v>3.2000000000000001E-2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W1587" s="85">
        <v>0</v>
      </c>
      <c r="X1587" s="85">
        <v>0</v>
      </c>
      <c r="Y1587" s="85">
        <v>0</v>
      </c>
      <c r="Z1587" s="85">
        <v>0</v>
      </c>
      <c r="AA1587" s="85">
        <v>0</v>
      </c>
      <c r="AB1587" s="64">
        <f t="shared" si="293"/>
        <v>219.44</v>
      </c>
      <c r="AC1587" s="64">
        <f t="shared" si="294"/>
        <v>219.44</v>
      </c>
      <c r="AD1587" s="64">
        <f t="shared" si="295"/>
        <v>0</v>
      </c>
      <c r="AE1587" s="64">
        <f t="shared" si="296"/>
        <v>0</v>
      </c>
      <c r="AF1587" s="64">
        <f t="shared" si="297"/>
        <v>0</v>
      </c>
      <c r="AG1587" s="64">
        <f t="shared" si="298"/>
        <v>0</v>
      </c>
      <c r="AH1587" s="64">
        <f t="shared" si="299"/>
        <v>0</v>
      </c>
    </row>
    <row r="1588" spans="1:34">
      <c r="A1588" t="s">
        <v>36</v>
      </c>
      <c r="B1588" t="s">
        <v>42</v>
      </c>
      <c r="C1588">
        <v>7</v>
      </c>
      <c r="D1588">
        <v>2014</v>
      </c>
      <c r="E1588">
        <v>3</v>
      </c>
      <c r="F1588">
        <v>0.08</v>
      </c>
      <c r="G1588">
        <v>0.08</v>
      </c>
      <c r="H1588" s="85">
        <v>68.410899999999998</v>
      </c>
      <c r="I1588" s="84">
        <f t="shared" si="288"/>
        <v>0</v>
      </c>
      <c r="J1588" s="84">
        <f t="shared" si="289"/>
        <v>0</v>
      </c>
      <c r="K1588" s="84">
        <f t="shared" si="290"/>
        <v>0</v>
      </c>
      <c r="L1588" s="84">
        <f t="shared" si="291"/>
        <v>0</v>
      </c>
      <c r="M1588" s="84">
        <f t="shared" si="292"/>
        <v>0</v>
      </c>
      <c r="N1588">
        <v>2743</v>
      </c>
      <c r="O1588" s="85">
        <v>0</v>
      </c>
      <c r="P1588" s="84">
        <v>4.3999999999999997E-2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W1588" s="85">
        <v>0</v>
      </c>
      <c r="X1588" s="85">
        <v>0</v>
      </c>
      <c r="Y1588" s="85">
        <v>0</v>
      </c>
      <c r="Z1588" s="85">
        <v>0</v>
      </c>
      <c r="AA1588" s="85">
        <v>0</v>
      </c>
      <c r="AB1588" s="64">
        <f t="shared" si="293"/>
        <v>219.44</v>
      </c>
      <c r="AC1588" s="64">
        <f t="shared" si="294"/>
        <v>219.44</v>
      </c>
      <c r="AD1588" s="64">
        <f t="shared" si="295"/>
        <v>0</v>
      </c>
      <c r="AE1588" s="64">
        <f t="shared" si="296"/>
        <v>0</v>
      </c>
      <c r="AF1588" s="64">
        <f t="shared" si="297"/>
        <v>0</v>
      </c>
      <c r="AG1588" s="64">
        <f t="shared" si="298"/>
        <v>0</v>
      </c>
      <c r="AH1588" s="64">
        <f t="shared" si="299"/>
        <v>0</v>
      </c>
    </row>
    <row r="1589" spans="1:34">
      <c r="A1589" t="s">
        <v>36</v>
      </c>
      <c r="B1589" t="s">
        <v>42</v>
      </c>
      <c r="C1589">
        <v>7</v>
      </c>
      <c r="D1589">
        <v>2014</v>
      </c>
      <c r="E1589">
        <v>4</v>
      </c>
      <c r="F1589">
        <v>0.08</v>
      </c>
      <c r="G1589">
        <v>0.08</v>
      </c>
      <c r="H1589" s="85">
        <v>68.651200000000003</v>
      </c>
      <c r="I1589" s="84">
        <f t="shared" si="288"/>
        <v>0</v>
      </c>
      <c r="J1589" s="84">
        <f t="shared" si="289"/>
        <v>0</v>
      </c>
      <c r="K1589" s="84">
        <f t="shared" si="290"/>
        <v>0</v>
      </c>
      <c r="L1589" s="84">
        <f t="shared" si="291"/>
        <v>0</v>
      </c>
      <c r="M1589" s="84">
        <f t="shared" si="292"/>
        <v>0</v>
      </c>
      <c r="N1589">
        <v>2743</v>
      </c>
      <c r="O1589" s="85">
        <v>0</v>
      </c>
      <c r="P1589" s="84">
        <v>4.3999999999999997E-2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W1589" s="85">
        <v>0</v>
      </c>
      <c r="X1589" s="85">
        <v>0</v>
      </c>
      <c r="Y1589" s="85">
        <v>0</v>
      </c>
      <c r="Z1589" s="85">
        <v>0</v>
      </c>
      <c r="AA1589" s="85">
        <v>0</v>
      </c>
      <c r="AB1589" s="64">
        <f t="shared" si="293"/>
        <v>219.44</v>
      </c>
      <c r="AC1589" s="64">
        <f t="shared" si="294"/>
        <v>219.44</v>
      </c>
      <c r="AD1589" s="64">
        <f t="shared" si="295"/>
        <v>0</v>
      </c>
      <c r="AE1589" s="64">
        <f t="shared" si="296"/>
        <v>0</v>
      </c>
      <c r="AF1589" s="64">
        <f t="shared" si="297"/>
        <v>0</v>
      </c>
      <c r="AG1589" s="64">
        <f t="shared" si="298"/>
        <v>0</v>
      </c>
      <c r="AH1589" s="64">
        <f t="shared" si="299"/>
        <v>0</v>
      </c>
    </row>
    <row r="1590" spans="1:34">
      <c r="A1590" t="s">
        <v>36</v>
      </c>
      <c r="B1590" t="s">
        <v>42</v>
      </c>
      <c r="C1590">
        <v>7</v>
      </c>
      <c r="D1590">
        <v>2014</v>
      </c>
      <c r="E1590">
        <v>5</v>
      </c>
      <c r="F1590">
        <v>1.5866100000000001E-2</v>
      </c>
      <c r="G1590">
        <v>1.5866100000000001E-2</v>
      </c>
      <c r="H1590" s="85">
        <v>67.542599999999993</v>
      </c>
      <c r="I1590" s="84">
        <f t="shared" si="288"/>
        <v>0</v>
      </c>
      <c r="J1590" s="84">
        <f t="shared" si="289"/>
        <v>0</v>
      </c>
      <c r="K1590" s="84">
        <f t="shared" si="290"/>
        <v>0</v>
      </c>
      <c r="L1590" s="84">
        <f t="shared" si="291"/>
        <v>0</v>
      </c>
      <c r="M1590" s="84">
        <f t="shared" si="292"/>
        <v>0</v>
      </c>
      <c r="N1590">
        <v>2743</v>
      </c>
      <c r="O1590" s="85">
        <v>0</v>
      </c>
      <c r="P1590" s="84">
        <v>5.3999999999999999E-2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 s="85">
        <v>0</v>
      </c>
      <c r="X1590" s="85">
        <v>0</v>
      </c>
      <c r="Y1590" s="85">
        <v>0</v>
      </c>
      <c r="Z1590" s="85">
        <v>0</v>
      </c>
      <c r="AA1590" s="85">
        <v>0</v>
      </c>
      <c r="AB1590" s="64">
        <f t="shared" si="293"/>
        <v>43.5207123</v>
      </c>
      <c r="AC1590" s="64">
        <f t="shared" si="294"/>
        <v>43.5207123</v>
      </c>
      <c r="AD1590" s="64">
        <f t="shared" si="295"/>
        <v>0</v>
      </c>
      <c r="AE1590" s="64">
        <f t="shared" si="296"/>
        <v>0</v>
      </c>
      <c r="AF1590" s="64">
        <f t="shared" si="297"/>
        <v>0</v>
      </c>
      <c r="AG1590" s="64">
        <f t="shared" si="298"/>
        <v>0</v>
      </c>
      <c r="AH1590" s="64">
        <f t="shared" si="299"/>
        <v>0</v>
      </c>
    </row>
    <row r="1591" spans="1:34">
      <c r="A1591" t="s">
        <v>36</v>
      </c>
      <c r="B1591" t="s">
        <v>42</v>
      </c>
      <c r="C1591">
        <v>7</v>
      </c>
      <c r="D1591">
        <v>2014</v>
      </c>
      <c r="E1591">
        <v>6</v>
      </c>
      <c r="F1591">
        <v>1.5712199999999999E-2</v>
      </c>
      <c r="G1591">
        <v>1.5712199999999999E-2</v>
      </c>
      <c r="H1591" s="85">
        <v>67.449600000000004</v>
      </c>
      <c r="I1591" s="84">
        <f t="shared" si="288"/>
        <v>0</v>
      </c>
      <c r="J1591" s="84">
        <f t="shared" si="289"/>
        <v>0</v>
      </c>
      <c r="K1591" s="84">
        <f t="shared" si="290"/>
        <v>0</v>
      </c>
      <c r="L1591" s="84">
        <f t="shared" si="291"/>
        <v>0</v>
      </c>
      <c r="M1591" s="84">
        <f t="shared" si="292"/>
        <v>0</v>
      </c>
      <c r="N1591">
        <v>2743</v>
      </c>
      <c r="O1591" s="85">
        <v>0</v>
      </c>
      <c r="P1591" s="84">
        <v>0.10100000000000001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W1591" s="85">
        <v>0</v>
      </c>
      <c r="X1591" s="85">
        <v>0</v>
      </c>
      <c r="Y1591" s="85">
        <v>0</v>
      </c>
      <c r="Z1591" s="85">
        <v>0</v>
      </c>
      <c r="AA1591" s="85">
        <v>0</v>
      </c>
      <c r="AB1591" s="64">
        <f t="shared" si="293"/>
        <v>43.098564599999996</v>
      </c>
      <c r="AC1591" s="64">
        <f t="shared" si="294"/>
        <v>43.098564599999996</v>
      </c>
      <c r="AD1591" s="64">
        <f t="shared" si="295"/>
        <v>0</v>
      </c>
      <c r="AE1591" s="64">
        <f t="shared" si="296"/>
        <v>0</v>
      </c>
      <c r="AF1591" s="64">
        <f t="shared" si="297"/>
        <v>0</v>
      </c>
      <c r="AG1591" s="64">
        <f t="shared" si="298"/>
        <v>0</v>
      </c>
      <c r="AH1591" s="64">
        <f t="shared" si="299"/>
        <v>0</v>
      </c>
    </row>
    <row r="1592" spans="1:34">
      <c r="A1592" t="s">
        <v>36</v>
      </c>
      <c r="B1592" t="s">
        <v>42</v>
      </c>
      <c r="C1592">
        <v>7</v>
      </c>
      <c r="D1592">
        <v>2014</v>
      </c>
      <c r="E1592">
        <v>7</v>
      </c>
      <c r="F1592">
        <v>1.5745200000000001E-2</v>
      </c>
      <c r="G1592">
        <v>1.5745200000000001E-2</v>
      </c>
      <c r="H1592" s="85">
        <v>67.457400000000007</v>
      </c>
      <c r="I1592" s="84">
        <f t="shared" si="288"/>
        <v>0</v>
      </c>
      <c r="J1592" s="84">
        <f t="shared" si="289"/>
        <v>0</v>
      </c>
      <c r="K1592" s="84">
        <f t="shared" si="290"/>
        <v>0</v>
      </c>
      <c r="L1592" s="84">
        <f t="shared" si="291"/>
        <v>0</v>
      </c>
      <c r="M1592" s="84">
        <f t="shared" si="292"/>
        <v>0</v>
      </c>
      <c r="N1592">
        <v>2743</v>
      </c>
      <c r="O1592" s="85">
        <v>0</v>
      </c>
      <c r="P1592" s="84">
        <v>0.161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W1592" s="85">
        <v>0</v>
      </c>
      <c r="X1592" s="85">
        <v>0</v>
      </c>
      <c r="Y1592" s="85">
        <v>0</v>
      </c>
      <c r="Z1592" s="85">
        <v>0</v>
      </c>
      <c r="AA1592" s="85">
        <v>0</v>
      </c>
      <c r="AB1592" s="64">
        <f t="shared" si="293"/>
        <v>43.189083600000004</v>
      </c>
      <c r="AC1592" s="64">
        <f t="shared" si="294"/>
        <v>43.189083600000004</v>
      </c>
      <c r="AD1592" s="64">
        <f t="shared" si="295"/>
        <v>0</v>
      </c>
      <c r="AE1592" s="64">
        <f t="shared" si="296"/>
        <v>0</v>
      </c>
      <c r="AF1592" s="64">
        <f t="shared" si="297"/>
        <v>0</v>
      </c>
      <c r="AG1592" s="64">
        <f t="shared" si="298"/>
        <v>0</v>
      </c>
      <c r="AH1592" s="64">
        <f t="shared" si="299"/>
        <v>0</v>
      </c>
    </row>
    <row r="1593" spans="1:34">
      <c r="A1593" t="s">
        <v>36</v>
      </c>
      <c r="B1593" t="s">
        <v>42</v>
      </c>
      <c r="C1593">
        <v>7</v>
      </c>
      <c r="D1593">
        <v>2014</v>
      </c>
      <c r="E1593">
        <v>8</v>
      </c>
      <c r="F1593">
        <v>4.1802199999999998E-2</v>
      </c>
      <c r="G1593">
        <v>4.1802199999999998E-2</v>
      </c>
      <c r="H1593" s="85">
        <v>70.713200000000001</v>
      </c>
      <c r="I1593" s="84">
        <f t="shared" si="288"/>
        <v>0</v>
      </c>
      <c r="J1593" s="84">
        <f t="shared" si="289"/>
        <v>0</v>
      </c>
      <c r="K1593" s="84">
        <f t="shared" si="290"/>
        <v>0</v>
      </c>
      <c r="L1593" s="84">
        <f t="shared" si="291"/>
        <v>0</v>
      </c>
      <c r="M1593" s="84">
        <f t="shared" si="292"/>
        <v>0</v>
      </c>
      <c r="N1593">
        <v>2743</v>
      </c>
      <c r="O1593" s="85">
        <v>0</v>
      </c>
      <c r="P1593" s="84">
        <v>0.224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W1593" s="85">
        <v>0</v>
      </c>
      <c r="X1593" s="85">
        <v>0</v>
      </c>
      <c r="Y1593" s="85">
        <v>0</v>
      </c>
      <c r="Z1593" s="85">
        <v>0</v>
      </c>
      <c r="AA1593" s="85">
        <v>0</v>
      </c>
      <c r="AB1593" s="64">
        <f t="shared" si="293"/>
        <v>114.66343459999999</v>
      </c>
      <c r="AC1593" s="64">
        <f t="shared" si="294"/>
        <v>114.66343459999999</v>
      </c>
      <c r="AD1593" s="64">
        <f t="shared" si="295"/>
        <v>0</v>
      </c>
      <c r="AE1593" s="64">
        <f t="shared" si="296"/>
        <v>0</v>
      </c>
      <c r="AF1593" s="64">
        <f t="shared" si="297"/>
        <v>0</v>
      </c>
      <c r="AG1593" s="64">
        <f t="shared" si="298"/>
        <v>0</v>
      </c>
      <c r="AH1593" s="64">
        <f t="shared" si="299"/>
        <v>0</v>
      </c>
    </row>
    <row r="1594" spans="1:34">
      <c r="A1594" t="s">
        <v>36</v>
      </c>
      <c r="B1594" t="s">
        <v>42</v>
      </c>
      <c r="C1594">
        <v>7</v>
      </c>
      <c r="D1594">
        <v>2014</v>
      </c>
      <c r="E1594">
        <v>9</v>
      </c>
      <c r="F1594">
        <v>0.1291206</v>
      </c>
      <c r="G1594">
        <v>0.1291206</v>
      </c>
      <c r="H1594" s="85">
        <v>75.193799999999996</v>
      </c>
      <c r="I1594" s="84">
        <f t="shared" si="288"/>
        <v>0</v>
      </c>
      <c r="J1594" s="84">
        <f t="shared" si="289"/>
        <v>0</v>
      </c>
      <c r="K1594" s="84">
        <f t="shared" si="290"/>
        <v>0</v>
      </c>
      <c r="L1594" s="84">
        <f t="shared" si="291"/>
        <v>0</v>
      </c>
      <c r="M1594" s="84">
        <f t="shared" si="292"/>
        <v>0</v>
      </c>
      <c r="N1594">
        <v>2743</v>
      </c>
      <c r="O1594" s="85">
        <v>0</v>
      </c>
      <c r="P1594" s="84">
        <v>0.33800000000000002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W1594" s="85">
        <v>0</v>
      </c>
      <c r="X1594" s="85">
        <v>0</v>
      </c>
      <c r="Y1594" s="85">
        <v>0</v>
      </c>
      <c r="Z1594" s="85">
        <v>0</v>
      </c>
      <c r="AA1594" s="85">
        <v>0</v>
      </c>
      <c r="AB1594" s="64">
        <f t="shared" si="293"/>
        <v>354.17780579999999</v>
      </c>
      <c r="AC1594" s="64">
        <f t="shared" si="294"/>
        <v>354.17780579999999</v>
      </c>
      <c r="AD1594" s="64">
        <f t="shared" si="295"/>
        <v>0</v>
      </c>
      <c r="AE1594" s="64">
        <f t="shared" si="296"/>
        <v>0</v>
      </c>
      <c r="AF1594" s="64">
        <f t="shared" si="297"/>
        <v>0</v>
      </c>
      <c r="AG1594" s="64">
        <f t="shared" si="298"/>
        <v>0</v>
      </c>
      <c r="AH1594" s="64">
        <f t="shared" si="299"/>
        <v>0</v>
      </c>
    </row>
    <row r="1595" spans="1:34">
      <c r="A1595" t="s">
        <v>36</v>
      </c>
      <c r="B1595" t="s">
        <v>42</v>
      </c>
      <c r="C1595">
        <v>7</v>
      </c>
      <c r="D1595">
        <v>2014</v>
      </c>
      <c r="E1595">
        <v>10</v>
      </c>
      <c r="F1595">
        <v>0.23658689999999999</v>
      </c>
      <c r="G1595">
        <v>0.23658689999999999</v>
      </c>
      <c r="H1595" s="85">
        <v>79.7209</v>
      </c>
      <c r="I1595" s="84">
        <f t="shared" si="288"/>
        <v>0</v>
      </c>
      <c r="J1595" s="84">
        <f t="shared" si="289"/>
        <v>0</v>
      </c>
      <c r="K1595" s="84">
        <f t="shared" si="290"/>
        <v>0</v>
      </c>
      <c r="L1595" s="84">
        <f t="shared" si="291"/>
        <v>0</v>
      </c>
      <c r="M1595" s="84">
        <f t="shared" si="292"/>
        <v>0</v>
      </c>
      <c r="N1595">
        <v>2743</v>
      </c>
      <c r="O1595" s="85">
        <v>0</v>
      </c>
      <c r="P1595" s="84">
        <v>0.55700000000000005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W1595" s="85">
        <v>0</v>
      </c>
      <c r="X1595" s="85">
        <v>0</v>
      </c>
      <c r="Y1595" s="85">
        <v>0</v>
      </c>
      <c r="Z1595" s="85">
        <v>0</v>
      </c>
      <c r="AA1595" s="85">
        <v>0</v>
      </c>
      <c r="AB1595" s="64">
        <f t="shared" si="293"/>
        <v>648.95786669999995</v>
      </c>
      <c r="AC1595" s="64">
        <f t="shared" si="294"/>
        <v>648.95786669999995</v>
      </c>
      <c r="AD1595" s="64">
        <f t="shared" si="295"/>
        <v>0</v>
      </c>
      <c r="AE1595" s="64">
        <f t="shared" si="296"/>
        <v>0</v>
      </c>
      <c r="AF1595" s="64">
        <f t="shared" si="297"/>
        <v>0</v>
      </c>
      <c r="AG1595" s="64">
        <f t="shared" si="298"/>
        <v>0</v>
      </c>
      <c r="AH1595" s="64">
        <f t="shared" si="299"/>
        <v>0</v>
      </c>
    </row>
    <row r="1596" spans="1:34">
      <c r="A1596" t="s">
        <v>36</v>
      </c>
      <c r="B1596" t="s">
        <v>42</v>
      </c>
      <c r="C1596">
        <v>7</v>
      </c>
      <c r="D1596">
        <v>2014</v>
      </c>
      <c r="E1596">
        <v>11</v>
      </c>
      <c r="F1596">
        <v>0.41761809999999999</v>
      </c>
      <c r="G1596">
        <v>0.41761809999999999</v>
      </c>
      <c r="H1596" s="85">
        <v>81.038799999999995</v>
      </c>
      <c r="I1596" s="84">
        <f t="shared" si="288"/>
        <v>0</v>
      </c>
      <c r="J1596" s="84">
        <f t="shared" si="289"/>
        <v>0</v>
      </c>
      <c r="K1596" s="84">
        <f t="shared" si="290"/>
        <v>0</v>
      </c>
      <c r="L1596" s="84">
        <f t="shared" si="291"/>
        <v>0</v>
      </c>
      <c r="M1596" s="84">
        <f t="shared" si="292"/>
        <v>0</v>
      </c>
      <c r="N1596">
        <v>2743</v>
      </c>
      <c r="O1596" s="85">
        <v>0</v>
      </c>
      <c r="P1596" s="84">
        <v>0.72599999999999998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W1596" s="85">
        <v>0</v>
      </c>
      <c r="X1596" s="85">
        <v>0</v>
      </c>
      <c r="Y1596" s="85">
        <v>0</v>
      </c>
      <c r="Z1596" s="85">
        <v>0</v>
      </c>
      <c r="AA1596" s="85">
        <v>0</v>
      </c>
      <c r="AB1596" s="64">
        <f t="shared" si="293"/>
        <v>1145.5264483000001</v>
      </c>
      <c r="AC1596" s="64">
        <f t="shared" si="294"/>
        <v>1145.5264483000001</v>
      </c>
      <c r="AD1596" s="64">
        <f t="shared" si="295"/>
        <v>0</v>
      </c>
      <c r="AE1596" s="64">
        <f t="shared" si="296"/>
        <v>0</v>
      </c>
      <c r="AF1596" s="64">
        <f t="shared" si="297"/>
        <v>0</v>
      </c>
      <c r="AG1596" s="64">
        <f t="shared" si="298"/>
        <v>0</v>
      </c>
      <c r="AH1596" s="64">
        <f t="shared" si="299"/>
        <v>0</v>
      </c>
    </row>
    <row r="1597" spans="1:34">
      <c r="A1597" t="s">
        <v>36</v>
      </c>
      <c r="B1597" t="s">
        <v>42</v>
      </c>
      <c r="C1597">
        <v>7</v>
      </c>
      <c r="D1597">
        <v>2014</v>
      </c>
      <c r="E1597">
        <v>12</v>
      </c>
      <c r="F1597">
        <v>0.63400909999999999</v>
      </c>
      <c r="G1597">
        <v>0.63400909999999999</v>
      </c>
      <c r="H1597" s="85">
        <v>81.341099999999997</v>
      </c>
      <c r="I1597" s="84">
        <f t="shared" si="288"/>
        <v>0</v>
      </c>
      <c r="J1597" s="84">
        <f t="shared" si="289"/>
        <v>0</v>
      </c>
      <c r="K1597" s="84">
        <f t="shared" si="290"/>
        <v>0</v>
      </c>
      <c r="L1597" s="84">
        <f t="shared" si="291"/>
        <v>0</v>
      </c>
      <c r="M1597" s="84">
        <f t="shared" si="292"/>
        <v>0</v>
      </c>
      <c r="N1597">
        <v>2743</v>
      </c>
      <c r="O1597" s="85">
        <v>0</v>
      </c>
      <c r="P1597" s="84">
        <v>0.85699999999999998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W1597" s="85">
        <v>0</v>
      </c>
      <c r="X1597" s="85">
        <v>0</v>
      </c>
      <c r="Y1597" s="85">
        <v>0</v>
      </c>
      <c r="Z1597" s="85">
        <v>0</v>
      </c>
      <c r="AA1597" s="85">
        <v>0</v>
      </c>
      <c r="AB1597" s="64">
        <f t="shared" si="293"/>
        <v>1739.0869613</v>
      </c>
      <c r="AC1597" s="64">
        <f t="shared" si="294"/>
        <v>1739.0869613</v>
      </c>
      <c r="AD1597" s="64">
        <f t="shared" si="295"/>
        <v>0</v>
      </c>
      <c r="AE1597" s="64">
        <f t="shared" si="296"/>
        <v>0</v>
      </c>
      <c r="AF1597" s="64">
        <f t="shared" si="297"/>
        <v>0</v>
      </c>
      <c r="AG1597" s="64">
        <f t="shared" si="298"/>
        <v>0</v>
      </c>
      <c r="AH1597" s="64">
        <f t="shared" si="299"/>
        <v>0</v>
      </c>
    </row>
    <row r="1598" spans="1:34">
      <c r="A1598" t="s">
        <v>36</v>
      </c>
      <c r="B1598" t="s">
        <v>42</v>
      </c>
      <c r="C1598">
        <v>7</v>
      </c>
      <c r="D1598">
        <v>2014</v>
      </c>
      <c r="E1598">
        <v>13</v>
      </c>
      <c r="F1598">
        <v>0.88262209999999997</v>
      </c>
      <c r="G1598">
        <v>0.88262209999999997</v>
      </c>
      <c r="H1598" s="85">
        <v>82.527100000000004</v>
      </c>
      <c r="I1598" s="84">
        <f t="shared" si="288"/>
        <v>0</v>
      </c>
      <c r="J1598" s="84">
        <f t="shared" si="289"/>
        <v>0</v>
      </c>
      <c r="K1598" s="84">
        <f t="shared" si="290"/>
        <v>0</v>
      </c>
      <c r="L1598" s="84">
        <f t="shared" si="291"/>
        <v>0</v>
      </c>
      <c r="M1598" s="84">
        <f t="shared" si="292"/>
        <v>0</v>
      </c>
      <c r="N1598">
        <v>2743</v>
      </c>
      <c r="O1598" s="85">
        <v>0</v>
      </c>
      <c r="P1598" s="84">
        <v>0.90100000000000002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W1598" s="85">
        <v>0</v>
      </c>
      <c r="X1598" s="85">
        <v>0</v>
      </c>
      <c r="Y1598" s="85">
        <v>0</v>
      </c>
      <c r="Z1598" s="85">
        <v>0</v>
      </c>
      <c r="AA1598" s="85">
        <v>0</v>
      </c>
      <c r="AB1598" s="64">
        <f t="shared" si="293"/>
        <v>2421.0324203</v>
      </c>
      <c r="AC1598" s="64">
        <f t="shared" si="294"/>
        <v>2421.0324203</v>
      </c>
      <c r="AD1598" s="64">
        <f t="shared" si="295"/>
        <v>0</v>
      </c>
      <c r="AE1598" s="64">
        <f t="shared" si="296"/>
        <v>0</v>
      </c>
      <c r="AF1598" s="64">
        <f t="shared" si="297"/>
        <v>0</v>
      </c>
      <c r="AG1598" s="64">
        <f t="shared" si="298"/>
        <v>0</v>
      </c>
      <c r="AH1598" s="64">
        <f t="shared" si="299"/>
        <v>0</v>
      </c>
    </row>
    <row r="1599" spans="1:34">
      <c r="A1599" t="s">
        <v>36</v>
      </c>
      <c r="B1599" t="s">
        <v>42</v>
      </c>
      <c r="C1599">
        <v>7</v>
      </c>
      <c r="D1599">
        <v>2014</v>
      </c>
      <c r="E1599">
        <v>14</v>
      </c>
      <c r="F1599">
        <v>1.1036950000000001</v>
      </c>
      <c r="G1599">
        <v>0.80569740000000001</v>
      </c>
      <c r="H1599" s="85">
        <v>81.868200000000002</v>
      </c>
      <c r="I1599" s="84">
        <f t="shared" si="288"/>
        <v>-2.8919E-2</v>
      </c>
      <c r="J1599" s="84">
        <f t="shared" si="289"/>
        <v>-1.1833400000000001E-2</v>
      </c>
      <c r="K1599" s="84">
        <f t="shared" si="290"/>
        <v>0</v>
      </c>
      <c r="L1599" s="84">
        <f t="shared" si="291"/>
        <v>1.1833400000000001E-2</v>
      </c>
      <c r="M1599" s="84">
        <f t="shared" si="292"/>
        <v>2.8919E-2</v>
      </c>
      <c r="N1599">
        <v>2743</v>
      </c>
      <c r="O1599" s="85">
        <v>0</v>
      </c>
      <c r="P1599" s="84">
        <v>0.88900000000000001</v>
      </c>
      <c r="Q1599">
        <v>0</v>
      </c>
      <c r="R1599">
        <v>-2.8919E-2</v>
      </c>
      <c r="S1599">
        <v>-1.1833400000000001E-2</v>
      </c>
      <c r="T1599">
        <v>0</v>
      </c>
      <c r="U1599">
        <v>1.1833400000000001E-2</v>
      </c>
      <c r="V1599">
        <v>2.8919E-2</v>
      </c>
      <c r="W1599" s="85">
        <v>0</v>
      </c>
      <c r="X1599" s="85">
        <v>0</v>
      </c>
      <c r="Y1599" s="85">
        <v>0</v>
      </c>
      <c r="Z1599" s="85">
        <v>0</v>
      </c>
      <c r="AA1599" s="85">
        <v>0</v>
      </c>
      <c r="AB1599" s="64">
        <f t="shared" si="293"/>
        <v>3027.4353850000002</v>
      </c>
      <c r="AC1599" s="64">
        <f t="shared" si="294"/>
        <v>2210.0279682</v>
      </c>
      <c r="AD1599" s="64">
        <f t="shared" si="295"/>
        <v>-79.324816999999996</v>
      </c>
      <c r="AE1599" s="64">
        <f t="shared" si="296"/>
        <v>-32.459016200000001</v>
      </c>
      <c r="AF1599" s="64">
        <f t="shared" si="297"/>
        <v>0</v>
      </c>
      <c r="AG1599" s="64">
        <f t="shared" si="298"/>
        <v>32.459016200000001</v>
      </c>
      <c r="AH1599" s="64">
        <f t="shared" si="299"/>
        <v>79.324816999999996</v>
      </c>
    </row>
    <row r="1600" spans="1:34">
      <c r="A1600" t="s">
        <v>36</v>
      </c>
      <c r="B1600" t="s">
        <v>42</v>
      </c>
      <c r="C1600">
        <v>7</v>
      </c>
      <c r="D1600">
        <v>2014</v>
      </c>
      <c r="E1600">
        <v>15</v>
      </c>
      <c r="F1600">
        <v>1.3270580000000001</v>
      </c>
      <c r="G1600">
        <v>0.96875259999999996</v>
      </c>
      <c r="H1600" s="85">
        <v>83.465100000000007</v>
      </c>
      <c r="I1600" s="84">
        <f t="shared" si="288"/>
        <v>-3.1212500000000001E-2</v>
      </c>
      <c r="J1600" s="84">
        <f t="shared" si="289"/>
        <v>-1.2771899999999999E-2</v>
      </c>
      <c r="K1600" s="84">
        <f t="shared" si="290"/>
        <v>0</v>
      </c>
      <c r="L1600" s="84">
        <f t="shared" si="291"/>
        <v>1.2771899999999999E-2</v>
      </c>
      <c r="M1600" s="84">
        <f t="shared" si="292"/>
        <v>3.1212500000000001E-2</v>
      </c>
      <c r="N1600">
        <v>2743</v>
      </c>
      <c r="O1600" s="85">
        <v>0</v>
      </c>
      <c r="P1600" s="84">
        <v>0.8</v>
      </c>
      <c r="Q1600">
        <v>0</v>
      </c>
      <c r="R1600">
        <v>-3.1212500000000001E-2</v>
      </c>
      <c r="S1600">
        <v>-1.2771899999999999E-2</v>
      </c>
      <c r="T1600">
        <v>0</v>
      </c>
      <c r="U1600">
        <v>1.2771899999999999E-2</v>
      </c>
      <c r="V1600">
        <v>3.1212500000000001E-2</v>
      </c>
      <c r="W1600" s="85">
        <v>0</v>
      </c>
      <c r="X1600" s="85">
        <v>0</v>
      </c>
      <c r="Y1600" s="85">
        <v>0</v>
      </c>
      <c r="Z1600" s="85">
        <v>0</v>
      </c>
      <c r="AA1600" s="85">
        <v>0</v>
      </c>
      <c r="AB1600" s="64">
        <f t="shared" si="293"/>
        <v>3640.1200940000003</v>
      </c>
      <c r="AC1600" s="64">
        <f t="shared" si="294"/>
        <v>2657.2883818</v>
      </c>
      <c r="AD1600" s="64">
        <f t="shared" si="295"/>
        <v>-85.615887499999999</v>
      </c>
      <c r="AE1600" s="64">
        <f t="shared" si="296"/>
        <v>-35.033321699999995</v>
      </c>
      <c r="AF1600" s="64">
        <f t="shared" si="297"/>
        <v>0</v>
      </c>
      <c r="AG1600" s="64">
        <f t="shared" si="298"/>
        <v>35.033321699999995</v>
      </c>
      <c r="AH1600" s="64">
        <f t="shared" si="299"/>
        <v>85.615887499999999</v>
      </c>
    </row>
    <row r="1601" spans="1:34">
      <c r="A1601" t="s">
        <v>36</v>
      </c>
      <c r="B1601" t="s">
        <v>42</v>
      </c>
      <c r="C1601">
        <v>7</v>
      </c>
      <c r="D1601">
        <v>2014</v>
      </c>
      <c r="E1601">
        <v>16</v>
      </c>
      <c r="F1601">
        <v>1.476056</v>
      </c>
      <c r="G1601">
        <v>1.077521</v>
      </c>
      <c r="H1601" s="85">
        <v>80.581400000000002</v>
      </c>
      <c r="I1601" s="84">
        <f t="shared" si="288"/>
        <v>-3.2002799999999998E-2</v>
      </c>
      <c r="J1601" s="84">
        <f t="shared" si="289"/>
        <v>-1.3095300000000001E-2</v>
      </c>
      <c r="K1601" s="84">
        <f t="shared" si="290"/>
        <v>0</v>
      </c>
      <c r="L1601" s="84">
        <f t="shared" si="291"/>
        <v>1.3095300000000001E-2</v>
      </c>
      <c r="M1601" s="84">
        <f t="shared" si="292"/>
        <v>3.2002799999999998E-2</v>
      </c>
      <c r="N1601">
        <v>2743</v>
      </c>
      <c r="O1601" s="85">
        <v>0</v>
      </c>
      <c r="P1601" s="84">
        <v>0.67400000000000004</v>
      </c>
      <c r="Q1601">
        <v>0</v>
      </c>
      <c r="R1601">
        <v>-3.2002799999999998E-2</v>
      </c>
      <c r="S1601">
        <v>-1.3095300000000001E-2</v>
      </c>
      <c r="T1601">
        <v>0</v>
      </c>
      <c r="U1601">
        <v>1.3095300000000001E-2</v>
      </c>
      <c r="V1601">
        <v>3.2002799999999998E-2</v>
      </c>
      <c r="W1601" s="85">
        <v>0</v>
      </c>
      <c r="X1601" s="85">
        <v>0</v>
      </c>
      <c r="Y1601" s="85">
        <v>0</v>
      </c>
      <c r="Z1601" s="85">
        <v>0</v>
      </c>
      <c r="AA1601" s="85">
        <v>0</v>
      </c>
      <c r="AB1601" s="64">
        <f t="shared" si="293"/>
        <v>4048.8216080000002</v>
      </c>
      <c r="AC1601" s="64">
        <f t="shared" si="294"/>
        <v>2955.6401029999997</v>
      </c>
      <c r="AD1601" s="64">
        <f t="shared" si="295"/>
        <v>-87.783680399999994</v>
      </c>
      <c r="AE1601" s="64">
        <f t="shared" si="296"/>
        <v>-35.920407900000001</v>
      </c>
      <c r="AF1601" s="64">
        <f t="shared" si="297"/>
        <v>0</v>
      </c>
      <c r="AG1601" s="64">
        <f t="shared" si="298"/>
        <v>35.920407900000001</v>
      </c>
      <c r="AH1601" s="64">
        <f t="shared" si="299"/>
        <v>87.783680399999994</v>
      </c>
    </row>
    <row r="1602" spans="1:34">
      <c r="A1602" t="s">
        <v>36</v>
      </c>
      <c r="B1602" t="s">
        <v>42</v>
      </c>
      <c r="C1602">
        <v>7</v>
      </c>
      <c r="D1602">
        <v>2014</v>
      </c>
      <c r="E1602">
        <v>17</v>
      </c>
      <c r="F1602">
        <v>1.5344690000000001</v>
      </c>
      <c r="G1602">
        <v>1.1201620000000001</v>
      </c>
      <c r="H1602" s="85">
        <v>78.968999999999994</v>
      </c>
      <c r="I1602" s="84">
        <f t="shared" ref="I1602:I1665" si="300">SUM(R1602,W1602)</f>
        <v>-3.24097E-2</v>
      </c>
      <c r="J1602" s="84">
        <f t="shared" ref="J1602:J1665" si="301">SUM(S1602,X1602)</f>
        <v>-1.3261800000000001E-2</v>
      </c>
      <c r="K1602" s="84">
        <f t="shared" ref="K1602:K1665" si="302">SUM(T1602,Y1602)</f>
        <v>0</v>
      </c>
      <c r="L1602" s="84">
        <f t="shared" ref="L1602:L1665" si="303">SUM(U1602,Z1602)</f>
        <v>1.3261800000000001E-2</v>
      </c>
      <c r="M1602" s="84">
        <f t="shared" ref="M1602:M1665" si="304">SUM(V1602,AA1602)</f>
        <v>3.24097E-2</v>
      </c>
      <c r="N1602">
        <v>2743</v>
      </c>
      <c r="O1602" s="85">
        <v>0</v>
      </c>
      <c r="P1602" s="84">
        <v>0.56599999999999995</v>
      </c>
      <c r="Q1602">
        <v>0</v>
      </c>
      <c r="R1602">
        <v>-3.24097E-2</v>
      </c>
      <c r="S1602">
        <v>-1.3261800000000001E-2</v>
      </c>
      <c r="T1602">
        <v>0</v>
      </c>
      <c r="U1602">
        <v>1.3261800000000001E-2</v>
      </c>
      <c r="V1602">
        <v>3.24097E-2</v>
      </c>
      <c r="W1602" s="85">
        <v>0</v>
      </c>
      <c r="X1602" s="85">
        <v>0</v>
      </c>
      <c r="Y1602" s="85">
        <v>0</v>
      </c>
      <c r="Z1602" s="85">
        <v>0</v>
      </c>
      <c r="AA1602" s="85">
        <v>0</v>
      </c>
      <c r="AB1602" s="64">
        <f t="shared" si="293"/>
        <v>4209.0484670000005</v>
      </c>
      <c r="AC1602" s="64">
        <f t="shared" si="294"/>
        <v>3072.6043660000005</v>
      </c>
      <c r="AD1602" s="64">
        <f t="shared" si="295"/>
        <v>-88.899807100000004</v>
      </c>
      <c r="AE1602" s="64">
        <f t="shared" si="296"/>
        <v>-36.377117400000003</v>
      </c>
      <c r="AF1602" s="64">
        <f t="shared" si="297"/>
        <v>0</v>
      </c>
      <c r="AG1602" s="64">
        <f t="shared" si="298"/>
        <v>36.377117400000003</v>
      </c>
      <c r="AH1602" s="64">
        <f t="shared" si="299"/>
        <v>88.899807100000004</v>
      </c>
    </row>
    <row r="1603" spans="1:34">
      <c r="A1603" t="s">
        <v>36</v>
      </c>
      <c r="B1603" t="s">
        <v>42</v>
      </c>
      <c r="C1603">
        <v>7</v>
      </c>
      <c r="D1603">
        <v>2014</v>
      </c>
      <c r="E1603">
        <v>18</v>
      </c>
      <c r="F1603">
        <v>1.502823</v>
      </c>
      <c r="G1603">
        <v>1.0970610000000001</v>
      </c>
      <c r="H1603" s="85">
        <v>77.248099999999994</v>
      </c>
      <c r="I1603" s="84">
        <f t="shared" si="300"/>
        <v>-3.22063E-2</v>
      </c>
      <c r="J1603" s="84">
        <f t="shared" si="301"/>
        <v>-1.31786E-2</v>
      </c>
      <c r="K1603" s="84">
        <f t="shared" si="302"/>
        <v>0</v>
      </c>
      <c r="L1603" s="84">
        <f t="shared" si="303"/>
        <v>1.31786E-2</v>
      </c>
      <c r="M1603" s="84">
        <f t="shared" si="304"/>
        <v>3.22063E-2</v>
      </c>
      <c r="N1603">
        <v>2743</v>
      </c>
      <c r="O1603" s="85">
        <v>0</v>
      </c>
      <c r="P1603" s="84">
        <v>0.374</v>
      </c>
      <c r="Q1603">
        <v>0</v>
      </c>
      <c r="R1603">
        <v>-3.22063E-2</v>
      </c>
      <c r="S1603">
        <v>-1.31786E-2</v>
      </c>
      <c r="T1603">
        <v>0</v>
      </c>
      <c r="U1603">
        <v>1.31786E-2</v>
      </c>
      <c r="V1603">
        <v>3.22063E-2</v>
      </c>
      <c r="W1603" s="85">
        <v>0</v>
      </c>
      <c r="X1603" s="85">
        <v>0</v>
      </c>
      <c r="Y1603" s="85">
        <v>0</v>
      </c>
      <c r="Z1603" s="85">
        <v>0</v>
      </c>
      <c r="AA1603" s="85">
        <v>0</v>
      </c>
      <c r="AB1603" s="64">
        <f t="shared" ref="AB1603:AB1666" si="305">F1603*N1603+P1603*O1603</f>
        <v>4122.2434890000004</v>
      </c>
      <c r="AC1603" s="64">
        <f t="shared" ref="AC1603:AC1666" si="306">G1603*N1603</f>
        <v>3009.238323</v>
      </c>
      <c r="AD1603" s="64">
        <f t="shared" ref="AD1603:AD1666" si="307">R1603*$N1603</f>
        <v>-88.341880900000007</v>
      </c>
      <c r="AE1603" s="64">
        <f t="shared" ref="AE1603:AE1666" si="308">S1603*$N1603</f>
        <v>-36.148899800000002</v>
      </c>
      <c r="AF1603" s="64">
        <f t="shared" ref="AF1603:AF1666" si="309">T1603*$N1603</f>
        <v>0</v>
      </c>
      <c r="AG1603" s="64">
        <f t="shared" ref="AG1603:AG1666" si="310">U1603*$N1603</f>
        <v>36.148899800000002</v>
      </c>
      <c r="AH1603" s="64">
        <f t="shared" ref="AH1603:AH1666" si="311">V1603*$N1603</f>
        <v>88.341880900000007</v>
      </c>
    </row>
    <row r="1604" spans="1:34">
      <c r="A1604" t="s">
        <v>36</v>
      </c>
      <c r="B1604" t="s">
        <v>42</v>
      </c>
      <c r="C1604">
        <v>7</v>
      </c>
      <c r="D1604">
        <v>2014</v>
      </c>
      <c r="E1604">
        <v>19</v>
      </c>
      <c r="F1604">
        <v>1.295811</v>
      </c>
      <c r="G1604">
        <v>1.43835</v>
      </c>
      <c r="H1604" s="85">
        <v>75.123999999999995</v>
      </c>
      <c r="I1604" s="84">
        <f t="shared" si="300"/>
        <v>0</v>
      </c>
      <c r="J1604" s="84">
        <f t="shared" si="301"/>
        <v>0</v>
      </c>
      <c r="K1604" s="84">
        <f t="shared" si="302"/>
        <v>0</v>
      </c>
      <c r="L1604" s="84">
        <f t="shared" si="303"/>
        <v>0</v>
      </c>
      <c r="M1604" s="84">
        <f t="shared" si="304"/>
        <v>0</v>
      </c>
      <c r="N1604">
        <v>2743</v>
      </c>
      <c r="O1604" s="85">
        <v>0</v>
      </c>
      <c r="P1604" s="84">
        <v>0.23300000000000001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W1604" s="85">
        <v>0</v>
      </c>
      <c r="X1604" s="85">
        <v>0</v>
      </c>
      <c r="Y1604" s="85">
        <v>0</v>
      </c>
      <c r="Z1604" s="85">
        <v>0</v>
      </c>
      <c r="AA1604" s="85">
        <v>0</v>
      </c>
      <c r="AB1604" s="64">
        <f t="shared" si="305"/>
        <v>3554.4095729999999</v>
      </c>
      <c r="AC1604" s="64">
        <f t="shared" si="306"/>
        <v>3945.3940499999999</v>
      </c>
      <c r="AD1604" s="64">
        <f t="shared" si="307"/>
        <v>0</v>
      </c>
      <c r="AE1604" s="64">
        <f t="shared" si="308"/>
        <v>0</v>
      </c>
      <c r="AF1604" s="64">
        <f t="shared" si="309"/>
        <v>0</v>
      </c>
      <c r="AG1604" s="64">
        <f t="shared" si="310"/>
        <v>0</v>
      </c>
      <c r="AH1604" s="64">
        <f t="shared" si="311"/>
        <v>0</v>
      </c>
    </row>
    <row r="1605" spans="1:34">
      <c r="A1605" t="s">
        <v>36</v>
      </c>
      <c r="B1605" t="s">
        <v>42</v>
      </c>
      <c r="C1605">
        <v>7</v>
      </c>
      <c r="D1605">
        <v>2014</v>
      </c>
      <c r="E1605">
        <v>20</v>
      </c>
      <c r="F1605">
        <v>0.96105110000000005</v>
      </c>
      <c r="G1605">
        <v>1.0475460000000001</v>
      </c>
      <c r="H1605" s="85">
        <v>72.658900000000003</v>
      </c>
      <c r="I1605" s="84">
        <f t="shared" si="300"/>
        <v>0</v>
      </c>
      <c r="J1605" s="84">
        <f t="shared" si="301"/>
        <v>0</v>
      </c>
      <c r="K1605" s="84">
        <f t="shared" si="302"/>
        <v>0</v>
      </c>
      <c r="L1605" s="84">
        <f t="shared" si="303"/>
        <v>0</v>
      </c>
      <c r="M1605" s="84">
        <f t="shared" si="304"/>
        <v>0</v>
      </c>
      <c r="N1605">
        <v>2743</v>
      </c>
      <c r="O1605" s="85">
        <v>0</v>
      </c>
      <c r="P1605" s="84">
        <v>0.16500000000000001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W1605" s="85">
        <v>0</v>
      </c>
      <c r="X1605" s="85">
        <v>0</v>
      </c>
      <c r="Y1605" s="85">
        <v>0</v>
      </c>
      <c r="Z1605" s="85">
        <v>0</v>
      </c>
      <c r="AA1605" s="85">
        <v>0</v>
      </c>
      <c r="AB1605" s="64">
        <f t="shared" si="305"/>
        <v>2636.1631673000002</v>
      </c>
      <c r="AC1605" s="64">
        <f t="shared" si="306"/>
        <v>2873.4186780000005</v>
      </c>
      <c r="AD1605" s="64">
        <f t="shared" si="307"/>
        <v>0</v>
      </c>
      <c r="AE1605" s="64">
        <f t="shared" si="308"/>
        <v>0</v>
      </c>
      <c r="AF1605" s="64">
        <f t="shared" si="309"/>
        <v>0</v>
      </c>
      <c r="AG1605" s="64">
        <f t="shared" si="310"/>
        <v>0</v>
      </c>
      <c r="AH1605" s="64">
        <f t="shared" si="311"/>
        <v>0</v>
      </c>
    </row>
    <row r="1606" spans="1:34">
      <c r="A1606" t="s">
        <v>36</v>
      </c>
      <c r="B1606" t="s">
        <v>42</v>
      </c>
      <c r="C1606">
        <v>7</v>
      </c>
      <c r="D1606">
        <v>2014</v>
      </c>
      <c r="E1606">
        <v>21</v>
      </c>
      <c r="F1606">
        <v>0.74676149999999997</v>
      </c>
      <c r="G1606">
        <v>0.79903480000000005</v>
      </c>
      <c r="H1606" s="85">
        <v>71.302300000000002</v>
      </c>
      <c r="I1606" s="84">
        <f t="shared" si="300"/>
        <v>0</v>
      </c>
      <c r="J1606" s="84">
        <f t="shared" si="301"/>
        <v>0</v>
      </c>
      <c r="K1606" s="84">
        <f t="shared" si="302"/>
        <v>0</v>
      </c>
      <c r="L1606" s="84">
        <f t="shared" si="303"/>
        <v>0</v>
      </c>
      <c r="M1606" s="84">
        <f t="shared" si="304"/>
        <v>0</v>
      </c>
      <c r="N1606">
        <v>2743</v>
      </c>
      <c r="O1606" s="85">
        <v>0</v>
      </c>
      <c r="P1606" s="84">
        <v>0.1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W1606" s="85">
        <v>0</v>
      </c>
      <c r="X1606" s="85">
        <v>0</v>
      </c>
      <c r="Y1606" s="85">
        <v>0</v>
      </c>
      <c r="Z1606" s="85">
        <v>0</v>
      </c>
      <c r="AA1606" s="85">
        <v>0</v>
      </c>
      <c r="AB1606" s="64">
        <f t="shared" si="305"/>
        <v>2048.3667944999997</v>
      </c>
      <c r="AC1606" s="64">
        <f t="shared" si="306"/>
        <v>2191.7524564</v>
      </c>
      <c r="AD1606" s="64">
        <f t="shared" si="307"/>
        <v>0</v>
      </c>
      <c r="AE1606" s="64">
        <f t="shared" si="308"/>
        <v>0</v>
      </c>
      <c r="AF1606" s="64">
        <f t="shared" si="309"/>
        <v>0</v>
      </c>
      <c r="AG1606" s="64">
        <f t="shared" si="310"/>
        <v>0</v>
      </c>
      <c r="AH1606" s="64">
        <f t="shared" si="311"/>
        <v>0</v>
      </c>
    </row>
    <row r="1607" spans="1:34">
      <c r="A1607" t="s">
        <v>36</v>
      </c>
      <c r="B1607" t="s">
        <v>42</v>
      </c>
      <c r="C1607">
        <v>7</v>
      </c>
      <c r="D1607">
        <v>2014</v>
      </c>
      <c r="E1607">
        <v>22</v>
      </c>
      <c r="F1607">
        <v>0.58769420000000006</v>
      </c>
      <c r="G1607">
        <v>0.58769420000000006</v>
      </c>
      <c r="H1607" s="85">
        <v>69.418599999999998</v>
      </c>
      <c r="I1607" s="84">
        <f t="shared" si="300"/>
        <v>0</v>
      </c>
      <c r="J1607" s="84">
        <f t="shared" si="301"/>
        <v>0</v>
      </c>
      <c r="K1607" s="84">
        <f t="shared" si="302"/>
        <v>0</v>
      </c>
      <c r="L1607" s="84">
        <f t="shared" si="303"/>
        <v>0</v>
      </c>
      <c r="M1607" s="84">
        <f t="shared" si="304"/>
        <v>0</v>
      </c>
      <c r="N1607">
        <v>2743</v>
      </c>
      <c r="O1607" s="85">
        <v>0</v>
      </c>
      <c r="P1607" s="84">
        <v>6.8000000000000005E-2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W1607" s="85">
        <v>0</v>
      </c>
      <c r="X1607" s="85">
        <v>0</v>
      </c>
      <c r="Y1607" s="85">
        <v>0</v>
      </c>
      <c r="Z1607" s="85">
        <v>0</v>
      </c>
      <c r="AA1607" s="85">
        <v>0</v>
      </c>
      <c r="AB1607" s="64">
        <f t="shared" si="305"/>
        <v>1612.0451906000001</v>
      </c>
      <c r="AC1607" s="64">
        <f t="shared" si="306"/>
        <v>1612.0451906000001</v>
      </c>
      <c r="AD1607" s="64">
        <f t="shared" si="307"/>
        <v>0</v>
      </c>
      <c r="AE1607" s="64">
        <f t="shared" si="308"/>
        <v>0</v>
      </c>
      <c r="AF1607" s="64">
        <f t="shared" si="309"/>
        <v>0</v>
      </c>
      <c r="AG1607" s="64">
        <f t="shared" si="310"/>
        <v>0</v>
      </c>
      <c r="AH1607" s="64">
        <f t="shared" si="311"/>
        <v>0</v>
      </c>
    </row>
    <row r="1608" spans="1:34">
      <c r="A1608" t="s">
        <v>36</v>
      </c>
      <c r="B1608" t="s">
        <v>42</v>
      </c>
      <c r="C1608">
        <v>7</v>
      </c>
      <c r="D1608">
        <v>2014</v>
      </c>
      <c r="E1608">
        <v>23</v>
      </c>
      <c r="F1608">
        <v>0.43788569999999999</v>
      </c>
      <c r="G1608">
        <v>0.43788569999999999</v>
      </c>
      <c r="H1608" s="85">
        <v>68.465100000000007</v>
      </c>
      <c r="I1608" s="84">
        <f t="shared" si="300"/>
        <v>0</v>
      </c>
      <c r="J1608" s="84">
        <f t="shared" si="301"/>
        <v>0</v>
      </c>
      <c r="K1608" s="84">
        <f t="shared" si="302"/>
        <v>0</v>
      </c>
      <c r="L1608" s="84">
        <f t="shared" si="303"/>
        <v>0</v>
      </c>
      <c r="M1608" s="84">
        <f t="shared" si="304"/>
        <v>0</v>
      </c>
      <c r="N1608">
        <v>2743</v>
      </c>
      <c r="O1608" s="85">
        <v>0</v>
      </c>
      <c r="P1608" s="84">
        <v>5.0999999999999997E-2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W1608" s="85">
        <v>0</v>
      </c>
      <c r="X1608" s="85">
        <v>0</v>
      </c>
      <c r="Y1608" s="85">
        <v>0</v>
      </c>
      <c r="Z1608" s="85">
        <v>0</v>
      </c>
      <c r="AA1608" s="85">
        <v>0</v>
      </c>
      <c r="AB1608" s="64">
        <f t="shared" si="305"/>
        <v>1201.1204751</v>
      </c>
      <c r="AC1608" s="64">
        <f t="shared" si="306"/>
        <v>1201.1204751</v>
      </c>
      <c r="AD1608" s="64">
        <f t="shared" si="307"/>
        <v>0</v>
      </c>
      <c r="AE1608" s="64">
        <f t="shared" si="308"/>
        <v>0</v>
      </c>
      <c r="AF1608" s="64">
        <f t="shared" si="309"/>
        <v>0</v>
      </c>
      <c r="AG1608" s="64">
        <f t="shared" si="310"/>
        <v>0</v>
      </c>
      <c r="AH1608" s="64">
        <f t="shared" si="311"/>
        <v>0</v>
      </c>
    </row>
    <row r="1609" spans="1:34">
      <c r="A1609" t="s">
        <v>36</v>
      </c>
      <c r="B1609" t="s">
        <v>42</v>
      </c>
      <c r="C1609">
        <v>7</v>
      </c>
      <c r="D1609">
        <v>2014</v>
      </c>
      <c r="E1609">
        <v>24</v>
      </c>
      <c r="F1609">
        <v>0.2811457</v>
      </c>
      <c r="G1609">
        <v>0.2811457</v>
      </c>
      <c r="H1609" s="85">
        <v>68.077500000000001</v>
      </c>
      <c r="I1609" s="84">
        <f t="shared" si="300"/>
        <v>0</v>
      </c>
      <c r="J1609" s="84">
        <f t="shared" si="301"/>
        <v>0</v>
      </c>
      <c r="K1609" s="84">
        <f t="shared" si="302"/>
        <v>0</v>
      </c>
      <c r="L1609" s="84">
        <f t="shared" si="303"/>
        <v>0</v>
      </c>
      <c r="M1609" s="84">
        <f t="shared" si="304"/>
        <v>0</v>
      </c>
      <c r="N1609">
        <v>2743</v>
      </c>
      <c r="O1609" s="85">
        <v>0</v>
      </c>
      <c r="P1609" s="84">
        <v>0.05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 s="85">
        <v>0</v>
      </c>
      <c r="X1609" s="85">
        <v>0</v>
      </c>
      <c r="Y1609" s="85">
        <v>0</v>
      </c>
      <c r="Z1609" s="85">
        <v>0</v>
      </c>
      <c r="AA1609" s="85">
        <v>0</v>
      </c>
      <c r="AB1609" s="64">
        <f t="shared" si="305"/>
        <v>771.18265510000003</v>
      </c>
      <c r="AC1609" s="64">
        <f t="shared" si="306"/>
        <v>771.18265510000003</v>
      </c>
      <c r="AD1609" s="64">
        <f t="shared" si="307"/>
        <v>0</v>
      </c>
      <c r="AE1609" s="64">
        <f t="shared" si="308"/>
        <v>0</v>
      </c>
      <c r="AF1609" s="64">
        <f t="shared" si="309"/>
        <v>0</v>
      </c>
      <c r="AG1609" s="64">
        <f t="shared" si="310"/>
        <v>0</v>
      </c>
      <c r="AH1609" s="64">
        <f t="shared" si="311"/>
        <v>0</v>
      </c>
    </row>
    <row r="1610" spans="1:34">
      <c r="A1610" t="s">
        <v>36</v>
      </c>
      <c r="B1610" t="s">
        <v>43</v>
      </c>
      <c r="C1610">
        <v>8</v>
      </c>
      <c r="D1610">
        <v>2014</v>
      </c>
      <c r="E1610">
        <v>1</v>
      </c>
      <c r="F1610">
        <v>0.08</v>
      </c>
      <c r="G1610">
        <v>0.08</v>
      </c>
      <c r="H1610" s="85">
        <v>68.209299999999999</v>
      </c>
      <c r="I1610" s="84">
        <f t="shared" si="300"/>
        <v>0</v>
      </c>
      <c r="J1610" s="84">
        <f t="shared" si="301"/>
        <v>0</v>
      </c>
      <c r="K1610" s="84">
        <f t="shared" si="302"/>
        <v>0</v>
      </c>
      <c r="L1610" s="84">
        <f t="shared" si="303"/>
        <v>0</v>
      </c>
      <c r="M1610" s="84">
        <f t="shared" si="304"/>
        <v>0</v>
      </c>
      <c r="N1610">
        <v>2954</v>
      </c>
      <c r="O1610" s="85">
        <v>0</v>
      </c>
      <c r="P1610" s="84">
        <v>0.05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 s="85">
        <v>0</v>
      </c>
      <c r="X1610" s="85">
        <v>0</v>
      </c>
      <c r="Y1610" s="85">
        <v>0</v>
      </c>
      <c r="Z1610" s="85">
        <v>0</v>
      </c>
      <c r="AA1610" s="85">
        <v>0</v>
      </c>
      <c r="AB1610" s="64">
        <f t="shared" si="305"/>
        <v>236.32</v>
      </c>
      <c r="AC1610" s="64">
        <f t="shared" si="306"/>
        <v>236.32</v>
      </c>
      <c r="AD1610" s="64">
        <f t="shared" si="307"/>
        <v>0</v>
      </c>
      <c r="AE1610" s="64">
        <f t="shared" si="308"/>
        <v>0</v>
      </c>
      <c r="AF1610" s="64">
        <f t="shared" si="309"/>
        <v>0</v>
      </c>
      <c r="AG1610" s="64">
        <f t="shared" si="310"/>
        <v>0</v>
      </c>
      <c r="AH1610" s="64">
        <f t="shared" si="311"/>
        <v>0</v>
      </c>
    </row>
    <row r="1611" spans="1:34">
      <c r="A1611" t="s">
        <v>36</v>
      </c>
      <c r="B1611" t="s">
        <v>43</v>
      </c>
      <c r="C1611">
        <v>8</v>
      </c>
      <c r="D1611">
        <v>2014</v>
      </c>
      <c r="E1611">
        <v>2</v>
      </c>
      <c r="F1611">
        <v>0.08</v>
      </c>
      <c r="G1611">
        <v>0.08</v>
      </c>
      <c r="H1611" s="85">
        <v>66.953500000000005</v>
      </c>
      <c r="I1611" s="84">
        <f t="shared" si="300"/>
        <v>0</v>
      </c>
      <c r="J1611" s="84">
        <f t="shared" si="301"/>
        <v>0</v>
      </c>
      <c r="K1611" s="84">
        <f t="shared" si="302"/>
        <v>0</v>
      </c>
      <c r="L1611" s="84">
        <f t="shared" si="303"/>
        <v>0</v>
      </c>
      <c r="M1611" s="84">
        <f t="shared" si="304"/>
        <v>0</v>
      </c>
      <c r="N1611">
        <v>2954</v>
      </c>
      <c r="O1611" s="85">
        <v>0</v>
      </c>
      <c r="P1611" s="84">
        <v>3.2000000000000001E-2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W1611" s="85">
        <v>0</v>
      </c>
      <c r="X1611" s="85">
        <v>0</v>
      </c>
      <c r="Y1611" s="85">
        <v>0</v>
      </c>
      <c r="Z1611" s="85">
        <v>0</v>
      </c>
      <c r="AA1611" s="85">
        <v>0</v>
      </c>
      <c r="AB1611" s="64">
        <f t="shared" si="305"/>
        <v>236.32</v>
      </c>
      <c r="AC1611" s="64">
        <f t="shared" si="306"/>
        <v>236.32</v>
      </c>
      <c r="AD1611" s="64">
        <f t="shared" si="307"/>
        <v>0</v>
      </c>
      <c r="AE1611" s="64">
        <f t="shared" si="308"/>
        <v>0</v>
      </c>
      <c r="AF1611" s="64">
        <f t="shared" si="309"/>
        <v>0</v>
      </c>
      <c r="AG1611" s="64">
        <f t="shared" si="310"/>
        <v>0</v>
      </c>
      <c r="AH1611" s="64">
        <f t="shared" si="311"/>
        <v>0</v>
      </c>
    </row>
    <row r="1612" spans="1:34">
      <c r="A1612" t="s">
        <v>36</v>
      </c>
      <c r="B1612" t="s">
        <v>43</v>
      </c>
      <c r="C1612">
        <v>8</v>
      </c>
      <c r="D1612">
        <v>2014</v>
      </c>
      <c r="E1612">
        <v>3</v>
      </c>
      <c r="F1612">
        <v>0.08</v>
      </c>
      <c r="G1612">
        <v>0.08</v>
      </c>
      <c r="H1612" s="85">
        <v>66.271299999999997</v>
      </c>
      <c r="I1612" s="84">
        <f t="shared" si="300"/>
        <v>0</v>
      </c>
      <c r="J1612" s="84">
        <f t="shared" si="301"/>
        <v>0</v>
      </c>
      <c r="K1612" s="84">
        <f t="shared" si="302"/>
        <v>0</v>
      </c>
      <c r="L1612" s="84">
        <f t="shared" si="303"/>
        <v>0</v>
      </c>
      <c r="M1612" s="84">
        <f t="shared" si="304"/>
        <v>0</v>
      </c>
      <c r="N1612">
        <v>2954</v>
      </c>
      <c r="O1612" s="85">
        <v>0</v>
      </c>
      <c r="P1612" s="84">
        <v>4.3999999999999997E-2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W1612" s="85">
        <v>0</v>
      </c>
      <c r="X1612" s="85">
        <v>0</v>
      </c>
      <c r="Y1612" s="85">
        <v>0</v>
      </c>
      <c r="Z1612" s="85">
        <v>0</v>
      </c>
      <c r="AA1612" s="85">
        <v>0</v>
      </c>
      <c r="AB1612" s="64">
        <f t="shared" si="305"/>
        <v>236.32</v>
      </c>
      <c r="AC1612" s="64">
        <f t="shared" si="306"/>
        <v>236.32</v>
      </c>
      <c r="AD1612" s="64">
        <f t="shared" si="307"/>
        <v>0</v>
      </c>
      <c r="AE1612" s="64">
        <f t="shared" si="308"/>
        <v>0</v>
      </c>
      <c r="AF1612" s="64">
        <f t="shared" si="309"/>
        <v>0</v>
      </c>
      <c r="AG1612" s="64">
        <f t="shared" si="310"/>
        <v>0</v>
      </c>
      <c r="AH1612" s="64">
        <f t="shared" si="311"/>
        <v>0</v>
      </c>
    </row>
    <row r="1613" spans="1:34">
      <c r="A1613" t="s">
        <v>36</v>
      </c>
      <c r="B1613" t="s">
        <v>43</v>
      </c>
      <c r="C1613">
        <v>8</v>
      </c>
      <c r="D1613">
        <v>2014</v>
      </c>
      <c r="E1613">
        <v>4</v>
      </c>
      <c r="F1613">
        <v>0.08</v>
      </c>
      <c r="G1613">
        <v>0.08</v>
      </c>
      <c r="H1613" s="85">
        <v>67.550399999999996</v>
      </c>
      <c r="I1613" s="84">
        <f t="shared" si="300"/>
        <v>0</v>
      </c>
      <c r="J1613" s="84">
        <f t="shared" si="301"/>
        <v>0</v>
      </c>
      <c r="K1613" s="84">
        <f t="shared" si="302"/>
        <v>0</v>
      </c>
      <c r="L1613" s="84">
        <f t="shared" si="303"/>
        <v>0</v>
      </c>
      <c r="M1613" s="84">
        <f t="shared" si="304"/>
        <v>0</v>
      </c>
      <c r="N1613">
        <v>2954</v>
      </c>
      <c r="O1613" s="85">
        <v>0</v>
      </c>
      <c r="P1613" s="84">
        <v>4.3999999999999997E-2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W1613" s="85">
        <v>0</v>
      </c>
      <c r="X1613" s="85">
        <v>0</v>
      </c>
      <c r="Y1613" s="85">
        <v>0</v>
      </c>
      <c r="Z1613" s="85">
        <v>0</v>
      </c>
      <c r="AA1613" s="85">
        <v>0</v>
      </c>
      <c r="AB1613" s="64">
        <f t="shared" si="305"/>
        <v>236.32</v>
      </c>
      <c r="AC1613" s="64">
        <f t="shared" si="306"/>
        <v>236.32</v>
      </c>
      <c r="AD1613" s="64">
        <f t="shared" si="307"/>
        <v>0</v>
      </c>
      <c r="AE1613" s="64">
        <f t="shared" si="308"/>
        <v>0</v>
      </c>
      <c r="AF1613" s="64">
        <f t="shared" si="309"/>
        <v>0</v>
      </c>
      <c r="AG1613" s="64">
        <f t="shared" si="310"/>
        <v>0</v>
      </c>
      <c r="AH1613" s="64">
        <f t="shared" si="311"/>
        <v>0</v>
      </c>
    </row>
    <row r="1614" spans="1:34">
      <c r="A1614" t="s">
        <v>36</v>
      </c>
      <c r="B1614" t="s">
        <v>43</v>
      </c>
      <c r="C1614">
        <v>8</v>
      </c>
      <c r="D1614">
        <v>2014</v>
      </c>
      <c r="E1614">
        <v>5</v>
      </c>
      <c r="F1614">
        <v>4.7243500000000001E-2</v>
      </c>
      <c r="G1614">
        <v>4.7243500000000001E-2</v>
      </c>
      <c r="H1614" s="85">
        <v>66.976699999999994</v>
      </c>
      <c r="I1614" s="84">
        <f t="shared" si="300"/>
        <v>0</v>
      </c>
      <c r="J1614" s="84">
        <f t="shared" si="301"/>
        <v>0</v>
      </c>
      <c r="K1614" s="84">
        <f t="shared" si="302"/>
        <v>0</v>
      </c>
      <c r="L1614" s="84">
        <f t="shared" si="303"/>
        <v>0</v>
      </c>
      <c r="M1614" s="84">
        <f t="shared" si="304"/>
        <v>0</v>
      </c>
      <c r="N1614">
        <v>2954</v>
      </c>
      <c r="O1614" s="85">
        <v>0</v>
      </c>
      <c r="P1614" s="84">
        <v>5.3999999999999999E-2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W1614" s="85">
        <v>0</v>
      </c>
      <c r="X1614" s="85">
        <v>0</v>
      </c>
      <c r="Y1614" s="85">
        <v>0</v>
      </c>
      <c r="Z1614" s="85">
        <v>0</v>
      </c>
      <c r="AA1614" s="85">
        <v>0</v>
      </c>
      <c r="AB1614" s="64">
        <f t="shared" si="305"/>
        <v>139.557299</v>
      </c>
      <c r="AC1614" s="64">
        <f t="shared" si="306"/>
        <v>139.557299</v>
      </c>
      <c r="AD1614" s="64">
        <f t="shared" si="307"/>
        <v>0</v>
      </c>
      <c r="AE1614" s="64">
        <f t="shared" si="308"/>
        <v>0</v>
      </c>
      <c r="AF1614" s="64">
        <f t="shared" si="309"/>
        <v>0</v>
      </c>
      <c r="AG1614" s="64">
        <f t="shared" si="310"/>
        <v>0</v>
      </c>
      <c r="AH1614" s="64">
        <f t="shared" si="311"/>
        <v>0</v>
      </c>
    </row>
    <row r="1615" spans="1:34">
      <c r="A1615" t="s">
        <v>36</v>
      </c>
      <c r="B1615" t="s">
        <v>43</v>
      </c>
      <c r="C1615">
        <v>8</v>
      </c>
      <c r="D1615">
        <v>2014</v>
      </c>
      <c r="E1615">
        <v>6</v>
      </c>
      <c r="F1615">
        <v>4.0434600000000001E-2</v>
      </c>
      <c r="G1615">
        <v>4.0434600000000001E-2</v>
      </c>
      <c r="H1615" s="85">
        <v>66.093000000000004</v>
      </c>
      <c r="I1615" s="84">
        <f t="shared" si="300"/>
        <v>0</v>
      </c>
      <c r="J1615" s="84">
        <f t="shared" si="301"/>
        <v>0</v>
      </c>
      <c r="K1615" s="84">
        <f t="shared" si="302"/>
        <v>0</v>
      </c>
      <c r="L1615" s="84">
        <f t="shared" si="303"/>
        <v>0</v>
      </c>
      <c r="M1615" s="84">
        <f t="shared" si="304"/>
        <v>0</v>
      </c>
      <c r="N1615">
        <v>2954</v>
      </c>
      <c r="O1615" s="85">
        <v>0</v>
      </c>
      <c r="P1615" s="84">
        <v>0.10100000000000001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W1615" s="85">
        <v>0</v>
      </c>
      <c r="X1615" s="85">
        <v>0</v>
      </c>
      <c r="Y1615" s="85">
        <v>0</v>
      </c>
      <c r="Z1615" s="85">
        <v>0</v>
      </c>
      <c r="AA1615" s="85">
        <v>0</v>
      </c>
      <c r="AB1615" s="64">
        <f t="shared" si="305"/>
        <v>119.44380840000001</v>
      </c>
      <c r="AC1615" s="64">
        <f t="shared" si="306"/>
        <v>119.44380840000001</v>
      </c>
      <c r="AD1615" s="64">
        <f t="shared" si="307"/>
        <v>0</v>
      </c>
      <c r="AE1615" s="64">
        <f t="shared" si="308"/>
        <v>0</v>
      </c>
      <c r="AF1615" s="64">
        <f t="shared" si="309"/>
        <v>0</v>
      </c>
      <c r="AG1615" s="64">
        <f t="shared" si="310"/>
        <v>0</v>
      </c>
      <c r="AH1615" s="64">
        <f t="shared" si="311"/>
        <v>0</v>
      </c>
    </row>
    <row r="1616" spans="1:34">
      <c r="A1616" t="s">
        <v>36</v>
      </c>
      <c r="B1616" t="s">
        <v>43</v>
      </c>
      <c r="C1616">
        <v>8</v>
      </c>
      <c r="D1616">
        <v>2014</v>
      </c>
      <c r="E1616">
        <v>7</v>
      </c>
      <c r="F1616">
        <v>2.5726800000000001E-2</v>
      </c>
      <c r="G1616">
        <v>2.5726800000000001E-2</v>
      </c>
      <c r="H1616" s="85">
        <v>66.263599999999997</v>
      </c>
      <c r="I1616" s="84">
        <f t="shared" si="300"/>
        <v>0</v>
      </c>
      <c r="J1616" s="84">
        <f t="shared" si="301"/>
        <v>0</v>
      </c>
      <c r="K1616" s="84">
        <f t="shared" si="302"/>
        <v>0</v>
      </c>
      <c r="L1616" s="84">
        <f t="shared" si="303"/>
        <v>0</v>
      </c>
      <c r="M1616" s="84">
        <f t="shared" si="304"/>
        <v>0</v>
      </c>
      <c r="N1616">
        <v>2954</v>
      </c>
      <c r="O1616" s="85">
        <v>0</v>
      </c>
      <c r="P1616" s="84">
        <v>0.161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W1616" s="85">
        <v>0</v>
      </c>
      <c r="X1616" s="85">
        <v>0</v>
      </c>
      <c r="Y1616" s="85">
        <v>0</v>
      </c>
      <c r="Z1616" s="85">
        <v>0</v>
      </c>
      <c r="AA1616" s="85">
        <v>0</v>
      </c>
      <c r="AB1616" s="64">
        <f t="shared" si="305"/>
        <v>75.9969672</v>
      </c>
      <c r="AC1616" s="64">
        <f t="shared" si="306"/>
        <v>75.9969672</v>
      </c>
      <c r="AD1616" s="64">
        <f t="shared" si="307"/>
        <v>0</v>
      </c>
      <c r="AE1616" s="64">
        <f t="shared" si="308"/>
        <v>0</v>
      </c>
      <c r="AF1616" s="64">
        <f t="shared" si="309"/>
        <v>0</v>
      </c>
      <c r="AG1616" s="64">
        <f t="shared" si="310"/>
        <v>0</v>
      </c>
      <c r="AH1616" s="64">
        <f t="shared" si="311"/>
        <v>0</v>
      </c>
    </row>
    <row r="1617" spans="1:34">
      <c r="A1617" t="s">
        <v>36</v>
      </c>
      <c r="B1617" t="s">
        <v>43</v>
      </c>
      <c r="C1617">
        <v>8</v>
      </c>
      <c r="D1617">
        <v>2014</v>
      </c>
      <c r="E1617">
        <v>8</v>
      </c>
      <c r="F1617">
        <v>3.37989E-2</v>
      </c>
      <c r="G1617">
        <v>3.37989E-2</v>
      </c>
      <c r="H1617" s="85">
        <v>70.651200000000003</v>
      </c>
      <c r="I1617" s="84">
        <f t="shared" si="300"/>
        <v>0</v>
      </c>
      <c r="J1617" s="84">
        <f t="shared" si="301"/>
        <v>0</v>
      </c>
      <c r="K1617" s="84">
        <f t="shared" si="302"/>
        <v>0</v>
      </c>
      <c r="L1617" s="84">
        <f t="shared" si="303"/>
        <v>0</v>
      </c>
      <c r="M1617" s="84">
        <f t="shared" si="304"/>
        <v>0</v>
      </c>
      <c r="N1617">
        <v>2954</v>
      </c>
      <c r="O1617" s="85">
        <v>0</v>
      </c>
      <c r="P1617" s="84">
        <v>0.224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 s="85">
        <v>0</v>
      </c>
      <c r="X1617" s="85">
        <v>0</v>
      </c>
      <c r="Y1617" s="85">
        <v>0</v>
      </c>
      <c r="Z1617" s="85">
        <v>0</v>
      </c>
      <c r="AA1617" s="85">
        <v>0</v>
      </c>
      <c r="AB1617" s="64">
        <f t="shared" si="305"/>
        <v>99.841950600000004</v>
      </c>
      <c r="AC1617" s="64">
        <f t="shared" si="306"/>
        <v>99.841950600000004</v>
      </c>
      <c r="AD1617" s="64">
        <f t="shared" si="307"/>
        <v>0</v>
      </c>
      <c r="AE1617" s="64">
        <f t="shared" si="308"/>
        <v>0</v>
      </c>
      <c r="AF1617" s="64">
        <f t="shared" si="309"/>
        <v>0</v>
      </c>
      <c r="AG1617" s="64">
        <f t="shared" si="310"/>
        <v>0</v>
      </c>
      <c r="AH1617" s="64">
        <f t="shared" si="311"/>
        <v>0</v>
      </c>
    </row>
    <row r="1618" spans="1:34">
      <c r="A1618" t="s">
        <v>36</v>
      </c>
      <c r="B1618" t="s">
        <v>43</v>
      </c>
      <c r="C1618">
        <v>8</v>
      </c>
      <c r="D1618">
        <v>2014</v>
      </c>
      <c r="E1618">
        <v>9</v>
      </c>
      <c r="F1618">
        <v>0.13464680000000001</v>
      </c>
      <c r="G1618">
        <v>0.13464680000000001</v>
      </c>
      <c r="H1618" s="85">
        <v>76.728700000000003</v>
      </c>
      <c r="I1618" s="84">
        <f t="shared" si="300"/>
        <v>0</v>
      </c>
      <c r="J1618" s="84">
        <f t="shared" si="301"/>
        <v>0</v>
      </c>
      <c r="K1618" s="84">
        <f t="shared" si="302"/>
        <v>0</v>
      </c>
      <c r="L1618" s="84">
        <f t="shared" si="303"/>
        <v>0</v>
      </c>
      <c r="M1618" s="84">
        <f t="shared" si="304"/>
        <v>0</v>
      </c>
      <c r="N1618">
        <v>2954</v>
      </c>
      <c r="O1618" s="85">
        <v>0</v>
      </c>
      <c r="P1618" s="84">
        <v>0.33800000000000002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W1618" s="85">
        <v>0</v>
      </c>
      <c r="X1618" s="85">
        <v>0</v>
      </c>
      <c r="Y1618" s="85">
        <v>0</v>
      </c>
      <c r="Z1618" s="85">
        <v>0</v>
      </c>
      <c r="AA1618" s="85">
        <v>0</v>
      </c>
      <c r="AB1618" s="64">
        <f t="shared" si="305"/>
        <v>397.74664720000004</v>
      </c>
      <c r="AC1618" s="64">
        <f t="shared" si="306"/>
        <v>397.74664720000004</v>
      </c>
      <c r="AD1618" s="64">
        <f t="shared" si="307"/>
        <v>0</v>
      </c>
      <c r="AE1618" s="64">
        <f t="shared" si="308"/>
        <v>0</v>
      </c>
      <c r="AF1618" s="64">
        <f t="shared" si="309"/>
        <v>0</v>
      </c>
      <c r="AG1618" s="64">
        <f t="shared" si="310"/>
        <v>0</v>
      </c>
      <c r="AH1618" s="64">
        <f t="shared" si="311"/>
        <v>0</v>
      </c>
    </row>
    <row r="1619" spans="1:34">
      <c r="A1619" t="s">
        <v>36</v>
      </c>
      <c r="B1619" t="s">
        <v>43</v>
      </c>
      <c r="C1619">
        <v>8</v>
      </c>
      <c r="D1619">
        <v>2014</v>
      </c>
      <c r="E1619">
        <v>10</v>
      </c>
      <c r="F1619">
        <v>0.25014920000000002</v>
      </c>
      <c r="G1619">
        <v>0.25014920000000002</v>
      </c>
      <c r="H1619" s="85">
        <v>80.511600000000001</v>
      </c>
      <c r="I1619" s="84">
        <f t="shared" si="300"/>
        <v>0</v>
      </c>
      <c r="J1619" s="84">
        <f t="shared" si="301"/>
        <v>0</v>
      </c>
      <c r="K1619" s="84">
        <f t="shared" si="302"/>
        <v>0</v>
      </c>
      <c r="L1619" s="84">
        <f t="shared" si="303"/>
        <v>0</v>
      </c>
      <c r="M1619" s="84">
        <f t="shared" si="304"/>
        <v>0</v>
      </c>
      <c r="N1619">
        <v>2954</v>
      </c>
      <c r="O1619" s="85">
        <v>0</v>
      </c>
      <c r="P1619" s="84">
        <v>0.55700000000000005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W1619" s="85">
        <v>0</v>
      </c>
      <c r="X1619" s="85">
        <v>0</v>
      </c>
      <c r="Y1619" s="85">
        <v>0</v>
      </c>
      <c r="Z1619" s="85">
        <v>0</v>
      </c>
      <c r="AA1619" s="85">
        <v>0</v>
      </c>
      <c r="AB1619" s="64">
        <f t="shared" si="305"/>
        <v>738.94073680000008</v>
      </c>
      <c r="AC1619" s="64">
        <f t="shared" si="306"/>
        <v>738.94073680000008</v>
      </c>
      <c r="AD1619" s="64">
        <f t="shared" si="307"/>
        <v>0</v>
      </c>
      <c r="AE1619" s="64">
        <f t="shared" si="308"/>
        <v>0</v>
      </c>
      <c r="AF1619" s="64">
        <f t="shared" si="309"/>
        <v>0</v>
      </c>
      <c r="AG1619" s="64">
        <f t="shared" si="310"/>
        <v>0</v>
      </c>
      <c r="AH1619" s="64">
        <f t="shared" si="311"/>
        <v>0</v>
      </c>
    </row>
    <row r="1620" spans="1:34">
      <c r="A1620" t="s">
        <v>36</v>
      </c>
      <c r="B1620" t="s">
        <v>43</v>
      </c>
      <c r="C1620">
        <v>8</v>
      </c>
      <c r="D1620">
        <v>2014</v>
      </c>
      <c r="E1620">
        <v>11</v>
      </c>
      <c r="F1620">
        <v>0.50191129999999995</v>
      </c>
      <c r="G1620">
        <v>0.50191129999999995</v>
      </c>
      <c r="H1620" s="85">
        <v>85.015500000000003</v>
      </c>
      <c r="I1620" s="84">
        <f t="shared" si="300"/>
        <v>0</v>
      </c>
      <c r="J1620" s="84">
        <f t="shared" si="301"/>
        <v>0</v>
      </c>
      <c r="K1620" s="84">
        <f t="shared" si="302"/>
        <v>0</v>
      </c>
      <c r="L1620" s="84">
        <f t="shared" si="303"/>
        <v>0</v>
      </c>
      <c r="M1620" s="84">
        <f t="shared" si="304"/>
        <v>0</v>
      </c>
      <c r="N1620">
        <v>2954</v>
      </c>
      <c r="O1620" s="85">
        <v>0</v>
      </c>
      <c r="P1620" s="84">
        <v>0.72599999999999998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W1620" s="85">
        <v>0</v>
      </c>
      <c r="X1620" s="85">
        <v>0</v>
      </c>
      <c r="Y1620" s="85">
        <v>0</v>
      </c>
      <c r="Z1620" s="85">
        <v>0</v>
      </c>
      <c r="AA1620" s="85">
        <v>0</v>
      </c>
      <c r="AB1620" s="64">
        <f t="shared" si="305"/>
        <v>1482.6459801999999</v>
      </c>
      <c r="AC1620" s="64">
        <f t="shared" si="306"/>
        <v>1482.6459801999999</v>
      </c>
      <c r="AD1620" s="64">
        <f t="shared" si="307"/>
        <v>0</v>
      </c>
      <c r="AE1620" s="64">
        <f t="shared" si="308"/>
        <v>0</v>
      </c>
      <c r="AF1620" s="64">
        <f t="shared" si="309"/>
        <v>0</v>
      </c>
      <c r="AG1620" s="64">
        <f t="shared" si="310"/>
        <v>0</v>
      </c>
      <c r="AH1620" s="64">
        <f t="shared" si="311"/>
        <v>0</v>
      </c>
    </row>
    <row r="1621" spans="1:34">
      <c r="A1621" t="s">
        <v>36</v>
      </c>
      <c r="B1621" t="s">
        <v>43</v>
      </c>
      <c r="C1621">
        <v>8</v>
      </c>
      <c r="D1621">
        <v>2014</v>
      </c>
      <c r="E1621">
        <v>12</v>
      </c>
      <c r="F1621">
        <v>0.77978650000000005</v>
      </c>
      <c r="G1621">
        <v>0.77978650000000005</v>
      </c>
      <c r="H1621" s="85">
        <v>85.527100000000004</v>
      </c>
      <c r="I1621" s="84">
        <f t="shared" si="300"/>
        <v>0</v>
      </c>
      <c r="J1621" s="84">
        <f t="shared" si="301"/>
        <v>0</v>
      </c>
      <c r="K1621" s="84">
        <f t="shared" si="302"/>
        <v>0</v>
      </c>
      <c r="L1621" s="84">
        <f t="shared" si="303"/>
        <v>0</v>
      </c>
      <c r="M1621" s="84">
        <f t="shared" si="304"/>
        <v>0</v>
      </c>
      <c r="N1621">
        <v>2954</v>
      </c>
      <c r="O1621" s="85">
        <v>0</v>
      </c>
      <c r="P1621" s="84">
        <v>0.85699999999999998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W1621" s="85">
        <v>0</v>
      </c>
      <c r="X1621" s="85">
        <v>0</v>
      </c>
      <c r="Y1621" s="85">
        <v>0</v>
      </c>
      <c r="Z1621" s="85">
        <v>0</v>
      </c>
      <c r="AA1621" s="85">
        <v>0</v>
      </c>
      <c r="AB1621" s="64">
        <f t="shared" si="305"/>
        <v>2303.489321</v>
      </c>
      <c r="AC1621" s="64">
        <f t="shared" si="306"/>
        <v>2303.489321</v>
      </c>
      <c r="AD1621" s="64">
        <f t="shared" si="307"/>
        <v>0</v>
      </c>
      <c r="AE1621" s="64">
        <f t="shared" si="308"/>
        <v>0</v>
      </c>
      <c r="AF1621" s="64">
        <f t="shared" si="309"/>
        <v>0</v>
      </c>
      <c r="AG1621" s="64">
        <f t="shared" si="310"/>
        <v>0</v>
      </c>
      <c r="AH1621" s="64">
        <f t="shared" si="311"/>
        <v>0</v>
      </c>
    </row>
    <row r="1622" spans="1:34">
      <c r="A1622" t="s">
        <v>36</v>
      </c>
      <c r="B1622" t="s">
        <v>43</v>
      </c>
      <c r="C1622">
        <v>8</v>
      </c>
      <c r="D1622">
        <v>2014</v>
      </c>
      <c r="E1622">
        <v>13</v>
      </c>
      <c r="F1622">
        <v>1.085154</v>
      </c>
      <c r="G1622">
        <v>1.085154</v>
      </c>
      <c r="H1622" s="85">
        <v>85.093000000000004</v>
      </c>
      <c r="I1622" s="84">
        <f t="shared" si="300"/>
        <v>0</v>
      </c>
      <c r="J1622" s="84">
        <f t="shared" si="301"/>
        <v>0</v>
      </c>
      <c r="K1622" s="84">
        <f t="shared" si="302"/>
        <v>0</v>
      </c>
      <c r="L1622" s="84">
        <f t="shared" si="303"/>
        <v>0</v>
      </c>
      <c r="M1622" s="84">
        <f t="shared" si="304"/>
        <v>0</v>
      </c>
      <c r="N1622">
        <v>2954</v>
      </c>
      <c r="O1622" s="85">
        <v>0</v>
      </c>
      <c r="P1622" s="84">
        <v>0.90100000000000002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W1622" s="85">
        <v>0</v>
      </c>
      <c r="X1622" s="85">
        <v>0</v>
      </c>
      <c r="Y1622" s="85">
        <v>0</v>
      </c>
      <c r="Z1622" s="85">
        <v>0</v>
      </c>
      <c r="AA1622" s="85">
        <v>0</v>
      </c>
      <c r="AB1622" s="64">
        <f t="shared" si="305"/>
        <v>3205.5449159999998</v>
      </c>
      <c r="AC1622" s="64">
        <f t="shared" si="306"/>
        <v>3205.5449159999998</v>
      </c>
      <c r="AD1622" s="64">
        <f t="shared" si="307"/>
        <v>0</v>
      </c>
      <c r="AE1622" s="64">
        <f t="shared" si="308"/>
        <v>0</v>
      </c>
      <c r="AF1622" s="64">
        <f t="shared" si="309"/>
        <v>0</v>
      </c>
      <c r="AG1622" s="64">
        <f t="shared" si="310"/>
        <v>0</v>
      </c>
      <c r="AH1622" s="64">
        <f t="shared" si="311"/>
        <v>0</v>
      </c>
    </row>
    <row r="1623" spans="1:34">
      <c r="A1623" t="s">
        <v>36</v>
      </c>
      <c r="B1623" t="s">
        <v>43</v>
      </c>
      <c r="C1623">
        <v>8</v>
      </c>
      <c r="D1623">
        <v>2014</v>
      </c>
      <c r="E1623">
        <v>14</v>
      </c>
      <c r="F1623">
        <v>1.3375170000000001</v>
      </c>
      <c r="G1623">
        <v>0.97638749999999996</v>
      </c>
      <c r="H1623" s="85">
        <v>84.255799999999994</v>
      </c>
      <c r="I1623" s="84">
        <f t="shared" si="300"/>
        <v>-3.1607099999999999E-2</v>
      </c>
      <c r="J1623" s="84">
        <f t="shared" si="301"/>
        <v>-1.2933399999999999E-2</v>
      </c>
      <c r="K1623" s="84">
        <f t="shared" si="302"/>
        <v>0</v>
      </c>
      <c r="L1623" s="84">
        <f t="shared" si="303"/>
        <v>1.2933399999999999E-2</v>
      </c>
      <c r="M1623" s="84">
        <f t="shared" si="304"/>
        <v>3.1607099999999999E-2</v>
      </c>
      <c r="N1623">
        <v>2954</v>
      </c>
      <c r="O1623" s="85">
        <v>0</v>
      </c>
      <c r="P1623" s="84">
        <v>0.88900000000000001</v>
      </c>
      <c r="Q1623">
        <v>0</v>
      </c>
      <c r="R1623">
        <v>-3.1607099999999999E-2</v>
      </c>
      <c r="S1623">
        <v>-1.2933399999999999E-2</v>
      </c>
      <c r="T1623">
        <v>0</v>
      </c>
      <c r="U1623">
        <v>1.2933399999999999E-2</v>
      </c>
      <c r="V1623">
        <v>3.1607099999999999E-2</v>
      </c>
      <c r="W1623" s="85">
        <v>0</v>
      </c>
      <c r="X1623" s="85">
        <v>0</v>
      </c>
      <c r="Y1623" s="85">
        <v>0</v>
      </c>
      <c r="Z1623" s="85">
        <v>0</v>
      </c>
      <c r="AA1623" s="85">
        <v>0</v>
      </c>
      <c r="AB1623" s="64">
        <f t="shared" si="305"/>
        <v>3951.0252180000002</v>
      </c>
      <c r="AC1623" s="64">
        <f t="shared" si="306"/>
        <v>2884.2486749999998</v>
      </c>
      <c r="AD1623" s="64">
        <f t="shared" si="307"/>
        <v>-93.367373399999991</v>
      </c>
      <c r="AE1623" s="64">
        <f t="shared" si="308"/>
        <v>-38.205263599999995</v>
      </c>
      <c r="AF1623" s="64">
        <f t="shared" si="309"/>
        <v>0</v>
      </c>
      <c r="AG1623" s="64">
        <f t="shared" si="310"/>
        <v>38.205263599999995</v>
      </c>
      <c r="AH1623" s="64">
        <f t="shared" si="311"/>
        <v>93.367373399999991</v>
      </c>
    </row>
    <row r="1624" spans="1:34">
      <c r="A1624" t="s">
        <v>36</v>
      </c>
      <c r="B1624" t="s">
        <v>43</v>
      </c>
      <c r="C1624">
        <v>8</v>
      </c>
      <c r="D1624">
        <v>2014</v>
      </c>
      <c r="E1624">
        <v>15</v>
      </c>
      <c r="F1624">
        <v>1.531687</v>
      </c>
      <c r="G1624">
        <v>1.1181319999999999</v>
      </c>
      <c r="H1624" s="85">
        <v>83.3566</v>
      </c>
      <c r="I1624" s="84">
        <f t="shared" si="300"/>
        <v>-3.2826099999999997E-2</v>
      </c>
      <c r="J1624" s="84">
        <f t="shared" si="301"/>
        <v>-1.34322E-2</v>
      </c>
      <c r="K1624" s="84">
        <f t="shared" si="302"/>
        <v>0</v>
      </c>
      <c r="L1624" s="84">
        <f t="shared" si="303"/>
        <v>1.34322E-2</v>
      </c>
      <c r="M1624" s="84">
        <f t="shared" si="304"/>
        <v>3.2826099999999997E-2</v>
      </c>
      <c r="N1624">
        <v>2954</v>
      </c>
      <c r="O1624" s="85">
        <v>0</v>
      </c>
      <c r="P1624" s="84">
        <v>0.8</v>
      </c>
      <c r="Q1624">
        <v>0</v>
      </c>
      <c r="R1624">
        <v>-3.2826099999999997E-2</v>
      </c>
      <c r="S1624">
        <v>-1.34322E-2</v>
      </c>
      <c r="T1624">
        <v>0</v>
      </c>
      <c r="U1624">
        <v>1.34322E-2</v>
      </c>
      <c r="V1624">
        <v>3.2826099999999997E-2</v>
      </c>
      <c r="W1624" s="85">
        <v>0</v>
      </c>
      <c r="X1624" s="85">
        <v>0</v>
      </c>
      <c r="Y1624" s="85">
        <v>0</v>
      </c>
      <c r="Z1624" s="85">
        <v>0</v>
      </c>
      <c r="AA1624" s="85">
        <v>0</v>
      </c>
      <c r="AB1624" s="64">
        <f t="shared" si="305"/>
        <v>4524.6033980000002</v>
      </c>
      <c r="AC1624" s="64">
        <f t="shared" si="306"/>
        <v>3302.9619279999997</v>
      </c>
      <c r="AD1624" s="64">
        <f t="shared" si="307"/>
        <v>-96.968299399999992</v>
      </c>
      <c r="AE1624" s="64">
        <f t="shared" si="308"/>
        <v>-39.678718799999999</v>
      </c>
      <c r="AF1624" s="64">
        <f t="shared" si="309"/>
        <v>0</v>
      </c>
      <c r="AG1624" s="64">
        <f t="shared" si="310"/>
        <v>39.678718799999999</v>
      </c>
      <c r="AH1624" s="64">
        <f t="shared" si="311"/>
        <v>96.968299399999992</v>
      </c>
    </row>
    <row r="1625" spans="1:34">
      <c r="A1625" t="s">
        <v>36</v>
      </c>
      <c r="B1625" t="s">
        <v>43</v>
      </c>
      <c r="C1625">
        <v>8</v>
      </c>
      <c r="D1625">
        <v>2014</v>
      </c>
      <c r="E1625">
        <v>16</v>
      </c>
      <c r="F1625">
        <v>1.691997</v>
      </c>
      <c r="G1625">
        <v>1.235158</v>
      </c>
      <c r="H1625" s="85">
        <v>82.589100000000002</v>
      </c>
      <c r="I1625" s="84">
        <f t="shared" si="300"/>
        <v>-3.3380800000000002E-2</v>
      </c>
      <c r="J1625" s="84">
        <f t="shared" si="301"/>
        <v>-1.36592E-2</v>
      </c>
      <c r="K1625" s="84">
        <f t="shared" si="302"/>
        <v>0</v>
      </c>
      <c r="L1625" s="84">
        <f t="shared" si="303"/>
        <v>1.36592E-2</v>
      </c>
      <c r="M1625" s="84">
        <f t="shared" si="304"/>
        <v>3.3380800000000002E-2</v>
      </c>
      <c r="N1625">
        <v>2954</v>
      </c>
      <c r="O1625" s="85">
        <v>0</v>
      </c>
      <c r="P1625" s="84">
        <v>0.67400000000000004</v>
      </c>
      <c r="Q1625">
        <v>0</v>
      </c>
      <c r="R1625">
        <v>-3.3380800000000002E-2</v>
      </c>
      <c r="S1625">
        <v>-1.36592E-2</v>
      </c>
      <c r="T1625">
        <v>0</v>
      </c>
      <c r="U1625">
        <v>1.36592E-2</v>
      </c>
      <c r="V1625">
        <v>3.3380800000000002E-2</v>
      </c>
      <c r="W1625" s="85">
        <v>0</v>
      </c>
      <c r="X1625" s="85">
        <v>0</v>
      </c>
      <c r="Y1625" s="85">
        <v>0</v>
      </c>
      <c r="Z1625" s="85">
        <v>0</v>
      </c>
      <c r="AA1625" s="85">
        <v>0</v>
      </c>
      <c r="AB1625" s="64">
        <f t="shared" si="305"/>
        <v>4998.159138</v>
      </c>
      <c r="AC1625" s="64">
        <f t="shared" si="306"/>
        <v>3648.6567319999999</v>
      </c>
      <c r="AD1625" s="64">
        <f t="shared" si="307"/>
        <v>-98.606883200000013</v>
      </c>
      <c r="AE1625" s="64">
        <f t="shared" si="308"/>
        <v>-40.349276799999998</v>
      </c>
      <c r="AF1625" s="64">
        <f t="shared" si="309"/>
        <v>0</v>
      </c>
      <c r="AG1625" s="64">
        <f t="shared" si="310"/>
        <v>40.349276799999998</v>
      </c>
      <c r="AH1625" s="64">
        <f t="shared" si="311"/>
        <v>98.606883200000013</v>
      </c>
    </row>
    <row r="1626" spans="1:34">
      <c r="A1626" t="s">
        <v>36</v>
      </c>
      <c r="B1626" t="s">
        <v>43</v>
      </c>
      <c r="C1626">
        <v>8</v>
      </c>
      <c r="D1626">
        <v>2014</v>
      </c>
      <c r="E1626">
        <v>17</v>
      </c>
      <c r="F1626">
        <v>1.7479389999999999</v>
      </c>
      <c r="G1626">
        <v>1.275995</v>
      </c>
      <c r="H1626" s="85">
        <v>80.511600000000001</v>
      </c>
      <c r="I1626" s="84">
        <f t="shared" si="300"/>
        <v>-3.3197299999999999E-2</v>
      </c>
      <c r="J1626" s="84">
        <f t="shared" si="301"/>
        <v>-1.35841E-2</v>
      </c>
      <c r="K1626" s="84">
        <f t="shared" si="302"/>
        <v>0</v>
      </c>
      <c r="L1626" s="84">
        <f t="shared" si="303"/>
        <v>1.35841E-2</v>
      </c>
      <c r="M1626" s="84">
        <f t="shared" si="304"/>
        <v>3.3197299999999999E-2</v>
      </c>
      <c r="N1626">
        <v>2954</v>
      </c>
      <c r="O1626" s="85">
        <v>0</v>
      </c>
      <c r="P1626" s="84">
        <v>0.56599999999999995</v>
      </c>
      <c r="Q1626">
        <v>0</v>
      </c>
      <c r="R1626">
        <v>-3.3197299999999999E-2</v>
      </c>
      <c r="S1626">
        <v>-1.35841E-2</v>
      </c>
      <c r="T1626">
        <v>0</v>
      </c>
      <c r="U1626">
        <v>1.35841E-2</v>
      </c>
      <c r="V1626">
        <v>3.3197299999999999E-2</v>
      </c>
      <c r="W1626" s="85">
        <v>0</v>
      </c>
      <c r="X1626" s="85">
        <v>0</v>
      </c>
      <c r="Y1626" s="85">
        <v>0</v>
      </c>
      <c r="Z1626" s="85">
        <v>0</v>
      </c>
      <c r="AA1626" s="85">
        <v>0</v>
      </c>
      <c r="AB1626" s="64">
        <f t="shared" si="305"/>
        <v>5163.4118060000001</v>
      </c>
      <c r="AC1626" s="64">
        <f t="shared" si="306"/>
        <v>3769.2892299999999</v>
      </c>
      <c r="AD1626" s="64">
        <f t="shared" si="307"/>
        <v>-98.064824200000004</v>
      </c>
      <c r="AE1626" s="64">
        <f t="shared" si="308"/>
        <v>-40.127431399999999</v>
      </c>
      <c r="AF1626" s="64">
        <f t="shared" si="309"/>
        <v>0</v>
      </c>
      <c r="AG1626" s="64">
        <f t="shared" si="310"/>
        <v>40.127431399999999</v>
      </c>
      <c r="AH1626" s="64">
        <f t="shared" si="311"/>
        <v>98.064824200000004</v>
      </c>
    </row>
    <row r="1627" spans="1:34">
      <c r="A1627" t="s">
        <v>36</v>
      </c>
      <c r="B1627" t="s">
        <v>43</v>
      </c>
      <c r="C1627">
        <v>8</v>
      </c>
      <c r="D1627">
        <v>2014</v>
      </c>
      <c r="E1627">
        <v>18</v>
      </c>
      <c r="F1627">
        <v>1.6791240000000001</v>
      </c>
      <c r="G1627">
        <v>1.22576</v>
      </c>
      <c r="H1627" s="85">
        <v>78.6357</v>
      </c>
      <c r="I1627" s="84">
        <f t="shared" si="300"/>
        <v>-3.24044E-2</v>
      </c>
      <c r="J1627" s="84">
        <f t="shared" si="301"/>
        <v>-1.32596E-2</v>
      </c>
      <c r="K1627" s="84">
        <f t="shared" si="302"/>
        <v>0</v>
      </c>
      <c r="L1627" s="84">
        <f t="shared" si="303"/>
        <v>1.32596E-2</v>
      </c>
      <c r="M1627" s="84">
        <f t="shared" si="304"/>
        <v>3.24044E-2</v>
      </c>
      <c r="N1627">
        <v>2954</v>
      </c>
      <c r="O1627" s="85">
        <v>0</v>
      </c>
      <c r="P1627" s="84">
        <v>0.374</v>
      </c>
      <c r="Q1627">
        <v>0</v>
      </c>
      <c r="R1627">
        <v>-3.24044E-2</v>
      </c>
      <c r="S1627">
        <v>-1.32596E-2</v>
      </c>
      <c r="T1627">
        <v>0</v>
      </c>
      <c r="U1627">
        <v>1.32596E-2</v>
      </c>
      <c r="V1627">
        <v>3.24044E-2</v>
      </c>
      <c r="W1627" s="85">
        <v>0</v>
      </c>
      <c r="X1627" s="85">
        <v>0</v>
      </c>
      <c r="Y1627" s="85">
        <v>0</v>
      </c>
      <c r="Z1627" s="85">
        <v>0</v>
      </c>
      <c r="AA1627" s="85">
        <v>0</v>
      </c>
      <c r="AB1627" s="64">
        <f t="shared" si="305"/>
        <v>4960.1322959999998</v>
      </c>
      <c r="AC1627" s="64">
        <f t="shared" si="306"/>
        <v>3620.8950399999999</v>
      </c>
      <c r="AD1627" s="64">
        <f t="shared" si="307"/>
        <v>-95.7225976</v>
      </c>
      <c r="AE1627" s="64">
        <f t="shared" si="308"/>
        <v>-39.168858399999998</v>
      </c>
      <c r="AF1627" s="64">
        <f t="shared" si="309"/>
        <v>0</v>
      </c>
      <c r="AG1627" s="64">
        <f t="shared" si="310"/>
        <v>39.168858399999998</v>
      </c>
      <c r="AH1627" s="64">
        <f t="shared" si="311"/>
        <v>95.7225976</v>
      </c>
    </row>
    <row r="1628" spans="1:34">
      <c r="A1628" t="s">
        <v>36</v>
      </c>
      <c r="B1628" t="s">
        <v>43</v>
      </c>
      <c r="C1628">
        <v>8</v>
      </c>
      <c r="D1628">
        <v>2014</v>
      </c>
      <c r="E1628">
        <v>19</v>
      </c>
      <c r="F1628">
        <v>1.4139660000000001</v>
      </c>
      <c r="G1628">
        <v>1.569502</v>
      </c>
      <c r="H1628" s="85">
        <v>76.061999999999998</v>
      </c>
      <c r="I1628" s="84">
        <f t="shared" si="300"/>
        <v>0</v>
      </c>
      <c r="J1628" s="84">
        <f t="shared" si="301"/>
        <v>0</v>
      </c>
      <c r="K1628" s="84">
        <f t="shared" si="302"/>
        <v>0</v>
      </c>
      <c r="L1628" s="84">
        <f t="shared" si="303"/>
        <v>0</v>
      </c>
      <c r="M1628" s="84">
        <f t="shared" si="304"/>
        <v>0</v>
      </c>
      <c r="N1628">
        <v>2954</v>
      </c>
      <c r="O1628" s="85">
        <v>0</v>
      </c>
      <c r="P1628" s="84">
        <v>0.23300000000000001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W1628" s="85">
        <v>0</v>
      </c>
      <c r="X1628" s="85">
        <v>0</v>
      </c>
      <c r="Y1628" s="85">
        <v>0</v>
      </c>
      <c r="Z1628" s="85">
        <v>0</v>
      </c>
      <c r="AA1628" s="85">
        <v>0</v>
      </c>
      <c r="AB1628" s="64">
        <f t="shared" si="305"/>
        <v>4176.8555640000004</v>
      </c>
      <c r="AC1628" s="64">
        <f t="shared" si="306"/>
        <v>4636.308908</v>
      </c>
      <c r="AD1628" s="64">
        <f t="shared" si="307"/>
        <v>0</v>
      </c>
      <c r="AE1628" s="64">
        <f t="shared" si="308"/>
        <v>0</v>
      </c>
      <c r="AF1628" s="64">
        <f t="shared" si="309"/>
        <v>0</v>
      </c>
      <c r="AG1628" s="64">
        <f t="shared" si="310"/>
        <v>0</v>
      </c>
      <c r="AH1628" s="64">
        <f t="shared" si="311"/>
        <v>0</v>
      </c>
    </row>
    <row r="1629" spans="1:34">
      <c r="A1629" t="s">
        <v>36</v>
      </c>
      <c r="B1629" t="s">
        <v>43</v>
      </c>
      <c r="C1629">
        <v>8</v>
      </c>
      <c r="D1629">
        <v>2014</v>
      </c>
      <c r="E1629">
        <v>20</v>
      </c>
      <c r="F1629">
        <v>1.0233449999999999</v>
      </c>
      <c r="G1629">
        <v>1.1154459999999999</v>
      </c>
      <c r="H1629" s="85">
        <v>72.596900000000005</v>
      </c>
      <c r="I1629" s="84">
        <f t="shared" si="300"/>
        <v>0</v>
      </c>
      <c r="J1629" s="84">
        <f t="shared" si="301"/>
        <v>0</v>
      </c>
      <c r="K1629" s="84">
        <f t="shared" si="302"/>
        <v>0</v>
      </c>
      <c r="L1629" s="84">
        <f t="shared" si="303"/>
        <v>0</v>
      </c>
      <c r="M1629" s="84">
        <f t="shared" si="304"/>
        <v>0</v>
      </c>
      <c r="N1629">
        <v>2954</v>
      </c>
      <c r="O1629" s="85">
        <v>0</v>
      </c>
      <c r="P1629" s="84">
        <v>0.16500000000000001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W1629" s="85">
        <v>0</v>
      </c>
      <c r="X1629" s="85">
        <v>0</v>
      </c>
      <c r="Y1629" s="85">
        <v>0</v>
      </c>
      <c r="Z1629" s="85">
        <v>0</v>
      </c>
      <c r="AA1629" s="85">
        <v>0</v>
      </c>
      <c r="AB1629" s="64">
        <f t="shared" si="305"/>
        <v>3022.9611299999997</v>
      </c>
      <c r="AC1629" s="64">
        <f t="shared" si="306"/>
        <v>3295.0274839999997</v>
      </c>
      <c r="AD1629" s="64">
        <f t="shared" si="307"/>
        <v>0</v>
      </c>
      <c r="AE1629" s="64">
        <f t="shared" si="308"/>
        <v>0</v>
      </c>
      <c r="AF1629" s="64">
        <f t="shared" si="309"/>
        <v>0</v>
      </c>
      <c r="AG1629" s="64">
        <f t="shared" si="310"/>
        <v>0</v>
      </c>
      <c r="AH1629" s="64">
        <f t="shared" si="311"/>
        <v>0</v>
      </c>
    </row>
    <row r="1630" spans="1:34">
      <c r="A1630" t="s">
        <v>36</v>
      </c>
      <c r="B1630" t="s">
        <v>43</v>
      </c>
      <c r="C1630">
        <v>8</v>
      </c>
      <c r="D1630">
        <v>2014</v>
      </c>
      <c r="E1630">
        <v>21</v>
      </c>
      <c r="F1630">
        <v>0.7632565</v>
      </c>
      <c r="G1630">
        <v>0.81668450000000004</v>
      </c>
      <c r="H1630" s="85">
        <v>71.015500000000003</v>
      </c>
      <c r="I1630" s="84">
        <f t="shared" si="300"/>
        <v>0</v>
      </c>
      <c r="J1630" s="84">
        <f t="shared" si="301"/>
        <v>0</v>
      </c>
      <c r="K1630" s="84">
        <f t="shared" si="302"/>
        <v>0</v>
      </c>
      <c r="L1630" s="84">
        <f t="shared" si="303"/>
        <v>0</v>
      </c>
      <c r="M1630" s="84">
        <f t="shared" si="304"/>
        <v>0</v>
      </c>
      <c r="N1630">
        <v>2954</v>
      </c>
      <c r="O1630" s="85">
        <v>0</v>
      </c>
      <c r="P1630" s="84">
        <v>0.1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W1630" s="85">
        <v>0</v>
      </c>
      <c r="X1630" s="85">
        <v>0</v>
      </c>
      <c r="Y1630" s="85">
        <v>0</v>
      </c>
      <c r="Z1630" s="85">
        <v>0</v>
      </c>
      <c r="AA1630" s="85">
        <v>0</v>
      </c>
      <c r="AB1630" s="64">
        <f t="shared" si="305"/>
        <v>2254.659701</v>
      </c>
      <c r="AC1630" s="64">
        <f t="shared" si="306"/>
        <v>2412.4860130000002</v>
      </c>
      <c r="AD1630" s="64">
        <f t="shared" si="307"/>
        <v>0</v>
      </c>
      <c r="AE1630" s="64">
        <f t="shared" si="308"/>
        <v>0</v>
      </c>
      <c r="AF1630" s="64">
        <f t="shared" si="309"/>
        <v>0</v>
      </c>
      <c r="AG1630" s="64">
        <f t="shared" si="310"/>
        <v>0</v>
      </c>
      <c r="AH1630" s="64">
        <f t="shared" si="311"/>
        <v>0</v>
      </c>
    </row>
    <row r="1631" spans="1:34">
      <c r="A1631" t="s">
        <v>36</v>
      </c>
      <c r="B1631" t="s">
        <v>43</v>
      </c>
      <c r="C1631">
        <v>8</v>
      </c>
      <c r="D1631">
        <v>2014</v>
      </c>
      <c r="E1631">
        <v>22</v>
      </c>
      <c r="F1631">
        <v>0.61765970000000003</v>
      </c>
      <c r="G1631">
        <v>0.61765970000000003</v>
      </c>
      <c r="H1631" s="85">
        <v>69.395300000000006</v>
      </c>
      <c r="I1631" s="84">
        <f t="shared" si="300"/>
        <v>0</v>
      </c>
      <c r="J1631" s="84">
        <f t="shared" si="301"/>
        <v>0</v>
      </c>
      <c r="K1631" s="84">
        <f t="shared" si="302"/>
        <v>0</v>
      </c>
      <c r="L1631" s="84">
        <f t="shared" si="303"/>
        <v>0</v>
      </c>
      <c r="M1631" s="84">
        <f t="shared" si="304"/>
        <v>0</v>
      </c>
      <c r="N1631">
        <v>2954</v>
      </c>
      <c r="O1631" s="85">
        <v>0</v>
      </c>
      <c r="P1631" s="84">
        <v>6.8000000000000005E-2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W1631" s="85">
        <v>0</v>
      </c>
      <c r="X1631" s="85">
        <v>0</v>
      </c>
      <c r="Y1631" s="85">
        <v>0</v>
      </c>
      <c r="Z1631" s="85">
        <v>0</v>
      </c>
      <c r="AA1631" s="85">
        <v>0</v>
      </c>
      <c r="AB1631" s="64">
        <f t="shared" si="305"/>
        <v>1824.5667538</v>
      </c>
      <c r="AC1631" s="64">
        <f t="shared" si="306"/>
        <v>1824.5667538</v>
      </c>
      <c r="AD1631" s="64">
        <f t="shared" si="307"/>
        <v>0</v>
      </c>
      <c r="AE1631" s="64">
        <f t="shared" si="308"/>
        <v>0</v>
      </c>
      <c r="AF1631" s="64">
        <f t="shared" si="309"/>
        <v>0</v>
      </c>
      <c r="AG1631" s="64">
        <f t="shared" si="310"/>
        <v>0</v>
      </c>
      <c r="AH1631" s="64">
        <f t="shared" si="311"/>
        <v>0</v>
      </c>
    </row>
    <row r="1632" spans="1:34">
      <c r="A1632" t="s">
        <v>36</v>
      </c>
      <c r="B1632" t="s">
        <v>43</v>
      </c>
      <c r="C1632">
        <v>8</v>
      </c>
      <c r="D1632">
        <v>2014</v>
      </c>
      <c r="E1632">
        <v>23</v>
      </c>
      <c r="F1632">
        <v>0.45202039999999999</v>
      </c>
      <c r="G1632">
        <v>0.45202039999999999</v>
      </c>
      <c r="H1632" s="85">
        <v>68.054299999999998</v>
      </c>
      <c r="I1632" s="84">
        <f t="shared" si="300"/>
        <v>0</v>
      </c>
      <c r="J1632" s="84">
        <f t="shared" si="301"/>
        <v>0</v>
      </c>
      <c r="K1632" s="84">
        <f t="shared" si="302"/>
        <v>0</v>
      </c>
      <c r="L1632" s="84">
        <f t="shared" si="303"/>
        <v>0</v>
      </c>
      <c r="M1632" s="84">
        <f t="shared" si="304"/>
        <v>0</v>
      </c>
      <c r="N1632">
        <v>2954</v>
      </c>
      <c r="O1632" s="85">
        <v>0</v>
      </c>
      <c r="P1632" s="84">
        <v>5.0999999999999997E-2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W1632" s="85">
        <v>0</v>
      </c>
      <c r="X1632" s="85">
        <v>0</v>
      </c>
      <c r="Y1632" s="85">
        <v>0</v>
      </c>
      <c r="Z1632" s="85">
        <v>0</v>
      </c>
      <c r="AA1632" s="85">
        <v>0</v>
      </c>
      <c r="AB1632" s="64">
        <f t="shared" si="305"/>
        <v>1335.2682616</v>
      </c>
      <c r="AC1632" s="64">
        <f t="shared" si="306"/>
        <v>1335.2682616</v>
      </c>
      <c r="AD1632" s="64">
        <f t="shared" si="307"/>
        <v>0</v>
      </c>
      <c r="AE1632" s="64">
        <f t="shared" si="308"/>
        <v>0</v>
      </c>
      <c r="AF1632" s="64">
        <f t="shared" si="309"/>
        <v>0</v>
      </c>
      <c r="AG1632" s="64">
        <f t="shared" si="310"/>
        <v>0</v>
      </c>
      <c r="AH1632" s="64">
        <f t="shared" si="311"/>
        <v>0</v>
      </c>
    </row>
    <row r="1633" spans="1:34">
      <c r="A1633" t="s">
        <v>36</v>
      </c>
      <c r="B1633" t="s">
        <v>43</v>
      </c>
      <c r="C1633">
        <v>8</v>
      </c>
      <c r="D1633">
        <v>2014</v>
      </c>
      <c r="E1633">
        <v>24</v>
      </c>
      <c r="F1633">
        <v>0.2935353</v>
      </c>
      <c r="G1633">
        <v>0.2935353</v>
      </c>
      <c r="H1633" s="85">
        <v>67.325599999999994</v>
      </c>
      <c r="I1633" s="84">
        <f t="shared" si="300"/>
        <v>0</v>
      </c>
      <c r="J1633" s="84">
        <f t="shared" si="301"/>
        <v>0</v>
      </c>
      <c r="K1633" s="84">
        <f t="shared" si="302"/>
        <v>0</v>
      </c>
      <c r="L1633" s="84">
        <f t="shared" si="303"/>
        <v>0</v>
      </c>
      <c r="M1633" s="84">
        <f t="shared" si="304"/>
        <v>0</v>
      </c>
      <c r="N1633">
        <v>2954</v>
      </c>
      <c r="O1633" s="85">
        <v>0</v>
      </c>
      <c r="P1633" s="84">
        <v>0.05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W1633" s="85">
        <v>0</v>
      </c>
      <c r="X1633" s="85">
        <v>0</v>
      </c>
      <c r="Y1633" s="85">
        <v>0</v>
      </c>
      <c r="Z1633" s="85">
        <v>0</v>
      </c>
      <c r="AA1633" s="85">
        <v>0</v>
      </c>
      <c r="AB1633" s="64">
        <f t="shared" si="305"/>
        <v>867.10327619999998</v>
      </c>
      <c r="AC1633" s="64">
        <f t="shared" si="306"/>
        <v>867.10327619999998</v>
      </c>
      <c r="AD1633" s="64">
        <f t="shared" si="307"/>
        <v>0</v>
      </c>
      <c r="AE1633" s="64">
        <f t="shared" si="308"/>
        <v>0</v>
      </c>
      <c r="AF1633" s="64">
        <f t="shared" si="309"/>
        <v>0</v>
      </c>
      <c r="AG1633" s="64">
        <f t="shared" si="310"/>
        <v>0</v>
      </c>
      <c r="AH1633" s="64">
        <f t="shared" si="311"/>
        <v>0</v>
      </c>
    </row>
    <row r="1634" spans="1:34">
      <c r="A1634" t="s">
        <v>36</v>
      </c>
      <c r="B1634" t="s">
        <v>44</v>
      </c>
      <c r="C1634">
        <v>9</v>
      </c>
      <c r="D1634">
        <v>2014</v>
      </c>
      <c r="E1634">
        <v>1</v>
      </c>
      <c r="F1634">
        <v>0.08</v>
      </c>
      <c r="G1634">
        <v>0.08</v>
      </c>
      <c r="H1634" s="85">
        <v>69.085300000000004</v>
      </c>
      <c r="I1634" s="84">
        <f t="shared" si="300"/>
        <v>0</v>
      </c>
      <c r="J1634" s="84">
        <f t="shared" si="301"/>
        <v>0</v>
      </c>
      <c r="K1634" s="84">
        <f t="shared" si="302"/>
        <v>0</v>
      </c>
      <c r="L1634" s="84">
        <f t="shared" si="303"/>
        <v>0</v>
      </c>
      <c r="M1634" s="84">
        <f t="shared" si="304"/>
        <v>0</v>
      </c>
      <c r="N1634">
        <v>3165</v>
      </c>
      <c r="O1634" s="85">
        <v>0</v>
      </c>
      <c r="P1634" s="84">
        <v>0.05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W1634" s="85">
        <v>0</v>
      </c>
      <c r="X1634" s="85">
        <v>0</v>
      </c>
      <c r="Y1634" s="85">
        <v>0</v>
      </c>
      <c r="Z1634" s="85">
        <v>0</v>
      </c>
      <c r="AA1634" s="85">
        <v>0</v>
      </c>
      <c r="AB1634" s="64">
        <f t="shared" si="305"/>
        <v>253.20000000000002</v>
      </c>
      <c r="AC1634" s="64">
        <f t="shared" si="306"/>
        <v>253.20000000000002</v>
      </c>
      <c r="AD1634" s="64">
        <f t="shared" si="307"/>
        <v>0</v>
      </c>
      <c r="AE1634" s="64">
        <f t="shared" si="308"/>
        <v>0</v>
      </c>
      <c r="AF1634" s="64">
        <f t="shared" si="309"/>
        <v>0</v>
      </c>
      <c r="AG1634" s="64">
        <f t="shared" si="310"/>
        <v>0</v>
      </c>
      <c r="AH1634" s="64">
        <f t="shared" si="311"/>
        <v>0</v>
      </c>
    </row>
    <row r="1635" spans="1:34">
      <c r="A1635" t="s">
        <v>36</v>
      </c>
      <c r="B1635" t="s">
        <v>44</v>
      </c>
      <c r="C1635">
        <v>9</v>
      </c>
      <c r="D1635">
        <v>2014</v>
      </c>
      <c r="E1635">
        <v>2</v>
      </c>
      <c r="F1635">
        <v>0.08</v>
      </c>
      <c r="G1635">
        <v>0.08</v>
      </c>
      <c r="H1635" s="85">
        <v>68.348799999999997</v>
      </c>
      <c r="I1635" s="84">
        <f t="shared" si="300"/>
        <v>0</v>
      </c>
      <c r="J1635" s="84">
        <f t="shared" si="301"/>
        <v>0</v>
      </c>
      <c r="K1635" s="84">
        <f t="shared" si="302"/>
        <v>0</v>
      </c>
      <c r="L1635" s="84">
        <f t="shared" si="303"/>
        <v>0</v>
      </c>
      <c r="M1635" s="84">
        <f t="shared" si="304"/>
        <v>0</v>
      </c>
      <c r="N1635">
        <v>3165</v>
      </c>
      <c r="O1635" s="85">
        <v>0</v>
      </c>
      <c r="P1635" s="84">
        <v>3.2000000000000001E-2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W1635" s="85">
        <v>0</v>
      </c>
      <c r="X1635" s="85">
        <v>0</v>
      </c>
      <c r="Y1635" s="85">
        <v>0</v>
      </c>
      <c r="Z1635" s="85">
        <v>0</v>
      </c>
      <c r="AA1635" s="85">
        <v>0</v>
      </c>
      <c r="AB1635" s="64">
        <f t="shared" si="305"/>
        <v>253.20000000000002</v>
      </c>
      <c r="AC1635" s="64">
        <f t="shared" si="306"/>
        <v>253.20000000000002</v>
      </c>
      <c r="AD1635" s="64">
        <f t="shared" si="307"/>
        <v>0</v>
      </c>
      <c r="AE1635" s="64">
        <f t="shared" si="308"/>
        <v>0</v>
      </c>
      <c r="AF1635" s="64">
        <f t="shared" si="309"/>
        <v>0</v>
      </c>
      <c r="AG1635" s="64">
        <f t="shared" si="310"/>
        <v>0</v>
      </c>
      <c r="AH1635" s="64">
        <f t="shared" si="311"/>
        <v>0</v>
      </c>
    </row>
    <row r="1636" spans="1:34">
      <c r="A1636" t="s">
        <v>36</v>
      </c>
      <c r="B1636" t="s">
        <v>44</v>
      </c>
      <c r="C1636">
        <v>9</v>
      </c>
      <c r="D1636">
        <v>2014</v>
      </c>
      <c r="E1636">
        <v>3</v>
      </c>
      <c r="F1636">
        <v>0.08</v>
      </c>
      <c r="G1636">
        <v>0.08</v>
      </c>
      <c r="H1636" s="85">
        <v>67.767399999999995</v>
      </c>
      <c r="I1636" s="84">
        <f t="shared" si="300"/>
        <v>0</v>
      </c>
      <c r="J1636" s="84">
        <f t="shared" si="301"/>
        <v>0</v>
      </c>
      <c r="K1636" s="84">
        <f t="shared" si="302"/>
        <v>0</v>
      </c>
      <c r="L1636" s="84">
        <f t="shared" si="303"/>
        <v>0</v>
      </c>
      <c r="M1636" s="84">
        <f t="shared" si="304"/>
        <v>0</v>
      </c>
      <c r="N1636">
        <v>3165</v>
      </c>
      <c r="O1636" s="85">
        <v>0</v>
      </c>
      <c r="P1636" s="84">
        <v>4.3999999999999997E-2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W1636" s="85">
        <v>0</v>
      </c>
      <c r="X1636" s="85">
        <v>0</v>
      </c>
      <c r="Y1636" s="85">
        <v>0</v>
      </c>
      <c r="Z1636" s="85">
        <v>0</v>
      </c>
      <c r="AA1636" s="85">
        <v>0</v>
      </c>
      <c r="AB1636" s="64">
        <f t="shared" si="305"/>
        <v>253.20000000000002</v>
      </c>
      <c r="AC1636" s="64">
        <f t="shared" si="306"/>
        <v>253.20000000000002</v>
      </c>
      <c r="AD1636" s="64">
        <f t="shared" si="307"/>
        <v>0</v>
      </c>
      <c r="AE1636" s="64">
        <f t="shared" si="308"/>
        <v>0</v>
      </c>
      <c r="AF1636" s="64">
        <f t="shared" si="309"/>
        <v>0</v>
      </c>
      <c r="AG1636" s="64">
        <f t="shared" si="310"/>
        <v>0</v>
      </c>
      <c r="AH1636" s="64">
        <f t="shared" si="311"/>
        <v>0</v>
      </c>
    </row>
    <row r="1637" spans="1:34">
      <c r="A1637" t="s">
        <v>36</v>
      </c>
      <c r="B1637" t="s">
        <v>44</v>
      </c>
      <c r="C1637">
        <v>9</v>
      </c>
      <c r="D1637">
        <v>2014</v>
      </c>
      <c r="E1637">
        <v>4</v>
      </c>
      <c r="F1637">
        <v>0.08</v>
      </c>
      <c r="G1637">
        <v>0.08</v>
      </c>
      <c r="H1637" s="85">
        <v>67.829499999999996</v>
      </c>
      <c r="I1637" s="84">
        <f t="shared" si="300"/>
        <v>0</v>
      </c>
      <c r="J1637" s="84">
        <f t="shared" si="301"/>
        <v>0</v>
      </c>
      <c r="K1637" s="84">
        <f t="shared" si="302"/>
        <v>0</v>
      </c>
      <c r="L1637" s="84">
        <f t="shared" si="303"/>
        <v>0</v>
      </c>
      <c r="M1637" s="84">
        <f t="shared" si="304"/>
        <v>0</v>
      </c>
      <c r="N1637">
        <v>3165</v>
      </c>
      <c r="O1637" s="85">
        <v>0</v>
      </c>
      <c r="P1637" s="84">
        <v>4.3999999999999997E-2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W1637" s="85">
        <v>0</v>
      </c>
      <c r="X1637" s="85">
        <v>0</v>
      </c>
      <c r="Y1637" s="85">
        <v>0</v>
      </c>
      <c r="Z1637" s="85">
        <v>0</v>
      </c>
      <c r="AA1637" s="85">
        <v>0</v>
      </c>
      <c r="AB1637" s="64">
        <f t="shared" si="305"/>
        <v>253.20000000000002</v>
      </c>
      <c r="AC1637" s="64">
        <f t="shared" si="306"/>
        <v>253.20000000000002</v>
      </c>
      <c r="AD1637" s="64">
        <f t="shared" si="307"/>
        <v>0</v>
      </c>
      <c r="AE1637" s="64">
        <f t="shared" si="308"/>
        <v>0</v>
      </c>
      <c r="AF1637" s="64">
        <f t="shared" si="309"/>
        <v>0</v>
      </c>
      <c r="AG1637" s="64">
        <f t="shared" si="310"/>
        <v>0</v>
      </c>
      <c r="AH1637" s="64">
        <f t="shared" si="311"/>
        <v>0</v>
      </c>
    </row>
    <row r="1638" spans="1:34">
      <c r="A1638" t="s">
        <v>36</v>
      </c>
      <c r="B1638" t="s">
        <v>44</v>
      </c>
      <c r="C1638">
        <v>9</v>
      </c>
      <c r="D1638">
        <v>2014</v>
      </c>
      <c r="E1638">
        <v>5</v>
      </c>
      <c r="F1638">
        <v>4.8217099999999999E-2</v>
      </c>
      <c r="G1638">
        <v>4.8217099999999999E-2</v>
      </c>
      <c r="H1638" s="85">
        <v>67.728700000000003</v>
      </c>
      <c r="I1638" s="84">
        <f t="shared" si="300"/>
        <v>0</v>
      </c>
      <c r="J1638" s="84">
        <f t="shared" si="301"/>
        <v>0</v>
      </c>
      <c r="K1638" s="84">
        <f t="shared" si="302"/>
        <v>0</v>
      </c>
      <c r="L1638" s="84">
        <f t="shared" si="303"/>
        <v>0</v>
      </c>
      <c r="M1638" s="84">
        <f t="shared" si="304"/>
        <v>0</v>
      </c>
      <c r="N1638">
        <v>3165</v>
      </c>
      <c r="O1638" s="85">
        <v>0</v>
      </c>
      <c r="P1638" s="84">
        <v>5.3999999999999999E-2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W1638" s="85">
        <v>0</v>
      </c>
      <c r="X1638" s="85">
        <v>0</v>
      </c>
      <c r="Y1638" s="85">
        <v>0</v>
      </c>
      <c r="Z1638" s="85">
        <v>0</v>
      </c>
      <c r="AA1638" s="85">
        <v>0</v>
      </c>
      <c r="AB1638" s="64">
        <f t="shared" si="305"/>
        <v>152.60712150000001</v>
      </c>
      <c r="AC1638" s="64">
        <f t="shared" si="306"/>
        <v>152.60712150000001</v>
      </c>
      <c r="AD1638" s="64">
        <f t="shared" si="307"/>
        <v>0</v>
      </c>
      <c r="AE1638" s="64">
        <f t="shared" si="308"/>
        <v>0</v>
      </c>
      <c r="AF1638" s="64">
        <f t="shared" si="309"/>
        <v>0</v>
      </c>
      <c r="AG1638" s="64">
        <f t="shared" si="310"/>
        <v>0</v>
      </c>
      <c r="AH1638" s="64">
        <f t="shared" si="311"/>
        <v>0</v>
      </c>
    </row>
    <row r="1639" spans="1:34">
      <c r="A1639" t="s">
        <v>36</v>
      </c>
      <c r="B1639" t="s">
        <v>44</v>
      </c>
      <c r="C1639">
        <v>9</v>
      </c>
      <c r="D1639">
        <v>2014</v>
      </c>
      <c r="E1639">
        <v>6</v>
      </c>
      <c r="F1639">
        <v>4.85125E-2</v>
      </c>
      <c r="G1639">
        <v>4.85125E-2</v>
      </c>
      <c r="H1639" s="85">
        <v>67.767399999999995</v>
      </c>
      <c r="I1639" s="84">
        <f t="shared" si="300"/>
        <v>0</v>
      </c>
      <c r="J1639" s="84">
        <f t="shared" si="301"/>
        <v>0</v>
      </c>
      <c r="K1639" s="84">
        <f t="shared" si="302"/>
        <v>0</v>
      </c>
      <c r="L1639" s="84">
        <f t="shared" si="303"/>
        <v>0</v>
      </c>
      <c r="M1639" s="84">
        <f t="shared" si="304"/>
        <v>0</v>
      </c>
      <c r="N1639">
        <v>3165</v>
      </c>
      <c r="O1639" s="85">
        <v>0</v>
      </c>
      <c r="P1639" s="84">
        <v>0.10100000000000001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W1639" s="85">
        <v>0</v>
      </c>
      <c r="X1639" s="85">
        <v>0</v>
      </c>
      <c r="Y1639" s="85">
        <v>0</v>
      </c>
      <c r="Z1639" s="85">
        <v>0</v>
      </c>
      <c r="AA1639" s="85">
        <v>0</v>
      </c>
      <c r="AB1639" s="64">
        <f t="shared" si="305"/>
        <v>153.54206250000001</v>
      </c>
      <c r="AC1639" s="64">
        <f t="shared" si="306"/>
        <v>153.54206250000001</v>
      </c>
      <c r="AD1639" s="64">
        <f t="shared" si="307"/>
        <v>0</v>
      </c>
      <c r="AE1639" s="64">
        <f t="shared" si="308"/>
        <v>0</v>
      </c>
      <c r="AF1639" s="64">
        <f t="shared" si="309"/>
        <v>0</v>
      </c>
      <c r="AG1639" s="64">
        <f t="shared" si="310"/>
        <v>0</v>
      </c>
      <c r="AH1639" s="64">
        <f t="shared" si="311"/>
        <v>0</v>
      </c>
    </row>
    <row r="1640" spans="1:34">
      <c r="A1640" t="s">
        <v>36</v>
      </c>
      <c r="B1640" t="s">
        <v>44</v>
      </c>
      <c r="C1640">
        <v>9</v>
      </c>
      <c r="D1640">
        <v>2014</v>
      </c>
      <c r="E1640">
        <v>7</v>
      </c>
      <c r="F1640">
        <v>3.3501299999999998E-2</v>
      </c>
      <c r="G1640">
        <v>3.3501299999999998E-2</v>
      </c>
      <c r="H1640" s="85">
        <v>68.527100000000004</v>
      </c>
      <c r="I1640" s="84">
        <f t="shared" si="300"/>
        <v>0</v>
      </c>
      <c r="J1640" s="84">
        <f t="shared" si="301"/>
        <v>0</v>
      </c>
      <c r="K1640" s="84">
        <f t="shared" si="302"/>
        <v>0</v>
      </c>
      <c r="L1640" s="84">
        <f t="shared" si="303"/>
        <v>0</v>
      </c>
      <c r="M1640" s="84">
        <f t="shared" si="304"/>
        <v>0</v>
      </c>
      <c r="N1640">
        <v>3165</v>
      </c>
      <c r="O1640" s="85">
        <v>0</v>
      </c>
      <c r="P1640" s="84">
        <v>0.161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W1640" s="85">
        <v>0</v>
      </c>
      <c r="X1640" s="85">
        <v>0</v>
      </c>
      <c r="Y1640" s="85">
        <v>0</v>
      </c>
      <c r="Z1640" s="85">
        <v>0</v>
      </c>
      <c r="AA1640" s="85">
        <v>0</v>
      </c>
      <c r="AB1640" s="64">
        <f t="shared" si="305"/>
        <v>106.03161449999999</v>
      </c>
      <c r="AC1640" s="64">
        <f t="shared" si="306"/>
        <v>106.03161449999999</v>
      </c>
      <c r="AD1640" s="64">
        <f t="shared" si="307"/>
        <v>0</v>
      </c>
      <c r="AE1640" s="64">
        <f t="shared" si="308"/>
        <v>0</v>
      </c>
      <c r="AF1640" s="64">
        <f t="shared" si="309"/>
        <v>0</v>
      </c>
      <c r="AG1640" s="64">
        <f t="shared" si="310"/>
        <v>0</v>
      </c>
      <c r="AH1640" s="64">
        <f t="shared" si="311"/>
        <v>0</v>
      </c>
    </row>
    <row r="1641" spans="1:34">
      <c r="A1641" t="s">
        <v>36</v>
      </c>
      <c r="B1641" t="s">
        <v>44</v>
      </c>
      <c r="C1641">
        <v>9</v>
      </c>
      <c r="D1641">
        <v>2014</v>
      </c>
      <c r="E1641">
        <v>8</v>
      </c>
      <c r="F1641">
        <v>0.1205888</v>
      </c>
      <c r="G1641">
        <v>0.1205888</v>
      </c>
      <c r="H1641" s="85">
        <v>74.674400000000006</v>
      </c>
      <c r="I1641" s="84">
        <f t="shared" si="300"/>
        <v>0</v>
      </c>
      <c r="J1641" s="84">
        <f t="shared" si="301"/>
        <v>0</v>
      </c>
      <c r="K1641" s="84">
        <f t="shared" si="302"/>
        <v>0</v>
      </c>
      <c r="L1641" s="84">
        <f t="shared" si="303"/>
        <v>0</v>
      </c>
      <c r="M1641" s="84">
        <f t="shared" si="304"/>
        <v>0</v>
      </c>
      <c r="N1641">
        <v>3165</v>
      </c>
      <c r="O1641" s="85">
        <v>0</v>
      </c>
      <c r="P1641" s="84">
        <v>0.224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W1641" s="85">
        <v>0</v>
      </c>
      <c r="X1641" s="85">
        <v>0</v>
      </c>
      <c r="Y1641" s="85">
        <v>0</v>
      </c>
      <c r="Z1641" s="85">
        <v>0</v>
      </c>
      <c r="AA1641" s="85">
        <v>0</v>
      </c>
      <c r="AB1641" s="64">
        <f t="shared" si="305"/>
        <v>381.66355199999998</v>
      </c>
      <c r="AC1641" s="64">
        <f t="shared" si="306"/>
        <v>381.66355199999998</v>
      </c>
      <c r="AD1641" s="64">
        <f t="shared" si="307"/>
        <v>0</v>
      </c>
      <c r="AE1641" s="64">
        <f t="shared" si="308"/>
        <v>0</v>
      </c>
      <c r="AF1641" s="64">
        <f t="shared" si="309"/>
        <v>0</v>
      </c>
      <c r="AG1641" s="64">
        <f t="shared" si="310"/>
        <v>0</v>
      </c>
      <c r="AH1641" s="64">
        <f t="shared" si="311"/>
        <v>0</v>
      </c>
    </row>
    <row r="1642" spans="1:34">
      <c r="A1642" t="s">
        <v>36</v>
      </c>
      <c r="B1642" t="s">
        <v>44</v>
      </c>
      <c r="C1642">
        <v>9</v>
      </c>
      <c r="D1642">
        <v>2014</v>
      </c>
      <c r="E1642">
        <v>9</v>
      </c>
      <c r="F1642">
        <v>0.1947797</v>
      </c>
      <c r="G1642">
        <v>0.1947797</v>
      </c>
      <c r="H1642" s="85">
        <v>80.697699999999998</v>
      </c>
      <c r="I1642" s="84">
        <f t="shared" si="300"/>
        <v>0</v>
      </c>
      <c r="J1642" s="84">
        <f t="shared" si="301"/>
        <v>0</v>
      </c>
      <c r="K1642" s="84">
        <f t="shared" si="302"/>
        <v>0</v>
      </c>
      <c r="L1642" s="84">
        <f t="shared" si="303"/>
        <v>0</v>
      </c>
      <c r="M1642" s="84">
        <f t="shared" si="304"/>
        <v>0</v>
      </c>
      <c r="N1642">
        <v>3165</v>
      </c>
      <c r="O1642" s="85">
        <v>0</v>
      </c>
      <c r="P1642" s="84">
        <v>0.33800000000000002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W1642" s="85">
        <v>0</v>
      </c>
      <c r="X1642" s="85">
        <v>0</v>
      </c>
      <c r="Y1642" s="85">
        <v>0</v>
      </c>
      <c r="Z1642" s="85">
        <v>0</v>
      </c>
      <c r="AA1642" s="85">
        <v>0</v>
      </c>
      <c r="AB1642" s="64">
        <f t="shared" si="305"/>
        <v>616.47775049999996</v>
      </c>
      <c r="AC1642" s="64">
        <f t="shared" si="306"/>
        <v>616.47775049999996</v>
      </c>
      <c r="AD1642" s="64">
        <f t="shared" si="307"/>
        <v>0</v>
      </c>
      <c r="AE1642" s="64">
        <f t="shared" si="308"/>
        <v>0</v>
      </c>
      <c r="AF1642" s="64">
        <f t="shared" si="309"/>
        <v>0</v>
      </c>
      <c r="AG1642" s="64">
        <f t="shared" si="310"/>
        <v>0</v>
      </c>
      <c r="AH1642" s="64">
        <f t="shared" si="311"/>
        <v>0</v>
      </c>
    </row>
    <row r="1643" spans="1:34">
      <c r="A1643" t="s">
        <v>36</v>
      </c>
      <c r="B1643" t="s">
        <v>44</v>
      </c>
      <c r="C1643">
        <v>9</v>
      </c>
      <c r="D1643">
        <v>2014</v>
      </c>
      <c r="E1643">
        <v>10</v>
      </c>
      <c r="F1643">
        <v>0.3477982</v>
      </c>
      <c r="G1643">
        <v>0.3477982</v>
      </c>
      <c r="H1643" s="85">
        <v>84.302300000000002</v>
      </c>
      <c r="I1643" s="84">
        <f t="shared" si="300"/>
        <v>0</v>
      </c>
      <c r="J1643" s="84">
        <f t="shared" si="301"/>
        <v>0</v>
      </c>
      <c r="K1643" s="84">
        <f t="shared" si="302"/>
        <v>0</v>
      </c>
      <c r="L1643" s="84">
        <f t="shared" si="303"/>
        <v>0</v>
      </c>
      <c r="M1643" s="84">
        <f t="shared" si="304"/>
        <v>0</v>
      </c>
      <c r="N1643">
        <v>3165</v>
      </c>
      <c r="O1643" s="85">
        <v>0</v>
      </c>
      <c r="P1643" s="84">
        <v>0.55700000000000005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W1643" s="85">
        <v>0</v>
      </c>
      <c r="X1643" s="85">
        <v>0</v>
      </c>
      <c r="Y1643" s="85">
        <v>0</v>
      </c>
      <c r="Z1643" s="85">
        <v>0</v>
      </c>
      <c r="AA1643" s="85">
        <v>0</v>
      </c>
      <c r="AB1643" s="64">
        <f t="shared" si="305"/>
        <v>1100.781303</v>
      </c>
      <c r="AC1643" s="64">
        <f t="shared" si="306"/>
        <v>1100.781303</v>
      </c>
      <c r="AD1643" s="64">
        <f t="shared" si="307"/>
        <v>0</v>
      </c>
      <c r="AE1643" s="64">
        <f t="shared" si="308"/>
        <v>0</v>
      </c>
      <c r="AF1643" s="64">
        <f t="shared" si="309"/>
        <v>0</v>
      </c>
      <c r="AG1643" s="64">
        <f t="shared" si="310"/>
        <v>0</v>
      </c>
      <c r="AH1643" s="64">
        <f t="shared" si="311"/>
        <v>0</v>
      </c>
    </row>
    <row r="1644" spans="1:34">
      <c r="A1644" t="s">
        <v>36</v>
      </c>
      <c r="B1644" t="s">
        <v>44</v>
      </c>
      <c r="C1644">
        <v>9</v>
      </c>
      <c r="D1644">
        <v>2014</v>
      </c>
      <c r="E1644">
        <v>11</v>
      </c>
      <c r="F1644">
        <v>0.63815120000000003</v>
      </c>
      <c r="G1644">
        <v>0.63815120000000003</v>
      </c>
      <c r="H1644" s="85">
        <v>86.100800000000007</v>
      </c>
      <c r="I1644" s="84">
        <f t="shared" si="300"/>
        <v>0</v>
      </c>
      <c r="J1644" s="84">
        <f t="shared" si="301"/>
        <v>0</v>
      </c>
      <c r="K1644" s="84">
        <f t="shared" si="302"/>
        <v>0</v>
      </c>
      <c r="L1644" s="84">
        <f t="shared" si="303"/>
        <v>0</v>
      </c>
      <c r="M1644" s="84">
        <f t="shared" si="304"/>
        <v>0</v>
      </c>
      <c r="N1644">
        <v>3165</v>
      </c>
      <c r="O1644" s="85">
        <v>0</v>
      </c>
      <c r="P1644" s="84">
        <v>0.72599999999999998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W1644" s="85">
        <v>0</v>
      </c>
      <c r="X1644" s="85">
        <v>0</v>
      </c>
      <c r="Y1644" s="85">
        <v>0</v>
      </c>
      <c r="Z1644" s="85">
        <v>0</v>
      </c>
      <c r="AA1644" s="85">
        <v>0</v>
      </c>
      <c r="AB1644" s="64">
        <f t="shared" si="305"/>
        <v>2019.748548</v>
      </c>
      <c r="AC1644" s="64">
        <f t="shared" si="306"/>
        <v>2019.748548</v>
      </c>
      <c r="AD1644" s="64">
        <f t="shared" si="307"/>
        <v>0</v>
      </c>
      <c r="AE1644" s="64">
        <f t="shared" si="308"/>
        <v>0</v>
      </c>
      <c r="AF1644" s="64">
        <f t="shared" si="309"/>
        <v>0</v>
      </c>
      <c r="AG1644" s="64">
        <f t="shared" si="310"/>
        <v>0</v>
      </c>
      <c r="AH1644" s="64">
        <f t="shared" si="311"/>
        <v>0</v>
      </c>
    </row>
    <row r="1645" spans="1:34">
      <c r="A1645" t="s">
        <v>36</v>
      </c>
      <c r="B1645" t="s">
        <v>44</v>
      </c>
      <c r="C1645">
        <v>9</v>
      </c>
      <c r="D1645">
        <v>2014</v>
      </c>
      <c r="E1645">
        <v>12</v>
      </c>
      <c r="F1645">
        <v>0.95360979999999995</v>
      </c>
      <c r="G1645">
        <v>0.95360979999999995</v>
      </c>
      <c r="H1645" s="85">
        <v>87.372100000000003</v>
      </c>
      <c r="I1645" s="84">
        <f t="shared" si="300"/>
        <v>0</v>
      </c>
      <c r="J1645" s="84">
        <f t="shared" si="301"/>
        <v>0</v>
      </c>
      <c r="K1645" s="84">
        <f t="shared" si="302"/>
        <v>0</v>
      </c>
      <c r="L1645" s="84">
        <f t="shared" si="303"/>
        <v>0</v>
      </c>
      <c r="M1645" s="84">
        <f t="shared" si="304"/>
        <v>0</v>
      </c>
      <c r="N1645">
        <v>3165</v>
      </c>
      <c r="O1645" s="85">
        <v>0</v>
      </c>
      <c r="P1645" s="84">
        <v>0.85699999999999998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W1645" s="85">
        <v>0</v>
      </c>
      <c r="X1645" s="85">
        <v>0</v>
      </c>
      <c r="Y1645" s="85">
        <v>0</v>
      </c>
      <c r="Z1645" s="85">
        <v>0</v>
      </c>
      <c r="AA1645" s="85">
        <v>0</v>
      </c>
      <c r="AB1645" s="64">
        <f t="shared" si="305"/>
        <v>3018.175017</v>
      </c>
      <c r="AC1645" s="64">
        <f t="shared" si="306"/>
        <v>3018.175017</v>
      </c>
      <c r="AD1645" s="64">
        <f t="shared" si="307"/>
        <v>0</v>
      </c>
      <c r="AE1645" s="64">
        <f t="shared" si="308"/>
        <v>0</v>
      </c>
      <c r="AF1645" s="64">
        <f t="shared" si="309"/>
        <v>0</v>
      </c>
      <c r="AG1645" s="64">
        <f t="shared" si="310"/>
        <v>0</v>
      </c>
      <c r="AH1645" s="64">
        <f t="shared" si="311"/>
        <v>0</v>
      </c>
    </row>
    <row r="1646" spans="1:34">
      <c r="A1646" t="s">
        <v>36</v>
      </c>
      <c r="B1646" t="s">
        <v>44</v>
      </c>
      <c r="C1646">
        <v>9</v>
      </c>
      <c r="D1646">
        <v>2014</v>
      </c>
      <c r="E1646">
        <v>13</v>
      </c>
      <c r="F1646">
        <v>1.3015479999999999</v>
      </c>
      <c r="G1646">
        <v>1.3015479999999999</v>
      </c>
      <c r="H1646" s="85">
        <v>86.938000000000002</v>
      </c>
      <c r="I1646" s="84">
        <f t="shared" si="300"/>
        <v>0</v>
      </c>
      <c r="J1646" s="84">
        <f t="shared" si="301"/>
        <v>0</v>
      </c>
      <c r="K1646" s="84">
        <f t="shared" si="302"/>
        <v>0</v>
      </c>
      <c r="L1646" s="84">
        <f t="shared" si="303"/>
        <v>0</v>
      </c>
      <c r="M1646" s="84">
        <f t="shared" si="304"/>
        <v>0</v>
      </c>
      <c r="N1646">
        <v>3165</v>
      </c>
      <c r="O1646" s="85">
        <v>0</v>
      </c>
      <c r="P1646" s="84">
        <v>0.90100000000000002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W1646" s="85">
        <v>0</v>
      </c>
      <c r="X1646" s="85">
        <v>0</v>
      </c>
      <c r="Y1646" s="85">
        <v>0</v>
      </c>
      <c r="Z1646" s="85">
        <v>0</v>
      </c>
      <c r="AA1646" s="85">
        <v>0</v>
      </c>
      <c r="AB1646" s="64">
        <f t="shared" si="305"/>
        <v>4119.3994199999997</v>
      </c>
      <c r="AC1646" s="64">
        <f t="shared" si="306"/>
        <v>4119.3994199999997</v>
      </c>
      <c r="AD1646" s="64">
        <f t="shared" si="307"/>
        <v>0</v>
      </c>
      <c r="AE1646" s="64">
        <f t="shared" si="308"/>
        <v>0</v>
      </c>
      <c r="AF1646" s="64">
        <f t="shared" si="309"/>
        <v>0</v>
      </c>
      <c r="AG1646" s="64">
        <f t="shared" si="310"/>
        <v>0</v>
      </c>
      <c r="AH1646" s="64">
        <f t="shared" si="311"/>
        <v>0</v>
      </c>
    </row>
    <row r="1647" spans="1:34">
      <c r="A1647" t="s">
        <v>36</v>
      </c>
      <c r="B1647" t="s">
        <v>44</v>
      </c>
      <c r="C1647">
        <v>9</v>
      </c>
      <c r="D1647">
        <v>2014</v>
      </c>
      <c r="E1647">
        <v>14</v>
      </c>
      <c r="F1647">
        <v>1.6022860000000001</v>
      </c>
      <c r="G1647">
        <v>1.1696690000000001</v>
      </c>
      <c r="H1647" s="85">
        <v>86.813999999999993</v>
      </c>
      <c r="I1647" s="84">
        <f t="shared" si="300"/>
        <v>-3.5762099999999998E-2</v>
      </c>
      <c r="J1647" s="84">
        <f t="shared" si="301"/>
        <v>-1.4633500000000001E-2</v>
      </c>
      <c r="K1647" s="84">
        <f t="shared" si="302"/>
        <v>0</v>
      </c>
      <c r="L1647" s="84">
        <f t="shared" si="303"/>
        <v>1.4633500000000001E-2</v>
      </c>
      <c r="M1647" s="84">
        <f t="shared" si="304"/>
        <v>3.5762099999999998E-2</v>
      </c>
      <c r="N1647">
        <v>3165</v>
      </c>
      <c r="O1647" s="85">
        <v>0</v>
      </c>
      <c r="P1647" s="84">
        <v>0.88900000000000001</v>
      </c>
      <c r="Q1647">
        <v>0</v>
      </c>
      <c r="R1647">
        <v>-3.5762099999999998E-2</v>
      </c>
      <c r="S1647">
        <v>-1.4633500000000001E-2</v>
      </c>
      <c r="T1647">
        <v>0</v>
      </c>
      <c r="U1647">
        <v>1.4633500000000001E-2</v>
      </c>
      <c r="V1647">
        <v>3.5762099999999998E-2</v>
      </c>
      <c r="W1647" s="85">
        <v>0</v>
      </c>
      <c r="X1647" s="85">
        <v>0</v>
      </c>
      <c r="Y1647" s="85">
        <v>0</v>
      </c>
      <c r="Z1647" s="85">
        <v>0</v>
      </c>
      <c r="AA1647" s="85">
        <v>0</v>
      </c>
      <c r="AB1647" s="64">
        <f t="shared" si="305"/>
        <v>5071.2351900000003</v>
      </c>
      <c r="AC1647" s="64">
        <f t="shared" si="306"/>
        <v>3702.0023850000002</v>
      </c>
      <c r="AD1647" s="64">
        <f t="shared" si="307"/>
        <v>-113.18704649999999</v>
      </c>
      <c r="AE1647" s="64">
        <f t="shared" si="308"/>
        <v>-46.315027499999999</v>
      </c>
      <c r="AF1647" s="64">
        <f t="shared" si="309"/>
        <v>0</v>
      </c>
      <c r="AG1647" s="64">
        <f t="shared" si="310"/>
        <v>46.315027499999999</v>
      </c>
      <c r="AH1647" s="64">
        <f t="shared" si="311"/>
        <v>113.18704649999999</v>
      </c>
    </row>
    <row r="1648" spans="1:34">
      <c r="A1648" t="s">
        <v>36</v>
      </c>
      <c r="B1648" t="s">
        <v>44</v>
      </c>
      <c r="C1648">
        <v>9</v>
      </c>
      <c r="D1648">
        <v>2014</v>
      </c>
      <c r="E1648">
        <v>15</v>
      </c>
      <c r="F1648">
        <v>1.79142</v>
      </c>
      <c r="G1648">
        <v>1.307736</v>
      </c>
      <c r="H1648" s="85">
        <v>85.806200000000004</v>
      </c>
      <c r="I1648" s="84">
        <f t="shared" si="300"/>
        <v>-3.7002E-2</v>
      </c>
      <c r="J1648" s="84">
        <f t="shared" si="301"/>
        <v>-1.5140900000000001E-2</v>
      </c>
      <c r="K1648" s="84">
        <f t="shared" si="302"/>
        <v>0</v>
      </c>
      <c r="L1648" s="84">
        <f t="shared" si="303"/>
        <v>1.5140900000000001E-2</v>
      </c>
      <c r="M1648" s="84">
        <f t="shared" si="304"/>
        <v>3.7002E-2</v>
      </c>
      <c r="N1648">
        <v>3165</v>
      </c>
      <c r="O1648" s="85">
        <v>0</v>
      </c>
      <c r="P1648" s="84">
        <v>0.8</v>
      </c>
      <c r="Q1648">
        <v>0</v>
      </c>
      <c r="R1648">
        <v>-3.7002E-2</v>
      </c>
      <c r="S1648">
        <v>-1.5140900000000001E-2</v>
      </c>
      <c r="T1648">
        <v>0</v>
      </c>
      <c r="U1648">
        <v>1.5140900000000001E-2</v>
      </c>
      <c r="V1648">
        <v>3.7002E-2</v>
      </c>
      <c r="W1648" s="85">
        <v>0</v>
      </c>
      <c r="X1648" s="85">
        <v>0</v>
      </c>
      <c r="Y1648" s="85">
        <v>0</v>
      </c>
      <c r="Z1648" s="85">
        <v>0</v>
      </c>
      <c r="AA1648" s="85">
        <v>0</v>
      </c>
      <c r="AB1648" s="64">
        <f t="shared" si="305"/>
        <v>5669.8442999999997</v>
      </c>
      <c r="AC1648" s="64">
        <f t="shared" si="306"/>
        <v>4138.9844400000002</v>
      </c>
      <c r="AD1648" s="64">
        <f t="shared" si="307"/>
        <v>-117.11133</v>
      </c>
      <c r="AE1648" s="64">
        <f t="shared" si="308"/>
        <v>-47.920948500000002</v>
      </c>
      <c r="AF1648" s="64">
        <f t="shared" si="309"/>
        <v>0</v>
      </c>
      <c r="AG1648" s="64">
        <f t="shared" si="310"/>
        <v>47.920948500000002</v>
      </c>
      <c r="AH1648" s="64">
        <f t="shared" si="311"/>
        <v>117.11133</v>
      </c>
    </row>
    <row r="1649" spans="1:34">
      <c r="A1649" t="s">
        <v>36</v>
      </c>
      <c r="B1649" t="s">
        <v>44</v>
      </c>
      <c r="C1649">
        <v>9</v>
      </c>
      <c r="D1649">
        <v>2014</v>
      </c>
      <c r="E1649">
        <v>16</v>
      </c>
      <c r="F1649">
        <v>1.943184</v>
      </c>
      <c r="G1649">
        <v>1.4185239999999999</v>
      </c>
      <c r="H1649" s="85">
        <v>85.511600000000001</v>
      </c>
      <c r="I1649" s="84">
        <f t="shared" si="300"/>
        <v>-3.7255799999999999E-2</v>
      </c>
      <c r="J1649" s="84">
        <f t="shared" si="301"/>
        <v>-1.5244799999999999E-2</v>
      </c>
      <c r="K1649" s="84">
        <f t="shared" si="302"/>
        <v>0</v>
      </c>
      <c r="L1649" s="84">
        <f t="shared" si="303"/>
        <v>1.5244799999999999E-2</v>
      </c>
      <c r="M1649" s="84">
        <f t="shared" si="304"/>
        <v>3.7255799999999999E-2</v>
      </c>
      <c r="N1649">
        <v>3165</v>
      </c>
      <c r="O1649" s="85">
        <v>0</v>
      </c>
      <c r="P1649" s="84">
        <v>0.67400000000000004</v>
      </c>
      <c r="Q1649">
        <v>0</v>
      </c>
      <c r="R1649">
        <v>-3.7255799999999999E-2</v>
      </c>
      <c r="S1649">
        <v>-1.5244799999999999E-2</v>
      </c>
      <c r="T1649">
        <v>0</v>
      </c>
      <c r="U1649">
        <v>1.5244799999999999E-2</v>
      </c>
      <c r="V1649">
        <v>3.7255799999999999E-2</v>
      </c>
      <c r="W1649" s="85">
        <v>0</v>
      </c>
      <c r="X1649" s="85">
        <v>0</v>
      </c>
      <c r="Y1649" s="85">
        <v>0</v>
      </c>
      <c r="Z1649" s="85">
        <v>0</v>
      </c>
      <c r="AA1649" s="85">
        <v>0</v>
      </c>
      <c r="AB1649" s="64">
        <f t="shared" si="305"/>
        <v>6150.1773599999997</v>
      </c>
      <c r="AC1649" s="64">
        <f t="shared" si="306"/>
        <v>4489.6284599999999</v>
      </c>
      <c r="AD1649" s="64">
        <f t="shared" si="307"/>
        <v>-117.91460699999999</v>
      </c>
      <c r="AE1649" s="64">
        <f t="shared" si="308"/>
        <v>-48.249791999999999</v>
      </c>
      <c r="AF1649" s="64">
        <f t="shared" si="309"/>
        <v>0</v>
      </c>
      <c r="AG1649" s="64">
        <f t="shared" si="310"/>
        <v>48.249791999999999</v>
      </c>
      <c r="AH1649" s="64">
        <f t="shared" si="311"/>
        <v>117.91460699999999</v>
      </c>
    </row>
    <row r="1650" spans="1:34">
      <c r="A1650" t="s">
        <v>36</v>
      </c>
      <c r="B1650" t="s">
        <v>44</v>
      </c>
      <c r="C1650">
        <v>9</v>
      </c>
      <c r="D1650">
        <v>2014</v>
      </c>
      <c r="E1650">
        <v>17</v>
      </c>
      <c r="F1650">
        <v>2.0118369999999999</v>
      </c>
      <c r="G1650">
        <v>1.4686410000000001</v>
      </c>
      <c r="H1650" s="85">
        <v>84.302300000000002</v>
      </c>
      <c r="I1650" s="84">
        <f t="shared" si="300"/>
        <v>-3.7202699999999998E-2</v>
      </c>
      <c r="J1650" s="84">
        <f t="shared" si="301"/>
        <v>-1.5223E-2</v>
      </c>
      <c r="K1650" s="84">
        <f t="shared" si="302"/>
        <v>0</v>
      </c>
      <c r="L1650" s="84">
        <f t="shared" si="303"/>
        <v>1.5223E-2</v>
      </c>
      <c r="M1650" s="84">
        <f t="shared" si="304"/>
        <v>3.7202699999999998E-2</v>
      </c>
      <c r="N1650">
        <v>3165</v>
      </c>
      <c r="O1650" s="85">
        <v>0</v>
      </c>
      <c r="P1650" s="84">
        <v>0.56599999999999995</v>
      </c>
      <c r="Q1650">
        <v>0</v>
      </c>
      <c r="R1650">
        <v>-3.7202699999999998E-2</v>
      </c>
      <c r="S1650">
        <v>-1.5223E-2</v>
      </c>
      <c r="T1650">
        <v>0</v>
      </c>
      <c r="U1650">
        <v>1.5223E-2</v>
      </c>
      <c r="V1650">
        <v>3.7202699999999998E-2</v>
      </c>
      <c r="W1650" s="85">
        <v>0</v>
      </c>
      <c r="X1650" s="85">
        <v>0</v>
      </c>
      <c r="Y1650" s="85">
        <v>0</v>
      </c>
      <c r="Z1650" s="85">
        <v>0</v>
      </c>
      <c r="AA1650" s="85">
        <v>0</v>
      </c>
      <c r="AB1650" s="64">
        <f t="shared" si="305"/>
        <v>6367.464105</v>
      </c>
      <c r="AC1650" s="64">
        <f t="shared" si="306"/>
        <v>4648.2487650000003</v>
      </c>
      <c r="AD1650" s="64">
        <f t="shared" si="307"/>
        <v>-117.7465455</v>
      </c>
      <c r="AE1650" s="64">
        <f t="shared" si="308"/>
        <v>-48.180795000000003</v>
      </c>
      <c r="AF1650" s="64">
        <f t="shared" si="309"/>
        <v>0</v>
      </c>
      <c r="AG1650" s="64">
        <f t="shared" si="310"/>
        <v>48.180795000000003</v>
      </c>
      <c r="AH1650" s="64">
        <f t="shared" si="311"/>
        <v>117.7465455</v>
      </c>
    </row>
    <row r="1651" spans="1:34">
      <c r="A1651" t="s">
        <v>36</v>
      </c>
      <c r="B1651" t="s">
        <v>44</v>
      </c>
      <c r="C1651">
        <v>9</v>
      </c>
      <c r="D1651">
        <v>2014</v>
      </c>
      <c r="E1651">
        <v>18</v>
      </c>
      <c r="F1651">
        <v>1.982248</v>
      </c>
      <c r="G1651">
        <v>1.447041</v>
      </c>
      <c r="H1651" s="85">
        <v>81.131799999999998</v>
      </c>
      <c r="I1651" s="84">
        <f t="shared" si="300"/>
        <v>-3.6770400000000002E-2</v>
      </c>
      <c r="J1651" s="84">
        <f t="shared" si="301"/>
        <v>-1.5046199999999999E-2</v>
      </c>
      <c r="K1651" s="84">
        <f t="shared" si="302"/>
        <v>0</v>
      </c>
      <c r="L1651" s="84">
        <f t="shared" si="303"/>
        <v>1.5046199999999999E-2</v>
      </c>
      <c r="M1651" s="84">
        <f t="shared" si="304"/>
        <v>3.6770400000000002E-2</v>
      </c>
      <c r="N1651">
        <v>3165</v>
      </c>
      <c r="O1651" s="85">
        <v>0</v>
      </c>
      <c r="P1651" s="84">
        <v>0.374</v>
      </c>
      <c r="Q1651">
        <v>0</v>
      </c>
      <c r="R1651">
        <v>-3.6770400000000002E-2</v>
      </c>
      <c r="S1651">
        <v>-1.5046199999999999E-2</v>
      </c>
      <c r="T1651">
        <v>0</v>
      </c>
      <c r="U1651">
        <v>1.5046199999999999E-2</v>
      </c>
      <c r="V1651">
        <v>3.6770400000000002E-2</v>
      </c>
      <c r="W1651" s="85">
        <v>0</v>
      </c>
      <c r="X1651" s="85">
        <v>0</v>
      </c>
      <c r="Y1651" s="85">
        <v>0</v>
      </c>
      <c r="Z1651" s="85">
        <v>0</v>
      </c>
      <c r="AA1651" s="85">
        <v>0</v>
      </c>
      <c r="AB1651" s="64">
        <f t="shared" si="305"/>
        <v>6273.8149199999998</v>
      </c>
      <c r="AC1651" s="64">
        <f t="shared" si="306"/>
        <v>4579.8847649999998</v>
      </c>
      <c r="AD1651" s="64">
        <f t="shared" si="307"/>
        <v>-116.37831600000001</v>
      </c>
      <c r="AE1651" s="64">
        <f t="shared" si="308"/>
        <v>-47.621223000000001</v>
      </c>
      <c r="AF1651" s="64">
        <f t="shared" si="309"/>
        <v>0</v>
      </c>
      <c r="AG1651" s="64">
        <f t="shared" si="310"/>
        <v>47.621223000000001</v>
      </c>
      <c r="AH1651" s="64">
        <f t="shared" si="311"/>
        <v>116.37831600000001</v>
      </c>
    </row>
    <row r="1652" spans="1:34">
      <c r="A1652" t="s">
        <v>36</v>
      </c>
      <c r="B1652" t="s">
        <v>44</v>
      </c>
      <c r="C1652">
        <v>9</v>
      </c>
      <c r="D1652">
        <v>2014</v>
      </c>
      <c r="E1652">
        <v>19</v>
      </c>
      <c r="F1652">
        <v>1.6893629999999999</v>
      </c>
      <c r="G1652">
        <v>1.8751930000000001</v>
      </c>
      <c r="H1652" s="85">
        <v>77.209299999999999</v>
      </c>
      <c r="I1652" s="84">
        <f t="shared" si="300"/>
        <v>0</v>
      </c>
      <c r="J1652" s="84">
        <f t="shared" si="301"/>
        <v>0</v>
      </c>
      <c r="K1652" s="84">
        <f t="shared" si="302"/>
        <v>0</v>
      </c>
      <c r="L1652" s="84">
        <f t="shared" si="303"/>
        <v>0</v>
      </c>
      <c r="M1652" s="84">
        <f t="shared" si="304"/>
        <v>0</v>
      </c>
      <c r="N1652">
        <v>3165</v>
      </c>
      <c r="O1652" s="85">
        <v>0</v>
      </c>
      <c r="P1652" s="84">
        <v>0.23300000000000001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W1652" s="85">
        <v>0</v>
      </c>
      <c r="X1652" s="85">
        <v>0</v>
      </c>
      <c r="Y1652" s="85">
        <v>0</v>
      </c>
      <c r="Z1652" s="85">
        <v>0</v>
      </c>
      <c r="AA1652" s="85">
        <v>0</v>
      </c>
      <c r="AB1652" s="64">
        <f t="shared" si="305"/>
        <v>5346.8338949999998</v>
      </c>
      <c r="AC1652" s="64">
        <f t="shared" si="306"/>
        <v>5934.9858450000002</v>
      </c>
      <c r="AD1652" s="64">
        <f t="shared" si="307"/>
        <v>0</v>
      </c>
      <c r="AE1652" s="64">
        <f t="shared" si="308"/>
        <v>0</v>
      </c>
      <c r="AF1652" s="64">
        <f t="shared" si="309"/>
        <v>0</v>
      </c>
      <c r="AG1652" s="64">
        <f t="shared" si="310"/>
        <v>0</v>
      </c>
      <c r="AH1652" s="64">
        <f t="shared" si="311"/>
        <v>0</v>
      </c>
    </row>
    <row r="1653" spans="1:34">
      <c r="A1653" t="s">
        <v>36</v>
      </c>
      <c r="B1653" t="s">
        <v>44</v>
      </c>
      <c r="C1653">
        <v>9</v>
      </c>
      <c r="D1653">
        <v>2014</v>
      </c>
      <c r="E1653">
        <v>20</v>
      </c>
      <c r="F1653">
        <v>1.262167</v>
      </c>
      <c r="G1653">
        <v>1.3757619999999999</v>
      </c>
      <c r="H1653" s="85">
        <v>74.472899999999996</v>
      </c>
      <c r="I1653" s="84">
        <f t="shared" si="300"/>
        <v>0</v>
      </c>
      <c r="J1653" s="84">
        <f t="shared" si="301"/>
        <v>0</v>
      </c>
      <c r="K1653" s="84">
        <f t="shared" si="302"/>
        <v>0</v>
      </c>
      <c r="L1653" s="84">
        <f t="shared" si="303"/>
        <v>0</v>
      </c>
      <c r="M1653" s="84">
        <f t="shared" si="304"/>
        <v>0</v>
      </c>
      <c r="N1653">
        <v>3165</v>
      </c>
      <c r="O1653" s="85">
        <v>0</v>
      </c>
      <c r="P1653" s="84">
        <v>0.16500000000000001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W1653" s="85">
        <v>0</v>
      </c>
      <c r="X1653" s="85">
        <v>0</v>
      </c>
      <c r="Y1653" s="85">
        <v>0</v>
      </c>
      <c r="Z1653" s="85">
        <v>0</v>
      </c>
      <c r="AA1653" s="85">
        <v>0</v>
      </c>
      <c r="AB1653" s="64">
        <f t="shared" si="305"/>
        <v>3994.7585550000003</v>
      </c>
      <c r="AC1653" s="64">
        <f t="shared" si="306"/>
        <v>4354.2867299999998</v>
      </c>
      <c r="AD1653" s="64">
        <f t="shared" si="307"/>
        <v>0</v>
      </c>
      <c r="AE1653" s="64">
        <f t="shared" si="308"/>
        <v>0</v>
      </c>
      <c r="AF1653" s="64">
        <f t="shared" si="309"/>
        <v>0</v>
      </c>
      <c r="AG1653" s="64">
        <f t="shared" si="310"/>
        <v>0</v>
      </c>
      <c r="AH1653" s="64">
        <f t="shared" si="311"/>
        <v>0</v>
      </c>
    </row>
    <row r="1654" spans="1:34">
      <c r="A1654" t="s">
        <v>36</v>
      </c>
      <c r="B1654" t="s">
        <v>44</v>
      </c>
      <c r="C1654">
        <v>9</v>
      </c>
      <c r="D1654">
        <v>2014</v>
      </c>
      <c r="E1654">
        <v>21</v>
      </c>
      <c r="F1654">
        <v>0.95368620000000004</v>
      </c>
      <c r="G1654">
        <v>1.0204439999999999</v>
      </c>
      <c r="H1654" s="85">
        <v>72.705399999999997</v>
      </c>
      <c r="I1654" s="84">
        <f t="shared" si="300"/>
        <v>0</v>
      </c>
      <c r="J1654" s="84">
        <f t="shared" si="301"/>
        <v>0</v>
      </c>
      <c r="K1654" s="84">
        <f t="shared" si="302"/>
        <v>0</v>
      </c>
      <c r="L1654" s="84">
        <f t="shared" si="303"/>
        <v>0</v>
      </c>
      <c r="M1654" s="84">
        <f t="shared" si="304"/>
        <v>0</v>
      </c>
      <c r="N1654">
        <v>3165</v>
      </c>
      <c r="O1654" s="85">
        <v>0</v>
      </c>
      <c r="P1654" s="84">
        <v>0.1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W1654" s="85">
        <v>0</v>
      </c>
      <c r="X1654" s="85">
        <v>0</v>
      </c>
      <c r="Y1654" s="85">
        <v>0</v>
      </c>
      <c r="Z1654" s="85">
        <v>0</v>
      </c>
      <c r="AA1654" s="85">
        <v>0</v>
      </c>
      <c r="AB1654" s="64">
        <f t="shared" si="305"/>
        <v>3018.416823</v>
      </c>
      <c r="AC1654" s="64">
        <f t="shared" si="306"/>
        <v>3229.7052599999997</v>
      </c>
      <c r="AD1654" s="64">
        <f t="shared" si="307"/>
        <v>0</v>
      </c>
      <c r="AE1654" s="64">
        <f t="shared" si="308"/>
        <v>0</v>
      </c>
      <c r="AF1654" s="64">
        <f t="shared" si="309"/>
        <v>0</v>
      </c>
      <c r="AG1654" s="64">
        <f t="shared" si="310"/>
        <v>0</v>
      </c>
      <c r="AH1654" s="64">
        <f t="shared" si="311"/>
        <v>0</v>
      </c>
    </row>
    <row r="1655" spans="1:34">
      <c r="A1655" t="s">
        <v>36</v>
      </c>
      <c r="B1655" t="s">
        <v>44</v>
      </c>
      <c r="C1655">
        <v>9</v>
      </c>
      <c r="D1655">
        <v>2014</v>
      </c>
      <c r="E1655">
        <v>22</v>
      </c>
      <c r="F1655">
        <v>0.78364590000000001</v>
      </c>
      <c r="G1655">
        <v>0.78364590000000001</v>
      </c>
      <c r="H1655" s="85">
        <v>71.565899999999999</v>
      </c>
      <c r="I1655" s="84">
        <f t="shared" si="300"/>
        <v>0</v>
      </c>
      <c r="J1655" s="84">
        <f t="shared" si="301"/>
        <v>0</v>
      </c>
      <c r="K1655" s="84">
        <f t="shared" si="302"/>
        <v>0</v>
      </c>
      <c r="L1655" s="84">
        <f t="shared" si="303"/>
        <v>0</v>
      </c>
      <c r="M1655" s="84">
        <f t="shared" si="304"/>
        <v>0</v>
      </c>
      <c r="N1655">
        <v>3165</v>
      </c>
      <c r="O1655" s="85">
        <v>0</v>
      </c>
      <c r="P1655" s="84">
        <v>6.8000000000000005E-2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W1655" s="85">
        <v>0</v>
      </c>
      <c r="X1655" s="85">
        <v>0</v>
      </c>
      <c r="Y1655" s="85">
        <v>0</v>
      </c>
      <c r="Z1655" s="85">
        <v>0</v>
      </c>
      <c r="AA1655" s="85">
        <v>0</v>
      </c>
      <c r="AB1655" s="64">
        <f t="shared" si="305"/>
        <v>2480.2392734999999</v>
      </c>
      <c r="AC1655" s="64">
        <f t="shared" si="306"/>
        <v>2480.2392734999999</v>
      </c>
      <c r="AD1655" s="64">
        <f t="shared" si="307"/>
        <v>0</v>
      </c>
      <c r="AE1655" s="64">
        <f t="shared" si="308"/>
        <v>0</v>
      </c>
      <c r="AF1655" s="64">
        <f t="shared" si="309"/>
        <v>0</v>
      </c>
      <c r="AG1655" s="64">
        <f t="shared" si="310"/>
        <v>0</v>
      </c>
      <c r="AH1655" s="64">
        <f t="shared" si="311"/>
        <v>0</v>
      </c>
    </row>
    <row r="1656" spans="1:34">
      <c r="A1656" t="s">
        <v>36</v>
      </c>
      <c r="B1656" t="s">
        <v>44</v>
      </c>
      <c r="C1656">
        <v>9</v>
      </c>
      <c r="D1656">
        <v>2014</v>
      </c>
      <c r="E1656">
        <v>23</v>
      </c>
      <c r="F1656">
        <v>0.59563880000000002</v>
      </c>
      <c r="G1656">
        <v>0.59563880000000002</v>
      </c>
      <c r="H1656" s="85">
        <v>70.775199999999998</v>
      </c>
      <c r="I1656" s="84">
        <f t="shared" si="300"/>
        <v>0</v>
      </c>
      <c r="J1656" s="84">
        <f t="shared" si="301"/>
        <v>0</v>
      </c>
      <c r="K1656" s="84">
        <f t="shared" si="302"/>
        <v>0</v>
      </c>
      <c r="L1656" s="84">
        <f t="shared" si="303"/>
        <v>0</v>
      </c>
      <c r="M1656" s="84">
        <f t="shared" si="304"/>
        <v>0</v>
      </c>
      <c r="N1656">
        <v>3165</v>
      </c>
      <c r="O1656" s="85">
        <v>0</v>
      </c>
      <c r="P1656" s="84">
        <v>5.0999999999999997E-2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W1656" s="85">
        <v>0</v>
      </c>
      <c r="X1656" s="85">
        <v>0</v>
      </c>
      <c r="Y1656" s="85">
        <v>0</v>
      </c>
      <c r="Z1656" s="85">
        <v>0</v>
      </c>
      <c r="AA1656" s="85">
        <v>0</v>
      </c>
      <c r="AB1656" s="64">
        <f t="shared" si="305"/>
        <v>1885.1968020000002</v>
      </c>
      <c r="AC1656" s="64">
        <f t="shared" si="306"/>
        <v>1885.1968020000002</v>
      </c>
      <c r="AD1656" s="64">
        <f t="shared" si="307"/>
        <v>0</v>
      </c>
      <c r="AE1656" s="64">
        <f t="shared" si="308"/>
        <v>0</v>
      </c>
      <c r="AF1656" s="64">
        <f t="shared" si="309"/>
        <v>0</v>
      </c>
      <c r="AG1656" s="64">
        <f t="shared" si="310"/>
        <v>0</v>
      </c>
      <c r="AH1656" s="64">
        <f t="shared" si="311"/>
        <v>0</v>
      </c>
    </row>
    <row r="1657" spans="1:34">
      <c r="A1657" t="s">
        <v>36</v>
      </c>
      <c r="B1657" t="s">
        <v>44</v>
      </c>
      <c r="C1657">
        <v>9</v>
      </c>
      <c r="D1657">
        <v>2014</v>
      </c>
      <c r="E1657">
        <v>24</v>
      </c>
      <c r="F1657">
        <v>0.39612619999999998</v>
      </c>
      <c r="G1657">
        <v>0.39612619999999998</v>
      </c>
      <c r="H1657" s="85">
        <v>70.123999999999995</v>
      </c>
      <c r="I1657" s="84">
        <f t="shared" si="300"/>
        <v>0</v>
      </c>
      <c r="J1657" s="84">
        <f t="shared" si="301"/>
        <v>0</v>
      </c>
      <c r="K1657" s="84">
        <f t="shared" si="302"/>
        <v>0</v>
      </c>
      <c r="L1657" s="84">
        <f t="shared" si="303"/>
        <v>0</v>
      </c>
      <c r="M1657" s="84">
        <f t="shared" si="304"/>
        <v>0</v>
      </c>
      <c r="N1657">
        <v>3165</v>
      </c>
      <c r="O1657" s="85">
        <v>0</v>
      </c>
      <c r="P1657" s="84">
        <v>0.05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W1657" s="85">
        <v>0</v>
      </c>
      <c r="X1657" s="85">
        <v>0</v>
      </c>
      <c r="Y1657" s="85">
        <v>0</v>
      </c>
      <c r="Z1657" s="85">
        <v>0</v>
      </c>
      <c r="AA1657" s="85">
        <v>0</v>
      </c>
      <c r="AB1657" s="64">
        <f t="shared" si="305"/>
        <v>1253.739423</v>
      </c>
      <c r="AC1657" s="64">
        <f t="shared" si="306"/>
        <v>1253.739423</v>
      </c>
      <c r="AD1657" s="64">
        <f t="shared" si="307"/>
        <v>0</v>
      </c>
      <c r="AE1657" s="64">
        <f t="shared" si="308"/>
        <v>0</v>
      </c>
      <c r="AF1657" s="64">
        <f t="shared" si="309"/>
        <v>0</v>
      </c>
      <c r="AG1657" s="64">
        <f t="shared" si="310"/>
        <v>0</v>
      </c>
      <c r="AH1657" s="64">
        <f t="shared" si="311"/>
        <v>0</v>
      </c>
    </row>
    <row r="1658" spans="1:34">
      <c r="A1658" t="s">
        <v>36</v>
      </c>
      <c r="B1658" t="s">
        <v>45</v>
      </c>
      <c r="C1658">
        <v>10</v>
      </c>
      <c r="D1658">
        <v>2014</v>
      </c>
      <c r="E1658">
        <v>1</v>
      </c>
      <c r="F1658">
        <v>0</v>
      </c>
      <c r="G1658">
        <v>0</v>
      </c>
      <c r="H1658" s="85">
        <v>61.317799999999998</v>
      </c>
      <c r="I1658" s="84">
        <f t="shared" si="300"/>
        <v>0</v>
      </c>
      <c r="J1658" s="84">
        <f t="shared" si="301"/>
        <v>0</v>
      </c>
      <c r="K1658" s="84">
        <f t="shared" si="302"/>
        <v>0</v>
      </c>
      <c r="L1658" s="84">
        <f t="shared" si="303"/>
        <v>0</v>
      </c>
      <c r="M1658" s="84">
        <f t="shared" si="304"/>
        <v>0</v>
      </c>
      <c r="N1658">
        <v>3376</v>
      </c>
      <c r="O1658" s="85">
        <v>0</v>
      </c>
      <c r="P1658" s="84">
        <v>0.05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W1658" s="85">
        <v>0</v>
      </c>
      <c r="X1658" s="85">
        <v>0</v>
      </c>
      <c r="Y1658" s="85">
        <v>0</v>
      </c>
      <c r="Z1658" s="85">
        <v>0</v>
      </c>
      <c r="AA1658" s="85">
        <v>0</v>
      </c>
      <c r="AB1658" s="64">
        <f t="shared" si="305"/>
        <v>0</v>
      </c>
      <c r="AC1658" s="64">
        <f t="shared" si="306"/>
        <v>0</v>
      </c>
      <c r="AD1658" s="64">
        <f t="shared" si="307"/>
        <v>0</v>
      </c>
      <c r="AE1658" s="64">
        <f t="shared" si="308"/>
        <v>0</v>
      </c>
      <c r="AF1658" s="64">
        <f t="shared" si="309"/>
        <v>0</v>
      </c>
      <c r="AG1658" s="64">
        <f t="shared" si="310"/>
        <v>0</v>
      </c>
      <c r="AH1658" s="64">
        <f t="shared" si="311"/>
        <v>0</v>
      </c>
    </row>
    <row r="1659" spans="1:34">
      <c r="A1659" t="s">
        <v>36</v>
      </c>
      <c r="B1659" t="s">
        <v>45</v>
      </c>
      <c r="C1659">
        <v>10</v>
      </c>
      <c r="D1659">
        <v>2014</v>
      </c>
      <c r="E1659">
        <v>2</v>
      </c>
      <c r="F1659">
        <v>0</v>
      </c>
      <c r="G1659">
        <v>0</v>
      </c>
      <c r="H1659" s="85">
        <v>61.348799999999997</v>
      </c>
      <c r="I1659" s="84">
        <f t="shared" si="300"/>
        <v>0</v>
      </c>
      <c r="J1659" s="84">
        <f t="shared" si="301"/>
        <v>0</v>
      </c>
      <c r="K1659" s="84">
        <f t="shared" si="302"/>
        <v>0</v>
      </c>
      <c r="L1659" s="84">
        <f t="shared" si="303"/>
        <v>0</v>
      </c>
      <c r="M1659" s="84">
        <f t="shared" si="304"/>
        <v>0</v>
      </c>
      <c r="N1659">
        <v>3376</v>
      </c>
      <c r="O1659" s="85">
        <v>0</v>
      </c>
      <c r="P1659" s="84">
        <v>3.2000000000000001E-2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W1659" s="85">
        <v>0</v>
      </c>
      <c r="X1659" s="85">
        <v>0</v>
      </c>
      <c r="Y1659" s="85">
        <v>0</v>
      </c>
      <c r="Z1659" s="85">
        <v>0</v>
      </c>
      <c r="AA1659" s="85">
        <v>0</v>
      </c>
      <c r="AB1659" s="64">
        <f t="shared" si="305"/>
        <v>0</v>
      </c>
      <c r="AC1659" s="64">
        <f t="shared" si="306"/>
        <v>0</v>
      </c>
      <c r="AD1659" s="64">
        <f t="shared" si="307"/>
        <v>0</v>
      </c>
      <c r="AE1659" s="64">
        <f t="shared" si="308"/>
        <v>0</v>
      </c>
      <c r="AF1659" s="64">
        <f t="shared" si="309"/>
        <v>0</v>
      </c>
      <c r="AG1659" s="64">
        <f t="shared" si="310"/>
        <v>0</v>
      </c>
      <c r="AH1659" s="64">
        <f t="shared" si="311"/>
        <v>0</v>
      </c>
    </row>
    <row r="1660" spans="1:34">
      <c r="A1660" t="s">
        <v>36</v>
      </c>
      <c r="B1660" t="s">
        <v>45</v>
      </c>
      <c r="C1660">
        <v>10</v>
      </c>
      <c r="D1660">
        <v>2014</v>
      </c>
      <c r="E1660">
        <v>3</v>
      </c>
      <c r="F1660">
        <v>0</v>
      </c>
      <c r="G1660">
        <v>0</v>
      </c>
      <c r="H1660" s="85">
        <v>60.472900000000003</v>
      </c>
      <c r="I1660" s="84">
        <f t="shared" si="300"/>
        <v>0</v>
      </c>
      <c r="J1660" s="84">
        <f t="shared" si="301"/>
        <v>0</v>
      </c>
      <c r="K1660" s="84">
        <f t="shared" si="302"/>
        <v>0</v>
      </c>
      <c r="L1660" s="84">
        <f t="shared" si="303"/>
        <v>0</v>
      </c>
      <c r="M1660" s="84">
        <f t="shared" si="304"/>
        <v>0</v>
      </c>
      <c r="N1660">
        <v>3376</v>
      </c>
      <c r="O1660" s="85">
        <v>0</v>
      </c>
      <c r="P1660" s="84">
        <v>4.3999999999999997E-2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W1660" s="85">
        <v>0</v>
      </c>
      <c r="X1660" s="85">
        <v>0</v>
      </c>
      <c r="Y1660" s="85">
        <v>0</v>
      </c>
      <c r="Z1660" s="85">
        <v>0</v>
      </c>
      <c r="AA1660" s="85">
        <v>0</v>
      </c>
      <c r="AB1660" s="64">
        <f t="shared" si="305"/>
        <v>0</v>
      </c>
      <c r="AC1660" s="64">
        <f t="shared" si="306"/>
        <v>0</v>
      </c>
      <c r="AD1660" s="64">
        <f t="shared" si="307"/>
        <v>0</v>
      </c>
      <c r="AE1660" s="64">
        <f t="shared" si="308"/>
        <v>0</v>
      </c>
      <c r="AF1660" s="64">
        <f t="shared" si="309"/>
        <v>0</v>
      </c>
      <c r="AG1660" s="64">
        <f t="shared" si="310"/>
        <v>0</v>
      </c>
      <c r="AH1660" s="64">
        <f t="shared" si="311"/>
        <v>0</v>
      </c>
    </row>
    <row r="1661" spans="1:34">
      <c r="A1661" t="s">
        <v>36</v>
      </c>
      <c r="B1661" t="s">
        <v>45</v>
      </c>
      <c r="C1661">
        <v>10</v>
      </c>
      <c r="D1661">
        <v>2014</v>
      </c>
      <c r="E1661">
        <v>4</v>
      </c>
      <c r="F1661">
        <v>0</v>
      </c>
      <c r="G1661">
        <v>0</v>
      </c>
      <c r="H1661" s="85">
        <v>60.5426</v>
      </c>
      <c r="I1661" s="84">
        <f t="shared" si="300"/>
        <v>0</v>
      </c>
      <c r="J1661" s="84">
        <f t="shared" si="301"/>
        <v>0</v>
      </c>
      <c r="K1661" s="84">
        <f t="shared" si="302"/>
        <v>0</v>
      </c>
      <c r="L1661" s="84">
        <f t="shared" si="303"/>
        <v>0</v>
      </c>
      <c r="M1661" s="84">
        <f t="shared" si="304"/>
        <v>0</v>
      </c>
      <c r="N1661">
        <v>3376</v>
      </c>
      <c r="O1661" s="85">
        <v>0</v>
      </c>
      <c r="P1661" s="84">
        <v>4.3999999999999997E-2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W1661" s="85">
        <v>0</v>
      </c>
      <c r="X1661" s="85">
        <v>0</v>
      </c>
      <c r="Y1661" s="85">
        <v>0</v>
      </c>
      <c r="Z1661" s="85">
        <v>0</v>
      </c>
      <c r="AA1661" s="85">
        <v>0</v>
      </c>
      <c r="AB1661" s="64">
        <f t="shared" si="305"/>
        <v>0</v>
      </c>
      <c r="AC1661" s="64">
        <f t="shared" si="306"/>
        <v>0</v>
      </c>
      <c r="AD1661" s="64">
        <f t="shared" si="307"/>
        <v>0</v>
      </c>
      <c r="AE1661" s="64">
        <f t="shared" si="308"/>
        <v>0</v>
      </c>
      <c r="AF1661" s="64">
        <f t="shared" si="309"/>
        <v>0</v>
      </c>
      <c r="AG1661" s="64">
        <f t="shared" si="310"/>
        <v>0</v>
      </c>
      <c r="AH1661" s="64">
        <f t="shared" si="311"/>
        <v>0</v>
      </c>
    </row>
    <row r="1662" spans="1:34">
      <c r="A1662" t="s">
        <v>36</v>
      </c>
      <c r="B1662" t="s">
        <v>45</v>
      </c>
      <c r="C1662">
        <v>10</v>
      </c>
      <c r="D1662">
        <v>2014</v>
      </c>
      <c r="E1662">
        <v>5</v>
      </c>
      <c r="F1662">
        <v>0</v>
      </c>
      <c r="G1662">
        <v>0</v>
      </c>
      <c r="H1662" s="85">
        <v>59.162799999999997</v>
      </c>
      <c r="I1662" s="84">
        <f t="shared" si="300"/>
        <v>0</v>
      </c>
      <c r="J1662" s="84">
        <f t="shared" si="301"/>
        <v>0</v>
      </c>
      <c r="K1662" s="84">
        <f t="shared" si="302"/>
        <v>0</v>
      </c>
      <c r="L1662" s="84">
        <f t="shared" si="303"/>
        <v>0</v>
      </c>
      <c r="M1662" s="84">
        <f t="shared" si="304"/>
        <v>0</v>
      </c>
      <c r="N1662">
        <v>3376</v>
      </c>
      <c r="O1662" s="85">
        <v>0</v>
      </c>
      <c r="P1662" s="84">
        <v>5.3999999999999999E-2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W1662" s="85">
        <v>0</v>
      </c>
      <c r="X1662" s="85">
        <v>0</v>
      </c>
      <c r="Y1662" s="85">
        <v>0</v>
      </c>
      <c r="Z1662" s="85">
        <v>0</v>
      </c>
      <c r="AA1662" s="85">
        <v>0</v>
      </c>
      <c r="AB1662" s="64">
        <f t="shared" si="305"/>
        <v>0</v>
      </c>
      <c r="AC1662" s="64">
        <f t="shared" si="306"/>
        <v>0</v>
      </c>
      <c r="AD1662" s="64">
        <f t="shared" si="307"/>
        <v>0</v>
      </c>
      <c r="AE1662" s="64">
        <f t="shared" si="308"/>
        <v>0</v>
      </c>
      <c r="AF1662" s="64">
        <f t="shared" si="309"/>
        <v>0</v>
      </c>
      <c r="AG1662" s="64">
        <f t="shared" si="310"/>
        <v>0</v>
      </c>
      <c r="AH1662" s="64">
        <f t="shared" si="311"/>
        <v>0</v>
      </c>
    </row>
    <row r="1663" spans="1:34">
      <c r="A1663" t="s">
        <v>36</v>
      </c>
      <c r="B1663" t="s">
        <v>45</v>
      </c>
      <c r="C1663">
        <v>10</v>
      </c>
      <c r="D1663">
        <v>2014</v>
      </c>
      <c r="E1663">
        <v>6</v>
      </c>
      <c r="F1663">
        <v>0</v>
      </c>
      <c r="G1663">
        <v>0</v>
      </c>
      <c r="H1663" s="85">
        <v>58.410899999999998</v>
      </c>
      <c r="I1663" s="84">
        <f t="shared" si="300"/>
        <v>0</v>
      </c>
      <c r="J1663" s="84">
        <f t="shared" si="301"/>
        <v>0</v>
      </c>
      <c r="K1663" s="84">
        <f t="shared" si="302"/>
        <v>0</v>
      </c>
      <c r="L1663" s="84">
        <f t="shared" si="303"/>
        <v>0</v>
      </c>
      <c r="M1663" s="84">
        <f t="shared" si="304"/>
        <v>0</v>
      </c>
      <c r="N1663">
        <v>3376</v>
      </c>
      <c r="O1663" s="85">
        <v>0</v>
      </c>
      <c r="P1663" s="84">
        <v>0.10100000000000001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W1663" s="85">
        <v>0</v>
      </c>
      <c r="X1663" s="85">
        <v>0</v>
      </c>
      <c r="Y1663" s="85">
        <v>0</v>
      </c>
      <c r="Z1663" s="85">
        <v>0</v>
      </c>
      <c r="AA1663" s="85">
        <v>0</v>
      </c>
      <c r="AB1663" s="64">
        <f t="shared" si="305"/>
        <v>0</v>
      </c>
      <c r="AC1663" s="64">
        <f t="shared" si="306"/>
        <v>0</v>
      </c>
      <c r="AD1663" s="64">
        <f t="shared" si="307"/>
        <v>0</v>
      </c>
      <c r="AE1663" s="64">
        <f t="shared" si="308"/>
        <v>0</v>
      </c>
      <c r="AF1663" s="64">
        <f t="shared" si="309"/>
        <v>0</v>
      </c>
      <c r="AG1663" s="64">
        <f t="shared" si="310"/>
        <v>0</v>
      </c>
      <c r="AH1663" s="64">
        <f t="shared" si="311"/>
        <v>0</v>
      </c>
    </row>
    <row r="1664" spans="1:34">
      <c r="A1664" t="s">
        <v>36</v>
      </c>
      <c r="B1664" t="s">
        <v>45</v>
      </c>
      <c r="C1664">
        <v>10</v>
      </c>
      <c r="D1664">
        <v>2014</v>
      </c>
      <c r="E1664">
        <v>7</v>
      </c>
      <c r="F1664">
        <v>0</v>
      </c>
      <c r="G1664">
        <v>0</v>
      </c>
      <c r="H1664" s="85">
        <v>57.007800000000003</v>
      </c>
      <c r="I1664" s="84">
        <f t="shared" si="300"/>
        <v>0</v>
      </c>
      <c r="J1664" s="84">
        <f t="shared" si="301"/>
        <v>0</v>
      </c>
      <c r="K1664" s="84">
        <f t="shared" si="302"/>
        <v>0</v>
      </c>
      <c r="L1664" s="84">
        <f t="shared" si="303"/>
        <v>0</v>
      </c>
      <c r="M1664" s="84">
        <f t="shared" si="304"/>
        <v>0</v>
      </c>
      <c r="N1664">
        <v>3376</v>
      </c>
      <c r="O1664" s="85">
        <v>0</v>
      </c>
      <c r="P1664" s="84">
        <v>0.161</v>
      </c>
      <c r="Q1664">
        <v>0</v>
      </c>
      <c r="R1664">
        <v>0</v>
      </c>
      <c r="S1664">
        <v>0</v>
      </c>
      <c r="T1664">
        <v>0</v>
      </c>
      <c r="U1664">
        <v>0</v>
      </c>
      <c r="V1664">
        <v>0</v>
      </c>
      <c r="W1664" s="85">
        <v>0</v>
      </c>
      <c r="X1664" s="85">
        <v>0</v>
      </c>
      <c r="Y1664" s="85">
        <v>0</v>
      </c>
      <c r="Z1664" s="85">
        <v>0</v>
      </c>
      <c r="AA1664" s="85">
        <v>0</v>
      </c>
      <c r="AB1664" s="64">
        <f t="shared" si="305"/>
        <v>0</v>
      </c>
      <c r="AC1664" s="64">
        <f t="shared" si="306"/>
        <v>0</v>
      </c>
      <c r="AD1664" s="64">
        <f t="shared" si="307"/>
        <v>0</v>
      </c>
      <c r="AE1664" s="64">
        <f t="shared" si="308"/>
        <v>0</v>
      </c>
      <c r="AF1664" s="64">
        <f t="shared" si="309"/>
        <v>0</v>
      </c>
      <c r="AG1664" s="64">
        <f t="shared" si="310"/>
        <v>0</v>
      </c>
      <c r="AH1664" s="64">
        <f t="shared" si="311"/>
        <v>0</v>
      </c>
    </row>
    <row r="1665" spans="1:34">
      <c r="A1665" t="s">
        <v>36</v>
      </c>
      <c r="B1665" t="s">
        <v>45</v>
      </c>
      <c r="C1665">
        <v>10</v>
      </c>
      <c r="D1665">
        <v>2014</v>
      </c>
      <c r="E1665">
        <v>8</v>
      </c>
      <c r="F1665">
        <v>1.8867700000000001E-2</v>
      </c>
      <c r="G1665">
        <v>1.8867700000000001E-2</v>
      </c>
      <c r="H1665" s="85">
        <v>64.294600000000003</v>
      </c>
      <c r="I1665" s="84">
        <f t="shared" si="300"/>
        <v>0</v>
      </c>
      <c r="J1665" s="84">
        <f t="shared" si="301"/>
        <v>0</v>
      </c>
      <c r="K1665" s="84">
        <f t="shared" si="302"/>
        <v>0</v>
      </c>
      <c r="L1665" s="84">
        <f t="shared" si="303"/>
        <v>0</v>
      </c>
      <c r="M1665" s="84">
        <f t="shared" si="304"/>
        <v>0</v>
      </c>
      <c r="N1665">
        <v>3376</v>
      </c>
      <c r="O1665" s="85">
        <v>0</v>
      </c>
      <c r="P1665" s="84">
        <v>0.224</v>
      </c>
      <c r="Q1665">
        <v>0</v>
      </c>
      <c r="R1665">
        <v>0</v>
      </c>
      <c r="S1665">
        <v>0</v>
      </c>
      <c r="T1665">
        <v>0</v>
      </c>
      <c r="U1665">
        <v>0</v>
      </c>
      <c r="V1665">
        <v>0</v>
      </c>
      <c r="W1665" s="85">
        <v>0</v>
      </c>
      <c r="X1665" s="85">
        <v>0</v>
      </c>
      <c r="Y1665" s="85">
        <v>0</v>
      </c>
      <c r="Z1665" s="85">
        <v>0</v>
      </c>
      <c r="AA1665" s="85">
        <v>0</v>
      </c>
      <c r="AB1665" s="64">
        <f t="shared" si="305"/>
        <v>63.697355200000004</v>
      </c>
      <c r="AC1665" s="64">
        <f t="shared" si="306"/>
        <v>63.697355200000004</v>
      </c>
      <c r="AD1665" s="64">
        <f t="shared" si="307"/>
        <v>0</v>
      </c>
      <c r="AE1665" s="64">
        <f t="shared" si="308"/>
        <v>0</v>
      </c>
      <c r="AF1665" s="64">
        <f t="shared" si="309"/>
        <v>0</v>
      </c>
      <c r="AG1665" s="64">
        <f t="shared" si="310"/>
        <v>0</v>
      </c>
      <c r="AH1665" s="64">
        <f t="shared" si="311"/>
        <v>0</v>
      </c>
    </row>
    <row r="1666" spans="1:34">
      <c r="A1666" t="s">
        <v>36</v>
      </c>
      <c r="B1666" t="s">
        <v>45</v>
      </c>
      <c r="C1666">
        <v>10</v>
      </c>
      <c r="D1666">
        <v>2014</v>
      </c>
      <c r="E1666">
        <v>9</v>
      </c>
      <c r="F1666">
        <v>9.95896E-2</v>
      </c>
      <c r="G1666">
        <v>9.95896E-2</v>
      </c>
      <c r="H1666" s="85">
        <v>75.248099999999994</v>
      </c>
      <c r="I1666" s="84">
        <f t="shared" ref="I1666:I1729" si="312">SUM(R1666,W1666)</f>
        <v>0</v>
      </c>
      <c r="J1666" s="84">
        <f t="shared" ref="J1666:J1729" si="313">SUM(S1666,X1666)</f>
        <v>0</v>
      </c>
      <c r="K1666" s="84">
        <f t="shared" ref="K1666:K1729" si="314">SUM(T1666,Y1666)</f>
        <v>0</v>
      </c>
      <c r="L1666" s="84">
        <f t="shared" ref="L1666:L1729" si="315">SUM(U1666,Z1666)</f>
        <v>0</v>
      </c>
      <c r="M1666" s="84">
        <f t="shared" ref="M1666:M1729" si="316">SUM(V1666,AA1666)</f>
        <v>0</v>
      </c>
      <c r="N1666">
        <v>3376</v>
      </c>
      <c r="O1666" s="85">
        <v>0</v>
      </c>
      <c r="P1666" s="84">
        <v>0.33800000000000002</v>
      </c>
      <c r="Q1666">
        <v>0</v>
      </c>
      <c r="R1666">
        <v>0</v>
      </c>
      <c r="S1666">
        <v>0</v>
      </c>
      <c r="T1666">
        <v>0</v>
      </c>
      <c r="U1666">
        <v>0</v>
      </c>
      <c r="V1666">
        <v>0</v>
      </c>
      <c r="W1666" s="85">
        <v>0</v>
      </c>
      <c r="X1666" s="85">
        <v>0</v>
      </c>
      <c r="Y1666" s="85">
        <v>0</v>
      </c>
      <c r="Z1666" s="85">
        <v>0</v>
      </c>
      <c r="AA1666" s="85">
        <v>0</v>
      </c>
      <c r="AB1666" s="64">
        <f t="shared" si="305"/>
        <v>336.21448959999998</v>
      </c>
      <c r="AC1666" s="64">
        <f t="shared" si="306"/>
        <v>336.21448959999998</v>
      </c>
      <c r="AD1666" s="64">
        <f t="shared" si="307"/>
        <v>0</v>
      </c>
      <c r="AE1666" s="64">
        <f t="shared" si="308"/>
        <v>0</v>
      </c>
      <c r="AF1666" s="64">
        <f t="shared" si="309"/>
        <v>0</v>
      </c>
      <c r="AG1666" s="64">
        <f t="shared" si="310"/>
        <v>0</v>
      </c>
      <c r="AH1666" s="64">
        <f t="shared" si="311"/>
        <v>0</v>
      </c>
    </row>
    <row r="1667" spans="1:34">
      <c r="A1667" t="s">
        <v>36</v>
      </c>
      <c r="B1667" t="s">
        <v>45</v>
      </c>
      <c r="C1667">
        <v>10</v>
      </c>
      <c r="D1667">
        <v>2014</v>
      </c>
      <c r="E1667">
        <v>10</v>
      </c>
      <c r="F1667">
        <v>0.25938470000000002</v>
      </c>
      <c r="G1667">
        <v>0.25938470000000002</v>
      </c>
      <c r="H1667" s="85">
        <v>83.751900000000006</v>
      </c>
      <c r="I1667" s="84">
        <f t="shared" si="312"/>
        <v>0</v>
      </c>
      <c r="J1667" s="84">
        <f t="shared" si="313"/>
        <v>0</v>
      </c>
      <c r="K1667" s="84">
        <f t="shared" si="314"/>
        <v>0</v>
      </c>
      <c r="L1667" s="84">
        <f t="shared" si="315"/>
        <v>0</v>
      </c>
      <c r="M1667" s="84">
        <f t="shared" si="316"/>
        <v>0</v>
      </c>
      <c r="N1667">
        <v>3376</v>
      </c>
      <c r="O1667" s="85">
        <v>0</v>
      </c>
      <c r="P1667" s="84">
        <v>0.55700000000000005</v>
      </c>
      <c r="Q1667">
        <v>0</v>
      </c>
      <c r="R1667">
        <v>0</v>
      </c>
      <c r="S1667">
        <v>0</v>
      </c>
      <c r="T1667">
        <v>0</v>
      </c>
      <c r="U1667">
        <v>0</v>
      </c>
      <c r="V1667">
        <v>0</v>
      </c>
      <c r="W1667" s="85">
        <v>0</v>
      </c>
      <c r="X1667" s="85">
        <v>0</v>
      </c>
      <c r="Y1667" s="85">
        <v>0</v>
      </c>
      <c r="Z1667" s="85">
        <v>0</v>
      </c>
      <c r="AA1667" s="85">
        <v>0</v>
      </c>
      <c r="AB1667" s="64">
        <f t="shared" ref="AB1667:AB1729" si="317">F1667*N1667+P1667*O1667</f>
        <v>875.68274720000011</v>
      </c>
      <c r="AC1667" s="64">
        <f t="shared" ref="AC1667:AC1729" si="318">G1667*N1667</f>
        <v>875.68274720000011</v>
      </c>
      <c r="AD1667" s="64">
        <f t="shared" ref="AD1667:AD1729" si="319">R1667*$N1667</f>
        <v>0</v>
      </c>
      <c r="AE1667" s="64">
        <f t="shared" ref="AE1667:AE1729" si="320">S1667*$N1667</f>
        <v>0</v>
      </c>
      <c r="AF1667" s="64">
        <f t="shared" ref="AF1667:AF1729" si="321">T1667*$N1667</f>
        <v>0</v>
      </c>
      <c r="AG1667" s="64">
        <f t="shared" ref="AG1667:AG1729" si="322">U1667*$N1667</f>
        <v>0</v>
      </c>
      <c r="AH1667" s="64">
        <f t="shared" ref="AH1667:AH1729" si="323">V1667*$N1667</f>
        <v>0</v>
      </c>
    </row>
    <row r="1668" spans="1:34">
      <c r="A1668" t="s">
        <v>36</v>
      </c>
      <c r="B1668" t="s">
        <v>45</v>
      </c>
      <c r="C1668">
        <v>10</v>
      </c>
      <c r="D1668">
        <v>2014</v>
      </c>
      <c r="E1668">
        <v>11</v>
      </c>
      <c r="F1668">
        <v>0.58940599999999999</v>
      </c>
      <c r="G1668">
        <v>0.58940599999999999</v>
      </c>
      <c r="H1668" s="85">
        <v>90.162800000000004</v>
      </c>
      <c r="I1668" s="84">
        <f t="shared" si="312"/>
        <v>0</v>
      </c>
      <c r="J1668" s="84">
        <f t="shared" si="313"/>
        <v>0</v>
      </c>
      <c r="K1668" s="84">
        <f t="shared" si="314"/>
        <v>0</v>
      </c>
      <c r="L1668" s="84">
        <f t="shared" si="315"/>
        <v>0</v>
      </c>
      <c r="M1668" s="84">
        <f t="shared" si="316"/>
        <v>0</v>
      </c>
      <c r="N1668">
        <v>3376</v>
      </c>
      <c r="O1668" s="85">
        <v>0</v>
      </c>
      <c r="P1668" s="84">
        <v>0.72599999999999998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W1668" s="85">
        <v>0</v>
      </c>
      <c r="X1668" s="85">
        <v>0</v>
      </c>
      <c r="Y1668" s="85">
        <v>0</v>
      </c>
      <c r="Z1668" s="85">
        <v>0</v>
      </c>
      <c r="AA1668" s="85">
        <v>0</v>
      </c>
      <c r="AB1668" s="64">
        <f t="shared" si="317"/>
        <v>1989.834656</v>
      </c>
      <c r="AC1668" s="64">
        <f t="shared" si="318"/>
        <v>1989.834656</v>
      </c>
      <c r="AD1668" s="64">
        <f t="shared" si="319"/>
        <v>0</v>
      </c>
      <c r="AE1668" s="64">
        <f t="shared" si="320"/>
        <v>0</v>
      </c>
      <c r="AF1668" s="64">
        <f t="shared" si="321"/>
        <v>0</v>
      </c>
      <c r="AG1668" s="64">
        <f t="shared" si="322"/>
        <v>0</v>
      </c>
      <c r="AH1668" s="64">
        <f t="shared" si="323"/>
        <v>0</v>
      </c>
    </row>
    <row r="1669" spans="1:34">
      <c r="A1669" t="s">
        <v>36</v>
      </c>
      <c r="B1669" t="s">
        <v>45</v>
      </c>
      <c r="C1669">
        <v>10</v>
      </c>
      <c r="D1669">
        <v>2014</v>
      </c>
      <c r="E1669">
        <v>12</v>
      </c>
      <c r="F1669">
        <v>0.95393119999999998</v>
      </c>
      <c r="G1669">
        <v>0.95393119999999998</v>
      </c>
      <c r="H1669" s="85">
        <v>90.007800000000003</v>
      </c>
      <c r="I1669" s="84">
        <f t="shared" si="312"/>
        <v>0</v>
      </c>
      <c r="J1669" s="84">
        <f t="shared" si="313"/>
        <v>0</v>
      </c>
      <c r="K1669" s="84">
        <f t="shared" si="314"/>
        <v>0</v>
      </c>
      <c r="L1669" s="84">
        <f t="shared" si="315"/>
        <v>0</v>
      </c>
      <c r="M1669" s="84">
        <f t="shared" si="316"/>
        <v>0</v>
      </c>
      <c r="N1669">
        <v>3376</v>
      </c>
      <c r="O1669" s="85">
        <v>0</v>
      </c>
      <c r="P1669" s="84">
        <v>0.85699999999999998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W1669" s="85">
        <v>0</v>
      </c>
      <c r="X1669" s="85">
        <v>0</v>
      </c>
      <c r="Y1669" s="85">
        <v>0</v>
      </c>
      <c r="Z1669" s="85">
        <v>0</v>
      </c>
      <c r="AA1669" s="85">
        <v>0</v>
      </c>
      <c r="AB1669" s="64">
        <f t="shared" si="317"/>
        <v>3220.4717311999998</v>
      </c>
      <c r="AC1669" s="64">
        <f t="shared" si="318"/>
        <v>3220.4717311999998</v>
      </c>
      <c r="AD1669" s="64">
        <f t="shared" si="319"/>
        <v>0</v>
      </c>
      <c r="AE1669" s="64">
        <f t="shared" si="320"/>
        <v>0</v>
      </c>
      <c r="AF1669" s="64">
        <f t="shared" si="321"/>
        <v>0</v>
      </c>
      <c r="AG1669" s="64">
        <f t="shared" si="322"/>
        <v>0</v>
      </c>
      <c r="AH1669" s="64">
        <f t="shared" si="323"/>
        <v>0</v>
      </c>
    </row>
    <row r="1670" spans="1:34">
      <c r="A1670" t="s">
        <v>36</v>
      </c>
      <c r="B1670" t="s">
        <v>45</v>
      </c>
      <c r="C1670">
        <v>10</v>
      </c>
      <c r="D1670">
        <v>2014</v>
      </c>
      <c r="E1670">
        <v>13</v>
      </c>
      <c r="F1670">
        <v>1.326889</v>
      </c>
      <c r="G1670">
        <v>1.326889</v>
      </c>
      <c r="H1670" s="85">
        <v>88.713200000000001</v>
      </c>
      <c r="I1670" s="84">
        <f t="shared" si="312"/>
        <v>0</v>
      </c>
      <c r="J1670" s="84">
        <f t="shared" si="313"/>
        <v>0</v>
      </c>
      <c r="K1670" s="84">
        <f t="shared" si="314"/>
        <v>0</v>
      </c>
      <c r="L1670" s="84">
        <f t="shared" si="315"/>
        <v>0</v>
      </c>
      <c r="M1670" s="84">
        <f t="shared" si="316"/>
        <v>0</v>
      </c>
      <c r="N1670">
        <v>3376</v>
      </c>
      <c r="O1670" s="85">
        <v>0</v>
      </c>
      <c r="P1670" s="84">
        <v>0.90100000000000002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W1670" s="85">
        <v>0</v>
      </c>
      <c r="X1670" s="85">
        <v>0</v>
      </c>
      <c r="Y1670" s="85">
        <v>0</v>
      </c>
      <c r="Z1670" s="85">
        <v>0</v>
      </c>
      <c r="AA1670" s="85">
        <v>0</v>
      </c>
      <c r="AB1670" s="64">
        <f t="shared" si="317"/>
        <v>4479.5772639999996</v>
      </c>
      <c r="AC1670" s="64">
        <f t="shared" si="318"/>
        <v>4479.5772639999996</v>
      </c>
      <c r="AD1670" s="64">
        <f t="shared" si="319"/>
        <v>0</v>
      </c>
      <c r="AE1670" s="64">
        <f t="shared" si="320"/>
        <v>0</v>
      </c>
      <c r="AF1670" s="64">
        <f t="shared" si="321"/>
        <v>0</v>
      </c>
      <c r="AG1670" s="64">
        <f t="shared" si="322"/>
        <v>0</v>
      </c>
      <c r="AH1670" s="64">
        <f t="shared" si="323"/>
        <v>0</v>
      </c>
    </row>
    <row r="1671" spans="1:34">
      <c r="A1671" t="s">
        <v>36</v>
      </c>
      <c r="B1671" t="s">
        <v>45</v>
      </c>
      <c r="C1671">
        <v>10</v>
      </c>
      <c r="D1671">
        <v>2014</v>
      </c>
      <c r="E1671">
        <v>14</v>
      </c>
      <c r="F1671">
        <v>1.628854</v>
      </c>
      <c r="G1671">
        <v>1.1890639999999999</v>
      </c>
      <c r="H1671" s="85">
        <v>87</v>
      </c>
      <c r="I1671" s="84">
        <f t="shared" si="312"/>
        <v>-3.6677500000000002E-2</v>
      </c>
      <c r="J1671" s="84">
        <f t="shared" si="313"/>
        <v>-1.50081E-2</v>
      </c>
      <c r="K1671" s="84">
        <f t="shared" si="314"/>
        <v>0</v>
      </c>
      <c r="L1671" s="84">
        <f t="shared" si="315"/>
        <v>1.50081E-2</v>
      </c>
      <c r="M1671" s="84">
        <f t="shared" si="316"/>
        <v>3.6677500000000002E-2</v>
      </c>
      <c r="N1671">
        <v>3376</v>
      </c>
      <c r="O1671" s="85">
        <v>0</v>
      </c>
      <c r="P1671" s="84">
        <v>0.88900000000000001</v>
      </c>
      <c r="Q1671">
        <v>0</v>
      </c>
      <c r="R1671">
        <v>-3.6677500000000002E-2</v>
      </c>
      <c r="S1671">
        <v>-1.50081E-2</v>
      </c>
      <c r="T1671">
        <v>0</v>
      </c>
      <c r="U1671">
        <v>1.50081E-2</v>
      </c>
      <c r="V1671">
        <v>3.6677500000000002E-2</v>
      </c>
      <c r="W1671" s="85">
        <v>0</v>
      </c>
      <c r="X1671" s="85">
        <v>0</v>
      </c>
      <c r="Y1671" s="85">
        <v>0</v>
      </c>
      <c r="Z1671" s="85">
        <v>0</v>
      </c>
      <c r="AA1671" s="85">
        <v>0</v>
      </c>
      <c r="AB1671" s="64">
        <f t="shared" si="317"/>
        <v>5499.0111040000002</v>
      </c>
      <c r="AC1671" s="64">
        <f t="shared" si="318"/>
        <v>4014.2800639999996</v>
      </c>
      <c r="AD1671" s="64">
        <f t="shared" si="319"/>
        <v>-123.82324000000001</v>
      </c>
      <c r="AE1671" s="64">
        <f t="shared" si="320"/>
        <v>-50.667345599999997</v>
      </c>
      <c r="AF1671" s="64">
        <f t="shared" si="321"/>
        <v>0</v>
      </c>
      <c r="AG1671" s="64">
        <f t="shared" si="322"/>
        <v>50.667345599999997</v>
      </c>
      <c r="AH1671" s="64">
        <f t="shared" si="323"/>
        <v>123.82324000000001</v>
      </c>
    </row>
    <row r="1672" spans="1:34">
      <c r="A1672" t="s">
        <v>36</v>
      </c>
      <c r="B1672" t="s">
        <v>45</v>
      </c>
      <c r="C1672">
        <v>10</v>
      </c>
      <c r="D1672">
        <v>2014</v>
      </c>
      <c r="E1672">
        <v>15</v>
      </c>
      <c r="F1672">
        <v>1.830165</v>
      </c>
      <c r="G1672">
        <v>1.3360209999999999</v>
      </c>
      <c r="H1672" s="85">
        <v>84.906999999999996</v>
      </c>
      <c r="I1672" s="84">
        <f t="shared" si="312"/>
        <v>-3.8241600000000001E-2</v>
      </c>
      <c r="J1672" s="84">
        <f t="shared" si="313"/>
        <v>-1.5648200000000001E-2</v>
      </c>
      <c r="K1672" s="84">
        <f t="shared" si="314"/>
        <v>0</v>
      </c>
      <c r="L1672" s="84">
        <f t="shared" si="315"/>
        <v>1.5648200000000001E-2</v>
      </c>
      <c r="M1672" s="84">
        <f t="shared" si="316"/>
        <v>3.8241600000000001E-2</v>
      </c>
      <c r="N1672">
        <v>3376</v>
      </c>
      <c r="O1672" s="85">
        <v>0</v>
      </c>
      <c r="P1672" s="84">
        <v>0.8</v>
      </c>
      <c r="Q1672">
        <v>0</v>
      </c>
      <c r="R1672">
        <v>-3.8241600000000001E-2</v>
      </c>
      <c r="S1672">
        <v>-1.5648200000000001E-2</v>
      </c>
      <c r="T1672">
        <v>0</v>
      </c>
      <c r="U1672">
        <v>1.5648200000000001E-2</v>
      </c>
      <c r="V1672">
        <v>3.8241600000000001E-2</v>
      </c>
      <c r="W1672" s="85">
        <v>0</v>
      </c>
      <c r="X1672" s="85">
        <v>0</v>
      </c>
      <c r="Y1672" s="85">
        <v>0</v>
      </c>
      <c r="Z1672" s="85">
        <v>0</v>
      </c>
      <c r="AA1672" s="85">
        <v>0</v>
      </c>
      <c r="AB1672" s="64">
        <f t="shared" si="317"/>
        <v>6178.6370400000005</v>
      </c>
      <c r="AC1672" s="64">
        <f t="shared" si="318"/>
        <v>4510.4068959999995</v>
      </c>
      <c r="AD1672" s="64">
        <f t="shared" si="319"/>
        <v>-129.1036416</v>
      </c>
      <c r="AE1672" s="64">
        <f t="shared" si="320"/>
        <v>-52.8283232</v>
      </c>
      <c r="AF1672" s="64">
        <f t="shared" si="321"/>
        <v>0</v>
      </c>
      <c r="AG1672" s="64">
        <f t="shared" si="322"/>
        <v>52.8283232</v>
      </c>
      <c r="AH1672" s="64">
        <f t="shared" si="323"/>
        <v>129.1036416</v>
      </c>
    </row>
    <row r="1673" spans="1:34">
      <c r="A1673" t="s">
        <v>36</v>
      </c>
      <c r="B1673" t="s">
        <v>45</v>
      </c>
      <c r="C1673">
        <v>10</v>
      </c>
      <c r="D1673">
        <v>2014</v>
      </c>
      <c r="E1673">
        <v>16</v>
      </c>
      <c r="F1673">
        <v>1.9759249999999999</v>
      </c>
      <c r="G1673">
        <v>1.4424250000000001</v>
      </c>
      <c r="H1673" s="85">
        <v>83.2791</v>
      </c>
      <c r="I1673" s="84">
        <f t="shared" si="312"/>
        <v>-3.8317200000000003E-2</v>
      </c>
      <c r="J1673" s="84">
        <f t="shared" si="313"/>
        <v>-1.5679100000000001E-2</v>
      </c>
      <c r="K1673" s="84">
        <f t="shared" si="314"/>
        <v>0</v>
      </c>
      <c r="L1673" s="84">
        <f t="shared" si="315"/>
        <v>1.5679100000000001E-2</v>
      </c>
      <c r="M1673" s="84">
        <f t="shared" si="316"/>
        <v>3.8317200000000003E-2</v>
      </c>
      <c r="N1673">
        <v>3376</v>
      </c>
      <c r="O1673" s="85">
        <v>0</v>
      </c>
      <c r="P1673" s="84">
        <v>0.67400000000000004</v>
      </c>
      <c r="Q1673">
        <v>0</v>
      </c>
      <c r="R1673">
        <v>-3.8317200000000003E-2</v>
      </c>
      <c r="S1673">
        <v>-1.5679100000000001E-2</v>
      </c>
      <c r="T1673">
        <v>0</v>
      </c>
      <c r="U1673">
        <v>1.5679100000000001E-2</v>
      </c>
      <c r="V1673">
        <v>3.8317200000000003E-2</v>
      </c>
      <c r="W1673" s="85">
        <v>0</v>
      </c>
      <c r="X1673" s="85">
        <v>0</v>
      </c>
      <c r="Y1673" s="85">
        <v>0</v>
      </c>
      <c r="Z1673" s="85">
        <v>0</v>
      </c>
      <c r="AA1673" s="85">
        <v>0</v>
      </c>
      <c r="AB1673" s="64">
        <f t="shared" si="317"/>
        <v>6670.7227999999996</v>
      </c>
      <c r="AC1673" s="64">
        <f t="shared" si="318"/>
        <v>4869.6268</v>
      </c>
      <c r="AD1673" s="64">
        <f t="shared" si="319"/>
        <v>-129.35886720000002</v>
      </c>
      <c r="AE1673" s="64">
        <f t="shared" si="320"/>
        <v>-52.932641600000004</v>
      </c>
      <c r="AF1673" s="64">
        <f t="shared" si="321"/>
        <v>0</v>
      </c>
      <c r="AG1673" s="64">
        <f t="shared" si="322"/>
        <v>52.932641600000004</v>
      </c>
      <c r="AH1673" s="64">
        <f t="shared" si="323"/>
        <v>129.35886720000002</v>
      </c>
    </row>
    <row r="1674" spans="1:34">
      <c r="A1674" t="s">
        <v>36</v>
      </c>
      <c r="B1674" t="s">
        <v>45</v>
      </c>
      <c r="C1674">
        <v>10</v>
      </c>
      <c r="D1674">
        <v>2014</v>
      </c>
      <c r="E1674">
        <v>17</v>
      </c>
      <c r="F1674">
        <v>1.97001</v>
      </c>
      <c r="G1674">
        <v>1.438107</v>
      </c>
      <c r="H1674" s="85">
        <v>80.457400000000007</v>
      </c>
      <c r="I1674" s="84">
        <f t="shared" si="312"/>
        <v>-3.70973E-2</v>
      </c>
      <c r="J1674" s="84">
        <f t="shared" si="313"/>
        <v>-1.51799E-2</v>
      </c>
      <c r="K1674" s="84">
        <f t="shared" si="314"/>
        <v>0</v>
      </c>
      <c r="L1674" s="84">
        <f t="shared" si="315"/>
        <v>1.51799E-2</v>
      </c>
      <c r="M1674" s="84">
        <f t="shared" si="316"/>
        <v>3.70973E-2</v>
      </c>
      <c r="N1674">
        <v>3376</v>
      </c>
      <c r="O1674" s="85">
        <v>0</v>
      </c>
      <c r="P1674" s="84">
        <v>0.56599999999999995</v>
      </c>
      <c r="Q1674">
        <v>0</v>
      </c>
      <c r="R1674">
        <v>-3.70973E-2</v>
      </c>
      <c r="S1674">
        <v>-1.51799E-2</v>
      </c>
      <c r="T1674">
        <v>0</v>
      </c>
      <c r="U1674">
        <v>1.51799E-2</v>
      </c>
      <c r="V1674">
        <v>3.70973E-2</v>
      </c>
      <c r="W1674" s="85">
        <v>0</v>
      </c>
      <c r="X1674" s="85">
        <v>0</v>
      </c>
      <c r="Y1674" s="85">
        <v>0</v>
      </c>
      <c r="Z1674" s="85">
        <v>0</v>
      </c>
      <c r="AA1674" s="85">
        <v>0</v>
      </c>
      <c r="AB1674" s="64">
        <f t="shared" si="317"/>
        <v>6650.7537600000005</v>
      </c>
      <c r="AC1674" s="64">
        <f t="shared" si="318"/>
        <v>4855.0492320000003</v>
      </c>
      <c r="AD1674" s="64">
        <f t="shared" si="319"/>
        <v>-125.2404848</v>
      </c>
      <c r="AE1674" s="64">
        <f t="shared" si="320"/>
        <v>-51.247342400000001</v>
      </c>
      <c r="AF1674" s="64">
        <f t="shared" si="321"/>
        <v>0</v>
      </c>
      <c r="AG1674" s="64">
        <f t="shared" si="322"/>
        <v>51.247342400000001</v>
      </c>
      <c r="AH1674" s="64">
        <f t="shared" si="323"/>
        <v>125.2404848</v>
      </c>
    </row>
    <row r="1675" spans="1:34">
      <c r="A1675" t="s">
        <v>36</v>
      </c>
      <c r="B1675" t="s">
        <v>45</v>
      </c>
      <c r="C1675">
        <v>10</v>
      </c>
      <c r="D1675">
        <v>2014</v>
      </c>
      <c r="E1675">
        <v>18</v>
      </c>
      <c r="F1675">
        <v>1.771055</v>
      </c>
      <c r="G1675">
        <v>1.29287</v>
      </c>
      <c r="H1675" s="85">
        <v>75.689899999999994</v>
      </c>
      <c r="I1675" s="84">
        <f t="shared" si="312"/>
        <v>-3.45595E-2</v>
      </c>
      <c r="J1675" s="84">
        <f t="shared" si="313"/>
        <v>-1.41415E-2</v>
      </c>
      <c r="K1675" s="84">
        <f t="shared" si="314"/>
        <v>0</v>
      </c>
      <c r="L1675" s="84">
        <f t="shared" si="315"/>
        <v>1.41415E-2</v>
      </c>
      <c r="M1675" s="84">
        <f t="shared" si="316"/>
        <v>3.45595E-2</v>
      </c>
      <c r="N1675">
        <v>3376</v>
      </c>
      <c r="O1675" s="85">
        <v>0</v>
      </c>
      <c r="P1675" s="84">
        <v>0.374</v>
      </c>
      <c r="Q1675">
        <v>0</v>
      </c>
      <c r="R1675">
        <v>-3.45595E-2</v>
      </c>
      <c r="S1675">
        <v>-1.41415E-2</v>
      </c>
      <c r="T1675">
        <v>0</v>
      </c>
      <c r="U1675">
        <v>1.41415E-2</v>
      </c>
      <c r="V1675">
        <v>3.45595E-2</v>
      </c>
      <c r="W1675" s="85">
        <v>0</v>
      </c>
      <c r="X1675" s="85">
        <v>0</v>
      </c>
      <c r="Y1675" s="85">
        <v>0</v>
      </c>
      <c r="Z1675" s="85">
        <v>0</v>
      </c>
      <c r="AA1675" s="85">
        <v>0</v>
      </c>
      <c r="AB1675" s="64">
        <f t="shared" si="317"/>
        <v>5979.0816800000002</v>
      </c>
      <c r="AC1675" s="64">
        <f t="shared" si="318"/>
        <v>4364.72912</v>
      </c>
      <c r="AD1675" s="64">
        <f t="shared" si="319"/>
        <v>-116.672872</v>
      </c>
      <c r="AE1675" s="64">
        <f t="shared" si="320"/>
        <v>-47.741703999999999</v>
      </c>
      <c r="AF1675" s="64">
        <f t="shared" si="321"/>
        <v>0</v>
      </c>
      <c r="AG1675" s="64">
        <f t="shared" si="322"/>
        <v>47.741703999999999</v>
      </c>
      <c r="AH1675" s="64">
        <f t="shared" si="323"/>
        <v>116.672872</v>
      </c>
    </row>
    <row r="1676" spans="1:34">
      <c r="A1676" t="s">
        <v>36</v>
      </c>
      <c r="B1676" t="s">
        <v>45</v>
      </c>
      <c r="C1676">
        <v>10</v>
      </c>
      <c r="D1676">
        <v>2014</v>
      </c>
      <c r="E1676">
        <v>19</v>
      </c>
      <c r="F1676">
        <v>1.384064</v>
      </c>
      <c r="G1676">
        <v>1.536311</v>
      </c>
      <c r="H1676" s="85">
        <v>72.410899999999998</v>
      </c>
      <c r="I1676" s="84">
        <f t="shared" si="312"/>
        <v>0</v>
      </c>
      <c r="J1676" s="84">
        <f t="shared" si="313"/>
        <v>0</v>
      </c>
      <c r="K1676" s="84">
        <f t="shared" si="314"/>
        <v>0</v>
      </c>
      <c r="L1676" s="84">
        <f t="shared" si="315"/>
        <v>0</v>
      </c>
      <c r="M1676" s="84">
        <f t="shared" si="316"/>
        <v>0</v>
      </c>
      <c r="N1676">
        <v>3376</v>
      </c>
      <c r="O1676" s="85">
        <v>0</v>
      </c>
      <c r="P1676" s="84">
        <v>0.23300000000000001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W1676" s="85">
        <v>0</v>
      </c>
      <c r="X1676" s="85">
        <v>0</v>
      </c>
      <c r="Y1676" s="85">
        <v>0</v>
      </c>
      <c r="Z1676" s="85">
        <v>0</v>
      </c>
      <c r="AA1676" s="85">
        <v>0</v>
      </c>
      <c r="AB1676" s="64">
        <f t="shared" si="317"/>
        <v>4672.6000640000002</v>
      </c>
      <c r="AC1676" s="64">
        <f t="shared" si="318"/>
        <v>5186.5859359999995</v>
      </c>
      <c r="AD1676" s="64">
        <f t="shared" si="319"/>
        <v>0</v>
      </c>
      <c r="AE1676" s="64">
        <f t="shared" si="320"/>
        <v>0</v>
      </c>
      <c r="AF1676" s="64">
        <f t="shared" si="321"/>
        <v>0</v>
      </c>
      <c r="AG1676" s="64">
        <f t="shared" si="322"/>
        <v>0</v>
      </c>
      <c r="AH1676" s="64">
        <f t="shared" si="323"/>
        <v>0</v>
      </c>
    </row>
    <row r="1677" spans="1:34">
      <c r="A1677" t="s">
        <v>36</v>
      </c>
      <c r="B1677" t="s">
        <v>45</v>
      </c>
      <c r="C1677">
        <v>10</v>
      </c>
      <c r="D1677">
        <v>2014</v>
      </c>
      <c r="E1677">
        <v>20</v>
      </c>
      <c r="F1677">
        <v>0.94241640000000004</v>
      </c>
      <c r="G1677">
        <v>1.027234</v>
      </c>
      <c r="H1677" s="85">
        <v>69.868200000000002</v>
      </c>
      <c r="I1677" s="84">
        <f t="shared" si="312"/>
        <v>0</v>
      </c>
      <c r="J1677" s="84">
        <f t="shared" si="313"/>
        <v>0</v>
      </c>
      <c r="K1677" s="84">
        <f t="shared" si="314"/>
        <v>0</v>
      </c>
      <c r="L1677" s="84">
        <f t="shared" si="315"/>
        <v>0</v>
      </c>
      <c r="M1677" s="84">
        <f t="shared" si="316"/>
        <v>0</v>
      </c>
      <c r="N1677">
        <v>3376</v>
      </c>
      <c r="O1677" s="85">
        <v>0</v>
      </c>
      <c r="P1677" s="84">
        <v>0.16500000000000001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W1677" s="85">
        <v>0</v>
      </c>
      <c r="X1677" s="85">
        <v>0</v>
      </c>
      <c r="Y1677" s="85">
        <v>0</v>
      </c>
      <c r="Z1677" s="85">
        <v>0</v>
      </c>
      <c r="AA1677" s="85">
        <v>0</v>
      </c>
      <c r="AB1677" s="64">
        <f t="shared" si="317"/>
        <v>3181.5977664000002</v>
      </c>
      <c r="AC1677" s="64">
        <f t="shared" si="318"/>
        <v>3467.941984</v>
      </c>
      <c r="AD1677" s="64">
        <f t="shared" si="319"/>
        <v>0</v>
      </c>
      <c r="AE1677" s="64">
        <f t="shared" si="320"/>
        <v>0</v>
      </c>
      <c r="AF1677" s="64">
        <f t="shared" si="321"/>
        <v>0</v>
      </c>
      <c r="AG1677" s="64">
        <f t="shared" si="322"/>
        <v>0</v>
      </c>
      <c r="AH1677" s="64">
        <f t="shared" si="323"/>
        <v>0</v>
      </c>
    </row>
    <row r="1678" spans="1:34">
      <c r="A1678" t="s">
        <v>36</v>
      </c>
      <c r="B1678" t="s">
        <v>45</v>
      </c>
      <c r="C1678">
        <v>10</v>
      </c>
      <c r="D1678">
        <v>2014</v>
      </c>
      <c r="E1678">
        <v>21</v>
      </c>
      <c r="F1678">
        <v>0.66180340000000004</v>
      </c>
      <c r="G1678">
        <v>0.70812960000000003</v>
      </c>
      <c r="H1678" s="85">
        <v>66.852699999999999</v>
      </c>
      <c r="I1678" s="84">
        <f t="shared" si="312"/>
        <v>0</v>
      </c>
      <c r="J1678" s="84">
        <f t="shared" si="313"/>
        <v>0</v>
      </c>
      <c r="K1678" s="84">
        <f t="shared" si="314"/>
        <v>0</v>
      </c>
      <c r="L1678" s="84">
        <f t="shared" si="315"/>
        <v>0</v>
      </c>
      <c r="M1678" s="84">
        <f t="shared" si="316"/>
        <v>0</v>
      </c>
      <c r="N1678">
        <v>3376</v>
      </c>
      <c r="O1678" s="85">
        <v>0</v>
      </c>
      <c r="P1678" s="84">
        <v>0.1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W1678" s="85">
        <v>0</v>
      </c>
      <c r="X1678" s="85">
        <v>0</v>
      </c>
      <c r="Y1678" s="85">
        <v>0</v>
      </c>
      <c r="Z1678" s="85">
        <v>0</v>
      </c>
      <c r="AA1678" s="85">
        <v>0</v>
      </c>
      <c r="AB1678" s="64">
        <f t="shared" si="317"/>
        <v>2234.2482784000003</v>
      </c>
      <c r="AC1678" s="64">
        <f t="shared" si="318"/>
        <v>2390.6455295999999</v>
      </c>
      <c r="AD1678" s="64">
        <f t="shared" si="319"/>
        <v>0</v>
      </c>
      <c r="AE1678" s="64">
        <f t="shared" si="320"/>
        <v>0</v>
      </c>
      <c r="AF1678" s="64">
        <f t="shared" si="321"/>
        <v>0</v>
      </c>
      <c r="AG1678" s="64">
        <f t="shared" si="322"/>
        <v>0</v>
      </c>
      <c r="AH1678" s="64">
        <f t="shared" si="323"/>
        <v>0</v>
      </c>
    </row>
    <row r="1679" spans="1:34">
      <c r="A1679" t="s">
        <v>36</v>
      </c>
      <c r="B1679" t="s">
        <v>45</v>
      </c>
      <c r="C1679">
        <v>10</v>
      </c>
      <c r="D1679">
        <v>2014</v>
      </c>
      <c r="E1679">
        <v>22</v>
      </c>
      <c r="F1679">
        <v>0.49937749999999997</v>
      </c>
      <c r="G1679">
        <v>0.49937749999999997</v>
      </c>
      <c r="H1679" s="85">
        <v>65.751900000000006</v>
      </c>
      <c r="I1679" s="84">
        <f t="shared" si="312"/>
        <v>0</v>
      </c>
      <c r="J1679" s="84">
        <f t="shared" si="313"/>
        <v>0</v>
      </c>
      <c r="K1679" s="84">
        <f t="shared" si="314"/>
        <v>0</v>
      </c>
      <c r="L1679" s="84">
        <f t="shared" si="315"/>
        <v>0</v>
      </c>
      <c r="M1679" s="84">
        <f t="shared" si="316"/>
        <v>0</v>
      </c>
      <c r="N1679">
        <v>3376</v>
      </c>
      <c r="O1679" s="85">
        <v>0</v>
      </c>
      <c r="P1679" s="84">
        <v>6.8000000000000005E-2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W1679" s="85">
        <v>0</v>
      </c>
      <c r="X1679" s="85">
        <v>0</v>
      </c>
      <c r="Y1679" s="85">
        <v>0</v>
      </c>
      <c r="Z1679" s="85">
        <v>0</v>
      </c>
      <c r="AA1679" s="85">
        <v>0</v>
      </c>
      <c r="AB1679" s="64">
        <f t="shared" si="317"/>
        <v>1685.8984399999999</v>
      </c>
      <c r="AC1679" s="64">
        <f t="shared" si="318"/>
        <v>1685.8984399999999</v>
      </c>
      <c r="AD1679" s="64">
        <f t="shared" si="319"/>
        <v>0</v>
      </c>
      <c r="AE1679" s="64">
        <f t="shared" si="320"/>
        <v>0</v>
      </c>
      <c r="AF1679" s="64">
        <f t="shared" si="321"/>
        <v>0</v>
      </c>
      <c r="AG1679" s="64">
        <f t="shared" si="322"/>
        <v>0</v>
      </c>
      <c r="AH1679" s="64">
        <f t="shared" si="323"/>
        <v>0</v>
      </c>
    </row>
    <row r="1680" spans="1:34">
      <c r="A1680" t="s">
        <v>36</v>
      </c>
      <c r="B1680" t="s">
        <v>45</v>
      </c>
      <c r="C1680">
        <v>10</v>
      </c>
      <c r="D1680">
        <v>2014</v>
      </c>
      <c r="E1680">
        <v>23</v>
      </c>
      <c r="F1680">
        <v>0.32643899999999998</v>
      </c>
      <c r="G1680">
        <v>0.32643899999999998</v>
      </c>
      <c r="H1680" s="85">
        <v>64.410899999999998</v>
      </c>
      <c r="I1680" s="84">
        <f t="shared" si="312"/>
        <v>0</v>
      </c>
      <c r="J1680" s="84">
        <f t="shared" si="313"/>
        <v>0</v>
      </c>
      <c r="K1680" s="84">
        <f t="shared" si="314"/>
        <v>0</v>
      </c>
      <c r="L1680" s="84">
        <f t="shared" si="315"/>
        <v>0</v>
      </c>
      <c r="M1680" s="84">
        <f t="shared" si="316"/>
        <v>0</v>
      </c>
      <c r="N1680">
        <v>3376</v>
      </c>
      <c r="O1680" s="85">
        <v>0</v>
      </c>
      <c r="P1680" s="84">
        <v>5.0999999999999997E-2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W1680" s="85">
        <v>0</v>
      </c>
      <c r="X1680" s="85">
        <v>0</v>
      </c>
      <c r="Y1680" s="85">
        <v>0</v>
      </c>
      <c r="Z1680" s="85">
        <v>0</v>
      </c>
      <c r="AA1680" s="85">
        <v>0</v>
      </c>
      <c r="AB1680" s="64">
        <f t="shared" si="317"/>
        <v>1102.0580639999998</v>
      </c>
      <c r="AC1680" s="64">
        <f t="shared" si="318"/>
        <v>1102.0580639999998</v>
      </c>
      <c r="AD1680" s="64">
        <f t="shared" si="319"/>
        <v>0</v>
      </c>
      <c r="AE1680" s="64">
        <f t="shared" si="320"/>
        <v>0</v>
      </c>
      <c r="AF1680" s="64">
        <f t="shared" si="321"/>
        <v>0</v>
      </c>
      <c r="AG1680" s="64">
        <f t="shared" si="322"/>
        <v>0</v>
      </c>
      <c r="AH1680" s="64">
        <f t="shared" si="323"/>
        <v>0</v>
      </c>
    </row>
    <row r="1681" spans="1:34">
      <c r="A1681" t="s">
        <v>36</v>
      </c>
      <c r="B1681" t="s">
        <v>45</v>
      </c>
      <c r="C1681">
        <v>10</v>
      </c>
      <c r="D1681">
        <v>2014</v>
      </c>
      <c r="E1681">
        <v>24</v>
      </c>
      <c r="F1681">
        <v>0.16615769999999999</v>
      </c>
      <c r="G1681">
        <v>0.16615769999999999</v>
      </c>
      <c r="H1681" s="85">
        <v>62.527099999999997</v>
      </c>
      <c r="I1681" s="84">
        <f t="shared" si="312"/>
        <v>0</v>
      </c>
      <c r="J1681" s="84">
        <f t="shared" si="313"/>
        <v>0</v>
      </c>
      <c r="K1681" s="84">
        <f t="shared" si="314"/>
        <v>0</v>
      </c>
      <c r="L1681" s="84">
        <f t="shared" si="315"/>
        <v>0</v>
      </c>
      <c r="M1681" s="84">
        <f t="shared" si="316"/>
        <v>0</v>
      </c>
      <c r="N1681">
        <v>3376</v>
      </c>
      <c r="O1681" s="85">
        <v>0</v>
      </c>
      <c r="P1681" s="84">
        <v>0.05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W1681" s="85">
        <v>0</v>
      </c>
      <c r="X1681" s="85">
        <v>0</v>
      </c>
      <c r="Y1681" s="85">
        <v>0</v>
      </c>
      <c r="Z1681" s="85">
        <v>0</v>
      </c>
      <c r="AA1681" s="85">
        <v>0</v>
      </c>
      <c r="AB1681" s="64">
        <f t="shared" si="317"/>
        <v>560.94839519999994</v>
      </c>
      <c r="AC1681" s="64">
        <f t="shared" si="318"/>
        <v>560.94839519999994</v>
      </c>
      <c r="AD1681" s="64">
        <f t="shared" si="319"/>
        <v>0</v>
      </c>
      <c r="AE1681" s="64">
        <f t="shared" si="320"/>
        <v>0</v>
      </c>
      <c r="AF1681" s="64">
        <f t="shared" si="321"/>
        <v>0</v>
      </c>
      <c r="AG1681" s="64">
        <f t="shared" si="322"/>
        <v>0</v>
      </c>
      <c r="AH1681" s="64">
        <f t="shared" si="323"/>
        <v>0</v>
      </c>
    </row>
    <row r="1682" spans="1:34">
      <c r="A1682" t="s">
        <v>36</v>
      </c>
      <c r="B1682" t="s">
        <v>51</v>
      </c>
      <c r="C1682">
        <v>11</v>
      </c>
      <c r="D1682">
        <v>2014</v>
      </c>
      <c r="E1682">
        <v>1</v>
      </c>
      <c r="F1682">
        <v>0</v>
      </c>
      <c r="G1682">
        <v>0</v>
      </c>
      <c r="H1682" s="85">
        <v>51.713200000000001</v>
      </c>
      <c r="I1682" s="84">
        <f t="shared" si="312"/>
        <v>0</v>
      </c>
      <c r="J1682" s="84">
        <f t="shared" si="313"/>
        <v>0</v>
      </c>
      <c r="K1682" s="84">
        <f t="shared" si="314"/>
        <v>0</v>
      </c>
      <c r="L1682" s="84">
        <f t="shared" si="315"/>
        <v>0</v>
      </c>
      <c r="M1682" s="84">
        <f t="shared" si="316"/>
        <v>0</v>
      </c>
      <c r="N1682">
        <v>3587</v>
      </c>
      <c r="O1682" s="85">
        <v>0</v>
      </c>
      <c r="P1682" s="84">
        <v>0.05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W1682" s="85">
        <v>0</v>
      </c>
      <c r="X1682" s="85">
        <v>0</v>
      </c>
      <c r="Y1682" s="85">
        <v>0</v>
      </c>
      <c r="Z1682" s="85">
        <v>0</v>
      </c>
      <c r="AA1682" s="85">
        <v>0</v>
      </c>
      <c r="AB1682" s="64">
        <f t="shared" si="317"/>
        <v>0</v>
      </c>
      <c r="AC1682" s="64">
        <f t="shared" si="318"/>
        <v>0</v>
      </c>
      <c r="AD1682" s="64">
        <f t="shared" si="319"/>
        <v>0</v>
      </c>
      <c r="AE1682" s="64">
        <f t="shared" si="320"/>
        <v>0</v>
      </c>
      <c r="AF1682" s="64">
        <f t="shared" si="321"/>
        <v>0</v>
      </c>
      <c r="AG1682" s="64">
        <f t="shared" si="322"/>
        <v>0</v>
      </c>
      <c r="AH1682" s="64">
        <f t="shared" si="323"/>
        <v>0</v>
      </c>
    </row>
    <row r="1683" spans="1:34">
      <c r="A1683" t="s">
        <v>36</v>
      </c>
      <c r="B1683" t="s">
        <v>51</v>
      </c>
      <c r="C1683">
        <v>11</v>
      </c>
      <c r="D1683">
        <v>2014</v>
      </c>
      <c r="E1683">
        <v>2</v>
      </c>
      <c r="F1683">
        <v>0</v>
      </c>
      <c r="G1683">
        <v>0</v>
      </c>
      <c r="H1683" s="85">
        <v>51.248100000000001</v>
      </c>
      <c r="I1683" s="84">
        <f t="shared" si="312"/>
        <v>0</v>
      </c>
      <c r="J1683" s="84">
        <f t="shared" si="313"/>
        <v>0</v>
      </c>
      <c r="K1683" s="84">
        <f t="shared" si="314"/>
        <v>0</v>
      </c>
      <c r="L1683" s="84">
        <f t="shared" si="315"/>
        <v>0</v>
      </c>
      <c r="M1683" s="84">
        <f t="shared" si="316"/>
        <v>0</v>
      </c>
      <c r="N1683">
        <v>3587</v>
      </c>
      <c r="O1683" s="85">
        <v>0</v>
      </c>
      <c r="P1683" s="84">
        <v>3.2000000000000001E-2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W1683" s="85">
        <v>0</v>
      </c>
      <c r="X1683" s="85">
        <v>0</v>
      </c>
      <c r="Y1683" s="85">
        <v>0</v>
      </c>
      <c r="Z1683" s="85">
        <v>0</v>
      </c>
      <c r="AA1683" s="85">
        <v>0</v>
      </c>
      <c r="AB1683" s="64">
        <f t="shared" si="317"/>
        <v>0</v>
      </c>
      <c r="AC1683" s="64">
        <f t="shared" si="318"/>
        <v>0</v>
      </c>
      <c r="AD1683" s="64">
        <f t="shared" si="319"/>
        <v>0</v>
      </c>
      <c r="AE1683" s="64">
        <f t="shared" si="320"/>
        <v>0</v>
      </c>
      <c r="AF1683" s="64">
        <f t="shared" si="321"/>
        <v>0</v>
      </c>
      <c r="AG1683" s="64">
        <f t="shared" si="322"/>
        <v>0</v>
      </c>
      <c r="AH1683" s="64">
        <f t="shared" si="323"/>
        <v>0</v>
      </c>
    </row>
    <row r="1684" spans="1:34">
      <c r="A1684" t="s">
        <v>36</v>
      </c>
      <c r="B1684" t="s">
        <v>51</v>
      </c>
      <c r="C1684">
        <v>11</v>
      </c>
      <c r="D1684">
        <v>2014</v>
      </c>
      <c r="E1684">
        <v>3</v>
      </c>
      <c r="F1684">
        <v>0</v>
      </c>
      <c r="G1684">
        <v>0</v>
      </c>
      <c r="H1684" s="85">
        <v>50.906999999999996</v>
      </c>
      <c r="I1684" s="84">
        <f t="shared" si="312"/>
        <v>0</v>
      </c>
      <c r="J1684" s="84">
        <f t="shared" si="313"/>
        <v>0</v>
      </c>
      <c r="K1684" s="84">
        <f t="shared" si="314"/>
        <v>0</v>
      </c>
      <c r="L1684" s="84">
        <f t="shared" si="315"/>
        <v>0</v>
      </c>
      <c r="M1684" s="84">
        <f t="shared" si="316"/>
        <v>0</v>
      </c>
      <c r="N1684">
        <v>3587</v>
      </c>
      <c r="O1684" s="85">
        <v>0</v>
      </c>
      <c r="P1684" s="84">
        <v>4.3999999999999997E-2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W1684" s="85">
        <v>0</v>
      </c>
      <c r="X1684" s="85">
        <v>0</v>
      </c>
      <c r="Y1684" s="85">
        <v>0</v>
      </c>
      <c r="Z1684" s="85">
        <v>0</v>
      </c>
      <c r="AA1684" s="85">
        <v>0</v>
      </c>
      <c r="AB1684" s="64">
        <f t="shared" si="317"/>
        <v>0</v>
      </c>
      <c r="AC1684" s="64">
        <f t="shared" si="318"/>
        <v>0</v>
      </c>
      <c r="AD1684" s="64">
        <f t="shared" si="319"/>
        <v>0</v>
      </c>
      <c r="AE1684" s="64">
        <f t="shared" si="320"/>
        <v>0</v>
      </c>
      <c r="AF1684" s="64">
        <f t="shared" si="321"/>
        <v>0</v>
      </c>
      <c r="AG1684" s="64">
        <f t="shared" si="322"/>
        <v>0</v>
      </c>
      <c r="AH1684" s="64">
        <f t="shared" si="323"/>
        <v>0</v>
      </c>
    </row>
    <row r="1685" spans="1:34">
      <c r="A1685" t="s">
        <v>36</v>
      </c>
      <c r="B1685" t="s">
        <v>51</v>
      </c>
      <c r="C1685">
        <v>11</v>
      </c>
      <c r="D1685">
        <v>2014</v>
      </c>
      <c r="E1685">
        <v>4</v>
      </c>
      <c r="F1685">
        <v>0</v>
      </c>
      <c r="G1685">
        <v>0</v>
      </c>
      <c r="H1685" s="85">
        <v>50.263599999999997</v>
      </c>
      <c r="I1685" s="84">
        <f t="shared" si="312"/>
        <v>0</v>
      </c>
      <c r="J1685" s="84">
        <f t="shared" si="313"/>
        <v>0</v>
      </c>
      <c r="K1685" s="84">
        <f t="shared" si="314"/>
        <v>0</v>
      </c>
      <c r="L1685" s="84">
        <f t="shared" si="315"/>
        <v>0</v>
      </c>
      <c r="M1685" s="84">
        <f t="shared" si="316"/>
        <v>0</v>
      </c>
      <c r="N1685">
        <v>3587</v>
      </c>
      <c r="O1685" s="85">
        <v>0</v>
      </c>
      <c r="P1685" s="84">
        <v>4.3999999999999997E-2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W1685" s="85">
        <v>0</v>
      </c>
      <c r="X1685" s="85">
        <v>0</v>
      </c>
      <c r="Y1685" s="85">
        <v>0</v>
      </c>
      <c r="Z1685" s="85">
        <v>0</v>
      </c>
      <c r="AA1685" s="85">
        <v>0</v>
      </c>
      <c r="AB1685" s="64">
        <f t="shared" si="317"/>
        <v>0</v>
      </c>
      <c r="AC1685" s="64">
        <f t="shared" si="318"/>
        <v>0</v>
      </c>
      <c r="AD1685" s="64">
        <f t="shared" si="319"/>
        <v>0</v>
      </c>
      <c r="AE1685" s="64">
        <f t="shared" si="320"/>
        <v>0</v>
      </c>
      <c r="AF1685" s="64">
        <f t="shared" si="321"/>
        <v>0</v>
      </c>
      <c r="AG1685" s="64">
        <f t="shared" si="322"/>
        <v>0</v>
      </c>
      <c r="AH1685" s="64">
        <f t="shared" si="323"/>
        <v>0</v>
      </c>
    </row>
    <row r="1686" spans="1:34">
      <c r="A1686" t="s">
        <v>36</v>
      </c>
      <c r="B1686" t="s">
        <v>51</v>
      </c>
      <c r="C1686">
        <v>11</v>
      </c>
      <c r="D1686">
        <v>2014</v>
      </c>
      <c r="E1686">
        <v>5</v>
      </c>
      <c r="F1686">
        <v>0</v>
      </c>
      <c r="G1686">
        <v>0</v>
      </c>
      <c r="H1686" s="85">
        <v>49.162799999999997</v>
      </c>
      <c r="I1686" s="84">
        <f t="shared" si="312"/>
        <v>0</v>
      </c>
      <c r="J1686" s="84">
        <f t="shared" si="313"/>
        <v>0</v>
      </c>
      <c r="K1686" s="84">
        <f t="shared" si="314"/>
        <v>0</v>
      </c>
      <c r="L1686" s="84">
        <f t="shared" si="315"/>
        <v>0</v>
      </c>
      <c r="M1686" s="84">
        <f t="shared" si="316"/>
        <v>0</v>
      </c>
      <c r="N1686">
        <v>3587</v>
      </c>
      <c r="O1686" s="85">
        <v>0</v>
      </c>
      <c r="P1686" s="84">
        <v>5.3999999999999999E-2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W1686" s="85">
        <v>0</v>
      </c>
      <c r="X1686" s="85">
        <v>0</v>
      </c>
      <c r="Y1686" s="85">
        <v>0</v>
      </c>
      <c r="Z1686" s="85">
        <v>0</v>
      </c>
      <c r="AA1686" s="85">
        <v>0</v>
      </c>
      <c r="AB1686" s="64">
        <f t="shared" si="317"/>
        <v>0</v>
      </c>
      <c r="AC1686" s="64">
        <f t="shared" si="318"/>
        <v>0</v>
      </c>
      <c r="AD1686" s="64">
        <f t="shared" si="319"/>
        <v>0</v>
      </c>
      <c r="AE1686" s="64">
        <f t="shared" si="320"/>
        <v>0</v>
      </c>
      <c r="AF1686" s="64">
        <f t="shared" si="321"/>
        <v>0</v>
      </c>
      <c r="AG1686" s="64">
        <f t="shared" si="322"/>
        <v>0</v>
      </c>
      <c r="AH1686" s="64">
        <f t="shared" si="323"/>
        <v>0</v>
      </c>
    </row>
    <row r="1687" spans="1:34">
      <c r="A1687" t="s">
        <v>36</v>
      </c>
      <c r="B1687" t="s">
        <v>51</v>
      </c>
      <c r="C1687">
        <v>11</v>
      </c>
      <c r="D1687">
        <v>2014</v>
      </c>
      <c r="E1687">
        <v>6</v>
      </c>
      <c r="F1687">
        <v>0</v>
      </c>
      <c r="G1687">
        <v>0</v>
      </c>
      <c r="H1687" s="85">
        <v>47.829500000000003</v>
      </c>
      <c r="I1687" s="84">
        <f t="shared" si="312"/>
        <v>0</v>
      </c>
      <c r="J1687" s="84">
        <f t="shared" si="313"/>
        <v>0</v>
      </c>
      <c r="K1687" s="84">
        <f t="shared" si="314"/>
        <v>0</v>
      </c>
      <c r="L1687" s="84">
        <f t="shared" si="315"/>
        <v>0</v>
      </c>
      <c r="M1687" s="84">
        <f t="shared" si="316"/>
        <v>0</v>
      </c>
      <c r="N1687">
        <v>3587</v>
      </c>
      <c r="O1687" s="85">
        <v>0</v>
      </c>
      <c r="P1687" s="84">
        <v>0.10100000000000001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W1687" s="85">
        <v>0</v>
      </c>
      <c r="X1687" s="85">
        <v>0</v>
      </c>
      <c r="Y1687" s="85">
        <v>0</v>
      </c>
      <c r="Z1687" s="85">
        <v>0</v>
      </c>
      <c r="AA1687" s="85">
        <v>0</v>
      </c>
      <c r="AB1687" s="64">
        <f t="shared" si="317"/>
        <v>0</v>
      </c>
      <c r="AC1687" s="64">
        <f t="shared" si="318"/>
        <v>0</v>
      </c>
      <c r="AD1687" s="64">
        <f t="shared" si="319"/>
        <v>0</v>
      </c>
      <c r="AE1687" s="64">
        <f t="shared" si="320"/>
        <v>0</v>
      </c>
      <c r="AF1687" s="64">
        <f t="shared" si="321"/>
        <v>0</v>
      </c>
      <c r="AG1687" s="64">
        <f t="shared" si="322"/>
        <v>0</v>
      </c>
      <c r="AH1687" s="64">
        <f t="shared" si="323"/>
        <v>0</v>
      </c>
    </row>
    <row r="1688" spans="1:34">
      <c r="A1688" t="s">
        <v>36</v>
      </c>
      <c r="B1688" t="s">
        <v>51</v>
      </c>
      <c r="C1688">
        <v>11</v>
      </c>
      <c r="D1688">
        <v>2014</v>
      </c>
      <c r="E1688">
        <v>7</v>
      </c>
      <c r="F1688">
        <v>0</v>
      </c>
      <c r="G1688">
        <v>0</v>
      </c>
      <c r="H1688" s="85">
        <v>49.5426</v>
      </c>
      <c r="I1688" s="84">
        <f t="shared" si="312"/>
        <v>0</v>
      </c>
      <c r="J1688" s="84">
        <f t="shared" si="313"/>
        <v>0</v>
      </c>
      <c r="K1688" s="84">
        <f t="shared" si="314"/>
        <v>0</v>
      </c>
      <c r="L1688" s="84">
        <f t="shared" si="315"/>
        <v>0</v>
      </c>
      <c r="M1688" s="84">
        <f t="shared" si="316"/>
        <v>0</v>
      </c>
      <c r="N1688">
        <v>3587</v>
      </c>
      <c r="O1688" s="85">
        <v>0</v>
      </c>
      <c r="P1688" s="84">
        <v>0.161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W1688" s="85">
        <v>0</v>
      </c>
      <c r="X1688" s="85">
        <v>0</v>
      </c>
      <c r="Y1688" s="85">
        <v>0</v>
      </c>
      <c r="Z1688" s="85">
        <v>0</v>
      </c>
      <c r="AA1688" s="85">
        <v>0</v>
      </c>
      <c r="AB1688" s="64">
        <f t="shared" si="317"/>
        <v>0</v>
      </c>
      <c r="AC1688" s="64">
        <f t="shared" si="318"/>
        <v>0</v>
      </c>
      <c r="AD1688" s="64">
        <f t="shared" si="319"/>
        <v>0</v>
      </c>
      <c r="AE1688" s="64">
        <f t="shared" si="320"/>
        <v>0</v>
      </c>
      <c r="AF1688" s="64">
        <f t="shared" si="321"/>
        <v>0</v>
      </c>
      <c r="AG1688" s="64">
        <f t="shared" si="322"/>
        <v>0</v>
      </c>
      <c r="AH1688" s="64">
        <f t="shared" si="323"/>
        <v>0</v>
      </c>
    </row>
    <row r="1689" spans="1:34">
      <c r="A1689" t="s">
        <v>36</v>
      </c>
      <c r="B1689" t="s">
        <v>51</v>
      </c>
      <c r="C1689">
        <v>11</v>
      </c>
      <c r="D1689">
        <v>2014</v>
      </c>
      <c r="E1689">
        <v>8</v>
      </c>
      <c r="F1689">
        <v>0</v>
      </c>
      <c r="G1689">
        <v>0</v>
      </c>
      <c r="H1689" s="85">
        <v>53.410899999999998</v>
      </c>
      <c r="I1689" s="84">
        <f t="shared" si="312"/>
        <v>0</v>
      </c>
      <c r="J1689" s="84">
        <f t="shared" si="313"/>
        <v>0</v>
      </c>
      <c r="K1689" s="84">
        <f t="shared" si="314"/>
        <v>0</v>
      </c>
      <c r="L1689" s="84">
        <f t="shared" si="315"/>
        <v>0</v>
      </c>
      <c r="M1689" s="84">
        <f t="shared" si="316"/>
        <v>0</v>
      </c>
      <c r="N1689">
        <v>3587</v>
      </c>
      <c r="O1689" s="85">
        <v>0</v>
      </c>
      <c r="P1689" s="84">
        <v>0.224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W1689" s="85">
        <v>0</v>
      </c>
      <c r="X1689" s="85">
        <v>0</v>
      </c>
      <c r="Y1689" s="85">
        <v>0</v>
      </c>
      <c r="Z1689" s="85">
        <v>0</v>
      </c>
      <c r="AA1689" s="85">
        <v>0</v>
      </c>
      <c r="AB1689" s="64">
        <f t="shared" si="317"/>
        <v>0</v>
      </c>
      <c r="AC1689" s="64">
        <f t="shared" si="318"/>
        <v>0</v>
      </c>
      <c r="AD1689" s="64">
        <f t="shared" si="319"/>
        <v>0</v>
      </c>
      <c r="AE1689" s="64">
        <f t="shared" si="320"/>
        <v>0</v>
      </c>
      <c r="AF1689" s="64">
        <f t="shared" si="321"/>
        <v>0</v>
      </c>
      <c r="AG1689" s="64">
        <f t="shared" si="322"/>
        <v>0</v>
      </c>
      <c r="AH1689" s="64">
        <f t="shared" si="323"/>
        <v>0</v>
      </c>
    </row>
    <row r="1690" spans="1:34">
      <c r="A1690" t="s">
        <v>36</v>
      </c>
      <c r="B1690" t="s">
        <v>51</v>
      </c>
      <c r="C1690">
        <v>11</v>
      </c>
      <c r="D1690">
        <v>2014</v>
      </c>
      <c r="E1690">
        <v>9</v>
      </c>
      <c r="F1690">
        <v>2.1086500000000001E-2</v>
      </c>
      <c r="G1690">
        <v>2.1086500000000001E-2</v>
      </c>
      <c r="H1690" s="85">
        <v>62.155000000000001</v>
      </c>
      <c r="I1690" s="84">
        <f t="shared" si="312"/>
        <v>0</v>
      </c>
      <c r="J1690" s="84">
        <f t="shared" si="313"/>
        <v>0</v>
      </c>
      <c r="K1690" s="84">
        <f t="shared" si="314"/>
        <v>0</v>
      </c>
      <c r="L1690" s="84">
        <f t="shared" si="315"/>
        <v>0</v>
      </c>
      <c r="M1690" s="84">
        <f t="shared" si="316"/>
        <v>0</v>
      </c>
      <c r="N1690">
        <v>3587</v>
      </c>
      <c r="O1690" s="85">
        <v>0</v>
      </c>
      <c r="P1690" s="84">
        <v>0.33800000000000002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W1690" s="85">
        <v>0</v>
      </c>
      <c r="X1690" s="85">
        <v>0</v>
      </c>
      <c r="Y1690" s="85">
        <v>0</v>
      </c>
      <c r="Z1690" s="85">
        <v>0</v>
      </c>
      <c r="AA1690" s="85">
        <v>0</v>
      </c>
      <c r="AB1690" s="64">
        <f t="shared" si="317"/>
        <v>75.637275500000001</v>
      </c>
      <c r="AC1690" s="64">
        <f t="shared" si="318"/>
        <v>75.637275500000001</v>
      </c>
      <c r="AD1690" s="64">
        <f t="shared" si="319"/>
        <v>0</v>
      </c>
      <c r="AE1690" s="64">
        <f t="shared" si="320"/>
        <v>0</v>
      </c>
      <c r="AF1690" s="64">
        <f t="shared" si="321"/>
        <v>0</v>
      </c>
      <c r="AG1690" s="64">
        <f t="shared" si="322"/>
        <v>0</v>
      </c>
      <c r="AH1690" s="64">
        <f t="shared" si="323"/>
        <v>0</v>
      </c>
    </row>
    <row r="1691" spans="1:34">
      <c r="A1691" t="s">
        <v>36</v>
      </c>
      <c r="B1691" t="s">
        <v>51</v>
      </c>
      <c r="C1691">
        <v>11</v>
      </c>
      <c r="D1691">
        <v>2014</v>
      </c>
      <c r="E1691">
        <v>10</v>
      </c>
      <c r="F1691">
        <v>4.92159E-2</v>
      </c>
      <c r="G1691">
        <v>4.92159E-2</v>
      </c>
      <c r="H1691" s="85">
        <v>71.441900000000004</v>
      </c>
      <c r="I1691" s="84">
        <f t="shared" si="312"/>
        <v>0</v>
      </c>
      <c r="J1691" s="84">
        <f t="shared" si="313"/>
        <v>0</v>
      </c>
      <c r="K1691" s="84">
        <f t="shared" si="314"/>
        <v>0</v>
      </c>
      <c r="L1691" s="84">
        <f t="shared" si="315"/>
        <v>0</v>
      </c>
      <c r="M1691" s="84">
        <f t="shared" si="316"/>
        <v>0</v>
      </c>
      <c r="N1691">
        <v>3587</v>
      </c>
      <c r="O1691" s="85">
        <v>0</v>
      </c>
      <c r="P1691" s="84">
        <v>0.55700000000000005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W1691" s="85">
        <v>0</v>
      </c>
      <c r="X1691" s="85">
        <v>0</v>
      </c>
      <c r="Y1691" s="85">
        <v>0</v>
      </c>
      <c r="Z1691" s="85">
        <v>0</v>
      </c>
      <c r="AA1691" s="85">
        <v>0</v>
      </c>
      <c r="AB1691" s="64">
        <f t="shared" si="317"/>
        <v>176.5374333</v>
      </c>
      <c r="AC1691" s="64">
        <f t="shared" si="318"/>
        <v>176.5374333</v>
      </c>
      <c r="AD1691" s="64">
        <f t="shared" si="319"/>
        <v>0</v>
      </c>
      <c r="AE1691" s="64">
        <f t="shared" si="320"/>
        <v>0</v>
      </c>
      <c r="AF1691" s="64">
        <f t="shared" si="321"/>
        <v>0</v>
      </c>
      <c r="AG1691" s="64">
        <f t="shared" si="322"/>
        <v>0</v>
      </c>
      <c r="AH1691" s="64">
        <f t="shared" si="323"/>
        <v>0</v>
      </c>
    </row>
    <row r="1692" spans="1:34">
      <c r="A1692" t="s">
        <v>36</v>
      </c>
      <c r="B1692" t="s">
        <v>51</v>
      </c>
      <c r="C1692">
        <v>11</v>
      </c>
      <c r="D1692">
        <v>2014</v>
      </c>
      <c r="E1692">
        <v>11</v>
      </c>
      <c r="F1692">
        <v>0.15581610000000001</v>
      </c>
      <c r="G1692">
        <v>0.15581610000000001</v>
      </c>
      <c r="H1692" s="85">
        <v>77.046499999999995</v>
      </c>
      <c r="I1692" s="84">
        <f t="shared" si="312"/>
        <v>0</v>
      </c>
      <c r="J1692" s="84">
        <f t="shared" si="313"/>
        <v>0</v>
      </c>
      <c r="K1692" s="84">
        <f t="shared" si="314"/>
        <v>0</v>
      </c>
      <c r="L1692" s="84">
        <f t="shared" si="315"/>
        <v>0</v>
      </c>
      <c r="M1692" s="84">
        <f t="shared" si="316"/>
        <v>0</v>
      </c>
      <c r="N1692">
        <v>3587</v>
      </c>
      <c r="O1692" s="85">
        <v>0</v>
      </c>
      <c r="P1692" s="84">
        <v>0.72599999999999998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W1692" s="85">
        <v>0</v>
      </c>
      <c r="X1692" s="85">
        <v>0</v>
      </c>
      <c r="Y1692" s="85">
        <v>0</v>
      </c>
      <c r="Z1692" s="85">
        <v>0</v>
      </c>
      <c r="AA1692" s="85">
        <v>0</v>
      </c>
      <c r="AB1692" s="64">
        <f t="shared" si="317"/>
        <v>558.91235070000005</v>
      </c>
      <c r="AC1692" s="64">
        <f t="shared" si="318"/>
        <v>558.91235070000005</v>
      </c>
      <c r="AD1692" s="64">
        <f t="shared" si="319"/>
        <v>0</v>
      </c>
      <c r="AE1692" s="64">
        <f t="shared" si="320"/>
        <v>0</v>
      </c>
      <c r="AF1692" s="64">
        <f t="shared" si="321"/>
        <v>0</v>
      </c>
      <c r="AG1692" s="64">
        <f t="shared" si="322"/>
        <v>0</v>
      </c>
      <c r="AH1692" s="64">
        <f t="shared" si="323"/>
        <v>0</v>
      </c>
    </row>
    <row r="1693" spans="1:34">
      <c r="A1693" t="s">
        <v>36</v>
      </c>
      <c r="B1693" t="s">
        <v>51</v>
      </c>
      <c r="C1693">
        <v>11</v>
      </c>
      <c r="D1693">
        <v>2014</v>
      </c>
      <c r="E1693">
        <v>12</v>
      </c>
      <c r="F1693">
        <v>0.30149359999999997</v>
      </c>
      <c r="G1693">
        <v>0.30149359999999997</v>
      </c>
      <c r="H1693" s="85">
        <v>78.294600000000003</v>
      </c>
      <c r="I1693" s="84">
        <f t="shared" si="312"/>
        <v>0</v>
      </c>
      <c r="J1693" s="84">
        <f t="shared" si="313"/>
        <v>0</v>
      </c>
      <c r="K1693" s="84">
        <f t="shared" si="314"/>
        <v>0</v>
      </c>
      <c r="L1693" s="84">
        <f t="shared" si="315"/>
        <v>0</v>
      </c>
      <c r="M1693" s="84">
        <f t="shared" si="316"/>
        <v>0</v>
      </c>
      <c r="N1693">
        <v>3587</v>
      </c>
      <c r="O1693" s="85">
        <v>0</v>
      </c>
      <c r="P1693" s="84">
        <v>0.85699999999999998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 s="85">
        <v>0</v>
      </c>
      <c r="X1693" s="85">
        <v>0</v>
      </c>
      <c r="Y1693" s="85">
        <v>0</v>
      </c>
      <c r="Z1693" s="85">
        <v>0</v>
      </c>
      <c r="AA1693" s="85">
        <v>0</v>
      </c>
      <c r="AB1693" s="64">
        <f t="shared" si="317"/>
        <v>1081.4575431999999</v>
      </c>
      <c r="AC1693" s="64">
        <f t="shared" si="318"/>
        <v>1081.4575431999999</v>
      </c>
      <c r="AD1693" s="64">
        <f t="shared" si="319"/>
        <v>0</v>
      </c>
      <c r="AE1693" s="64">
        <f t="shared" si="320"/>
        <v>0</v>
      </c>
      <c r="AF1693" s="64">
        <f t="shared" si="321"/>
        <v>0</v>
      </c>
      <c r="AG1693" s="64">
        <f t="shared" si="322"/>
        <v>0</v>
      </c>
      <c r="AH1693" s="64">
        <f t="shared" si="323"/>
        <v>0</v>
      </c>
    </row>
    <row r="1694" spans="1:34">
      <c r="A1694" t="s">
        <v>36</v>
      </c>
      <c r="B1694" t="s">
        <v>51</v>
      </c>
      <c r="C1694">
        <v>11</v>
      </c>
      <c r="D1694">
        <v>2014</v>
      </c>
      <c r="E1694">
        <v>13</v>
      </c>
      <c r="F1694">
        <v>0.42902370000000001</v>
      </c>
      <c r="G1694">
        <v>0.42902370000000001</v>
      </c>
      <c r="H1694" s="85">
        <v>77.085300000000004</v>
      </c>
      <c r="I1694" s="84">
        <f t="shared" si="312"/>
        <v>0</v>
      </c>
      <c r="J1694" s="84">
        <f t="shared" si="313"/>
        <v>0</v>
      </c>
      <c r="K1694" s="84">
        <f t="shared" si="314"/>
        <v>0</v>
      </c>
      <c r="L1694" s="84">
        <f t="shared" si="315"/>
        <v>0</v>
      </c>
      <c r="M1694" s="84">
        <f t="shared" si="316"/>
        <v>0</v>
      </c>
      <c r="N1694">
        <v>3587</v>
      </c>
      <c r="O1694" s="85">
        <v>0</v>
      </c>
      <c r="P1694" s="84">
        <v>0.90100000000000002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W1694" s="85">
        <v>0</v>
      </c>
      <c r="X1694" s="85">
        <v>0</v>
      </c>
      <c r="Y1694" s="85">
        <v>0</v>
      </c>
      <c r="Z1694" s="85">
        <v>0</v>
      </c>
      <c r="AA1694" s="85">
        <v>0</v>
      </c>
      <c r="AB1694" s="64">
        <f t="shared" si="317"/>
        <v>1538.9080119</v>
      </c>
      <c r="AC1694" s="64">
        <f t="shared" si="318"/>
        <v>1538.9080119</v>
      </c>
      <c r="AD1694" s="64">
        <f t="shared" si="319"/>
        <v>0</v>
      </c>
      <c r="AE1694" s="64">
        <f t="shared" si="320"/>
        <v>0</v>
      </c>
      <c r="AF1694" s="64">
        <f t="shared" si="321"/>
        <v>0</v>
      </c>
      <c r="AG1694" s="64">
        <f t="shared" si="322"/>
        <v>0</v>
      </c>
      <c r="AH1694" s="64">
        <f t="shared" si="323"/>
        <v>0</v>
      </c>
    </row>
    <row r="1695" spans="1:34">
      <c r="A1695" t="s">
        <v>36</v>
      </c>
      <c r="B1695" t="s">
        <v>51</v>
      </c>
      <c r="C1695">
        <v>11</v>
      </c>
      <c r="D1695">
        <v>2014</v>
      </c>
      <c r="E1695">
        <v>14</v>
      </c>
      <c r="F1695">
        <v>0.55554000000000003</v>
      </c>
      <c r="G1695">
        <v>0.55554000000000003</v>
      </c>
      <c r="H1695" s="85">
        <v>77.193799999999996</v>
      </c>
      <c r="I1695" s="84">
        <f t="shared" si="312"/>
        <v>0</v>
      </c>
      <c r="J1695" s="84">
        <f t="shared" si="313"/>
        <v>0</v>
      </c>
      <c r="K1695" s="84">
        <f t="shared" si="314"/>
        <v>0</v>
      </c>
      <c r="L1695" s="84">
        <f t="shared" si="315"/>
        <v>0</v>
      </c>
      <c r="M1695" s="84">
        <f t="shared" si="316"/>
        <v>0</v>
      </c>
      <c r="N1695">
        <v>3587</v>
      </c>
      <c r="O1695" s="85">
        <v>0</v>
      </c>
      <c r="P1695" s="84">
        <v>0.88900000000000001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W1695" s="85">
        <v>0</v>
      </c>
      <c r="X1695" s="85">
        <v>0</v>
      </c>
      <c r="Y1695" s="85">
        <v>0</v>
      </c>
      <c r="Z1695" s="85">
        <v>0</v>
      </c>
      <c r="AA1695" s="85">
        <v>0</v>
      </c>
      <c r="AB1695" s="64">
        <f t="shared" si="317"/>
        <v>1992.72198</v>
      </c>
      <c r="AC1695" s="64">
        <f t="shared" si="318"/>
        <v>1992.72198</v>
      </c>
      <c r="AD1695" s="64">
        <f t="shared" si="319"/>
        <v>0</v>
      </c>
      <c r="AE1695" s="64">
        <f t="shared" si="320"/>
        <v>0</v>
      </c>
      <c r="AF1695" s="64">
        <f t="shared" si="321"/>
        <v>0</v>
      </c>
      <c r="AG1695" s="64">
        <f t="shared" si="322"/>
        <v>0</v>
      </c>
      <c r="AH1695" s="64">
        <f t="shared" si="323"/>
        <v>0</v>
      </c>
    </row>
    <row r="1696" spans="1:34">
      <c r="A1696" t="s">
        <v>36</v>
      </c>
      <c r="B1696" t="s">
        <v>51</v>
      </c>
      <c r="C1696">
        <v>11</v>
      </c>
      <c r="D1696">
        <v>2014</v>
      </c>
      <c r="E1696">
        <v>15</v>
      </c>
      <c r="F1696">
        <v>0.64913860000000001</v>
      </c>
      <c r="G1696">
        <v>0.64913860000000001</v>
      </c>
      <c r="H1696" s="85">
        <v>75.806200000000004</v>
      </c>
      <c r="I1696" s="84">
        <f t="shared" si="312"/>
        <v>0</v>
      </c>
      <c r="J1696" s="84">
        <f t="shared" si="313"/>
        <v>0</v>
      </c>
      <c r="K1696" s="84">
        <f t="shared" si="314"/>
        <v>0</v>
      </c>
      <c r="L1696" s="84">
        <f t="shared" si="315"/>
        <v>0</v>
      </c>
      <c r="M1696" s="84">
        <f t="shared" si="316"/>
        <v>0</v>
      </c>
      <c r="N1696">
        <v>3587</v>
      </c>
      <c r="O1696" s="85">
        <v>0</v>
      </c>
      <c r="P1696" s="84">
        <v>0.8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W1696" s="85">
        <v>0</v>
      </c>
      <c r="X1696" s="85">
        <v>0</v>
      </c>
      <c r="Y1696" s="85">
        <v>0</v>
      </c>
      <c r="Z1696" s="85">
        <v>0</v>
      </c>
      <c r="AA1696" s="85">
        <v>0</v>
      </c>
      <c r="AB1696" s="64">
        <f t="shared" si="317"/>
        <v>2328.4601582</v>
      </c>
      <c r="AC1696" s="64">
        <f t="shared" si="318"/>
        <v>2328.4601582</v>
      </c>
      <c r="AD1696" s="64">
        <f t="shared" si="319"/>
        <v>0</v>
      </c>
      <c r="AE1696" s="64">
        <f t="shared" si="320"/>
        <v>0</v>
      </c>
      <c r="AF1696" s="64">
        <f t="shared" si="321"/>
        <v>0</v>
      </c>
      <c r="AG1696" s="64">
        <f t="shared" si="322"/>
        <v>0</v>
      </c>
      <c r="AH1696" s="64">
        <f t="shared" si="323"/>
        <v>0</v>
      </c>
    </row>
    <row r="1697" spans="1:34">
      <c r="A1697" t="s">
        <v>36</v>
      </c>
      <c r="B1697" t="s">
        <v>51</v>
      </c>
      <c r="C1697">
        <v>11</v>
      </c>
      <c r="D1697">
        <v>2014</v>
      </c>
      <c r="E1697">
        <v>16</v>
      </c>
      <c r="F1697">
        <v>0.71798890000000004</v>
      </c>
      <c r="G1697">
        <v>0.71798890000000004</v>
      </c>
      <c r="H1697" s="85">
        <v>74.341099999999997</v>
      </c>
      <c r="I1697" s="84">
        <f t="shared" si="312"/>
        <v>0</v>
      </c>
      <c r="J1697" s="84">
        <f t="shared" si="313"/>
        <v>0</v>
      </c>
      <c r="K1697" s="84">
        <f t="shared" si="314"/>
        <v>0</v>
      </c>
      <c r="L1697" s="84">
        <f t="shared" si="315"/>
        <v>0</v>
      </c>
      <c r="M1697" s="84">
        <f t="shared" si="316"/>
        <v>0</v>
      </c>
      <c r="N1697">
        <v>3587</v>
      </c>
      <c r="O1697" s="85">
        <v>0</v>
      </c>
      <c r="P1697" s="84">
        <v>0.67400000000000004</v>
      </c>
      <c r="Q1697">
        <v>0</v>
      </c>
      <c r="R1697">
        <v>0</v>
      </c>
      <c r="S1697">
        <v>0</v>
      </c>
      <c r="T1697">
        <v>0</v>
      </c>
      <c r="U1697">
        <v>0</v>
      </c>
      <c r="V1697">
        <v>0</v>
      </c>
      <c r="W1697" s="85">
        <v>0</v>
      </c>
      <c r="X1697" s="85">
        <v>0</v>
      </c>
      <c r="Y1697" s="85">
        <v>0</v>
      </c>
      <c r="Z1697" s="85">
        <v>0</v>
      </c>
      <c r="AA1697" s="85">
        <v>0</v>
      </c>
      <c r="AB1697" s="64">
        <f t="shared" si="317"/>
        <v>2575.4261842999999</v>
      </c>
      <c r="AC1697" s="64">
        <f t="shared" si="318"/>
        <v>2575.4261842999999</v>
      </c>
      <c r="AD1697" s="64">
        <f t="shared" si="319"/>
        <v>0</v>
      </c>
      <c r="AE1697" s="64">
        <f t="shared" si="320"/>
        <v>0</v>
      </c>
      <c r="AF1697" s="64">
        <f t="shared" si="321"/>
        <v>0</v>
      </c>
      <c r="AG1697" s="64">
        <f t="shared" si="322"/>
        <v>0</v>
      </c>
      <c r="AH1697" s="64">
        <f t="shared" si="323"/>
        <v>0</v>
      </c>
    </row>
    <row r="1698" spans="1:34">
      <c r="A1698" t="s">
        <v>36</v>
      </c>
      <c r="B1698" t="s">
        <v>51</v>
      </c>
      <c r="C1698">
        <v>11</v>
      </c>
      <c r="D1698">
        <v>2014</v>
      </c>
      <c r="E1698">
        <v>17</v>
      </c>
      <c r="F1698">
        <v>0.72129310000000002</v>
      </c>
      <c r="G1698">
        <v>0.52654400000000001</v>
      </c>
      <c r="H1698" s="85">
        <v>70.798400000000001</v>
      </c>
      <c r="I1698" s="84">
        <f t="shared" si="312"/>
        <v>-2.1028100000000001E-2</v>
      </c>
      <c r="J1698" s="84">
        <f t="shared" si="313"/>
        <v>-8.6044999999999993E-3</v>
      </c>
      <c r="K1698" s="84">
        <f t="shared" si="314"/>
        <v>0</v>
      </c>
      <c r="L1698" s="84">
        <f t="shared" si="315"/>
        <v>8.6044999999999993E-3</v>
      </c>
      <c r="M1698" s="84">
        <f t="shared" si="316"/>
        <v>2.1028100000000001E-2</v>
      </c>
      <c r="N1698">
        <v>3587</v>
      </c>
      <c r="O1698" s="85">
        <v>0</v>
      </c>
      <c r="P1698" s="84">
        <v>0.56599999999999995</v>
      </c>
      <c r="Q1698">
        <v>0</v>
      </c>
      <c r="R1698">
        <v>-2.1028100000000001E-2</v>
      </c>
      <c r="S1698">
        <v>-8.6044999999999993E-3</v>
      </c>
      <c r="T1698">
        <v>0</v>
      </c>
      <c r="U1698">
        <v>8.6044999999999993E-3</v>
      </c>
      <c r="V1698">
        <v>2.1028100000000001E-2</v>
      </c>
      <c r="W1698" s="85">
        <v>0</v>
      </c>
      <c r="X1698" s="85">
        <v>0</v>
      </c>
      <c r="Y1698" s="85">
        <v>0</v>
      </c>
      <c r="Z1698" s="85">
        <v>0</v>
      </c>
      <c r="AA1698" s="85">
        <v>0</v>
      </c>
      <c r="AB1698" s="64">
        <f t="shared" si="317"/>
        <v>2587.2783497</v>
      </c>
      <c r="AC1698" s="64">
        <f t="shared" si="318"/>
        <v>1888.713328</v>
      </c>
      <c r="AD1698" s="64">
        <f t="shared" si="319"/>
        <v>-75.427794700000007</v>
      </c>
      <c r="AE1698" s="64">
        <f t="shared" si="320"/>
        <v>-30.864341499999998</v>
      </c>
      <c r="AF1698" s="64">
        <f t="shared" si="321"/>
        <v>0</v>
      </c>
      <c r="AG1698" s="64">
        <f t="shared" si="322"/>
        <v>30.864341499999998</v>
      </c>
      <c r="AH1698" s="64">
        <f t="shared" si="323"/>
        <v>75.427794700000007</v>
      </c>
    </row>
    <row r="1699" spans="1:34">
      <c r="A1699" t="s">
        <v>36</v>
      </c>
      <c r="B1699" t="s">
        <v>51</v>
      </c>
      <c r="C1699">
        <v>11</v>
      </c>
      <c r="D1699">
        <v>2014</v>
      </c>
      <c r="E1699">
        <v>18</v>
      </c>
      <c r="F1699">
        <v>0.60407500000000003</v>
      </c>
      <c r="G1699">
        <v>0.4409747</v>
      </c>
      <c r="H1699" s="85">
        <v>66.372100000000003</v>
      </c>
      <c r="I1699" s="84">
        <f t="shared" si="312"/>
        <v>-1.9055699999999998E-2</v>
      </c>
      <c r="J1699" s="84">
        <f t="shared" si="313"/>
        <v>-7.7974000000000003E-3</v>
      </c>
      <c r="K1699" s="84">
        <f t="shared" si="314"/>
        <v>0</v>
      </c>
      <c r="L1699" s="84">
        <f t="shared" si="315"/>
        <v>7.7974000000000003E-3</v>
      </c>
      <c r="M1699" s="84">
        <f t="shared" si="316"/>
        <v>1.9055699999999998E-2</v>
      </c>
      <c r="N1699">
        <v>3587</v>
      </c>
      <c r="O1699" s="85">
        <v>0</v>
      </c>
      <c r="P1699" s="84">
        <v>0.374</v>
      </c>
      <c r="Q1699">
        <v>0</v>
      </c>
      <c r="R1699">
        <v>-1.9055699999999998E-2</v>
      </c>
      <c r="S1699">
        <v>-7.7974000000000003E-3</v>
      </c>
      <c r="T1699">
        <v>0</v>
      </c>
      <c r="U1699">
        <v>7.7974000000000003E-3</v>
      </c>
      <c r="V1699">
        <v>1.9055699999999998E-2</v>
      </c>
      <c r="W1699" s="85">
        <v>0</v>
      </c>
      <c r="X1699" s="85">
        <v>0</v>
      </c>
      <c r="Y1699" s="85">
        <v>0</v>
      </c>
      <c r="Z1699" s="85">
        <v>0</v>
      </c>
      <c r="AA1699" s="85">
        <v>0</v>
      </c>
      <c r="AB1699" s="64">
        <f t="shared" si="317"/>
        <v>2166.8170250000003</v>
      </c>
      <c r="AC1699" s="64">
        <f t="shared" si="318"/>
        <v>1581.7762488999999</v>
      </c>
      <c r="AD1699" s="64">
        <f t="shared" si="319"/>
        <v>-68.35279589999999</v>
      </c>
      <c r="AE1699" s="64">
        <f t="shared" si="320"/>
        <v>-27.9692738</v>
      </c>
      <c r="AF1699" s="64">
        <f t="shared" si="321"/>
        <v>0</v>
      </c>
      <c r="AG1699" s="64">
        <f t="shared" si="322"/>
        <v>27.9692738</v>
      </c>
      <c r="AH1699" s="64">
        <f t="shared" si="323"/>
        <v>68.35279589999999</v>
      </c>
    </row>
    <row r="1700" spans="1:34">
      <c r="A1700" t="s">
        <v>36</v>
      </c>
      <c r="B1700" t="s">
        <v>51</v>
      </c>
      <c r="C1700">
        <v>11</v>
      </c>
      <c r="D1700">
        <v>2014</v>
      </c>
      <c r="E1700">
        <v>19</v>
      </c>
      <c r="F1700">
        <v>0.41820869999999999</v>
      </c>
      <c r="G1700">
        <v>0.4642117</v>
      </c>
      <c r="H1700" s="85">
        <v>62.651200000000003</v>
      </c>
      <c r="I1700" s="84">
        <f t="shared" si="312"/>
        <v>0</v>
      </c>
      <c r="J1700" s="84">
        <f t="shared" si="313"/>
        <v>0</v>
      </c>
      <c r="K1700" s="84">
        <f t="shared" si="314"/>
        <v>0</v>
      </c>
      <c r="L1700" s="84">
        <f t="shared" si="315"/>
        <v>0</v>
      </c>
      <c r="M1700" s="84">
        <f t="shared" si="316"/>
        <v>0</v>
      </c>
      <c r="N1700">
        <v>3587</v>
      </c>
      <c r="O1700" s="85">
        <v>0</v>
      </c>
      <c r="P1700" s="84">
        <v>0.23300000000000001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W1700" s="85">
        <v>0</v>
      </c>
      <c r="X1700" s="85">
        <v>0</v>
      </c>
      <c r="Y1700" s="85">
        <v>0</v>
      </c>
      <c r="Z1700" s="85">
        <v>0</v>
      </c>
      <c r="AA1700" s="85">
        <v>0</v>
      </c>
      <c r="AB1700" s="64">
        <f t="shared" si="317"/>
        <v>1500.1146068999999</v>
      </c>
      <c r="AC1700" s="64">
        <f t="shared" si="318"/>
        <v>1665.1273679000001</v>
      </c>
      <c r="AD1700" s="64">
        <f t="shared" si="319"/>
        <v>0</v>
      </c>
      <c r="AE1700" s="64">
        <f t="shared" si="320"/>
        <v>0</v>
      </c>
      <c r="AF1700" s="64">
        <f t="shared" si="321"/>
        <v>0</v>
      </c>
      <c r="AG1700" s="64">
        <f t="shared" si="322"/>
        <v>0</v>
      </c>
      <c r="AH1700" s="64">
        <f t="shared" si="323"/>
        <v>0</v>
      </c>
    </row>
    <row r="1701" spans="1:34">
      <c r="A1701" t="s">
        <v>36</v>
      </c>
      <c r="B1701" t="s">
        <v>51</v>
      </c>
      <c r="C1701">
        <v>11</v>
      </c>
      <c r="D1701">
        <v>2014</v>
      </c>
      <c r="E1701">
        <v>20</v>
      </c>
      <c r="F1701">
        <v>0.2663451</v>
      </c>
      <c r="G1701">
        <v>0.29031610000000002</v>
      </c>
      <c r="H1701" s="85">
        <v>59.844999999999999</v>
      </c>
      <c r="I1701" s="84">
        <f t="shared" si="312"/>
        <v>0</v>
      </c>
      <c r="J1701" s="84">
        <f t="shared" si="313"/>
        <v>0</v>
      </c>
      <c r="K1701" s="84">
        <f t="shared" si="314"/>
        <v>0</v>
      </c>
      <c r="L1701" s="84">
        <f t="shared" si="315"/>
        <v>0</v>
      </c>
      <c r="M1701" s="84">
        <f t="shared" si="316"/>
        <v>0</v>
      </c>
      <c r="N1701">
        <v>3587</v>
      </c>
      <c r="O1701" s="85">
        <v>0</v>
      </c>
      <c r="P1701" s="84">
        <v>0.16500000000000001</v>
      </c>
      <c r="Q1701">
        <v>0</v>
      </c>
      <c r="R1701">
        <v>0</v>
      </c>
      <c r="S1701">
        <v>0</v>
      </c>
      <c r="T1701">
        <v>0</v>
      </c>
      <c r="U1701">
        <v>0</v>
      </c>
      <c r="V1701">
        <v>0</v>
      </c>
      <c r="W1701" s="85">
        <v>0</v>
      </c>
      <c r="X1701" s="85">
        <v>0</v>
      </c>
      <c r="Y1701" s="85">
        <v>0</v>
      </c>
      <c r="Z1701" s="85">
        <v>0</v>
      </c>
      <c r="AA1701" s="85">
        <v>0</v>
      </c>
      <c r="AB1701" s="64">
        <f t="shared" si="317"/>
        <v>955.37987369999996</v>
      </c>
      <c r="AC1701" s="64">
        <f t="shared" si="318"/>
        <v>1041.3638507000001</v>
      </c>
      <c r="AD1701" s="64">
        <f t="shared" si="319"/>
        <v>0</v>
      </c>
      <c r="AE1701" s="64">
        <f t="shared" si="320"/>
        <v>0</v>
      </c>
      <c r="AF1701" s="64">
        <f t="shared" si="321"/>
        <v>0</v>
      </c>
      <c r="AG1701" s="64">
        <f t="shared" si="322"/>
        <v>0</v>
      </c>
      <c r="AH1701" s="64">
        <f t="shared" si="323"/>
        <v>0</v>
      </c>
    </row>
    <row r="1702" spans="1:34">
      <c r="A1702" t="s">
        <v>36</v>
      </c>
      <c r="B1702" t="s">
        <v>51</v>
      </c>
      <c r="C1702">
        <v>11</v>
      </c>
      <c r="D1702">
        <v>2014</v>
      </c>
      <c r="E1702">
        <v>21</v>
      </c>
      <c r="F1702">
        <v>0.16134589999999999</v>
      </c>
      <c r="G1702">
        <v>0.17264009999999999</v>
      </c>
      <c r="H1702" s="85">
        <v>58.418599999999998</v>
      </c>
      <c r="I1702" s="84">
        <f t="shared" si="312"/>
        <v>0</v>
      </c>
      <c r="J1702" s="84">
        <f t="shared" si="313"/>
        <v>0</v>
      </c>
      <c r="K1702" s="84">
        <f t="shared" si="314"/>
        <v>0</v>
      </c>
      <c r="L1702" s="84">
        <f t="shared" si="315"/>
        <v>0</v>
      </c>
      <c r="M1702" s="84">
        <f t="shared" si="316"/>
        <v>0</v>
      </c>
      <c r="N1702">
        <v>3587</v>
      </c>
      <c r="O1702" s="85">
        <v>0</v>
      </c>
      <c r="P1702" s="84">
        <v>0.1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W1702" s="85">
        <v>0</v>
      </c>
      <c r="X1702" s="85">
        <v>0</v>
      </c>
      <c r="Y1702" s="85">
        <v>0</v>
      </c>
      <c r="Z1702" s="85">
        <v>0</v>
      </c>
      <c r="AA1702" s="85">
        <v>0</v>
      </c>
      <c r="AB1702" s="64">
        <f t="shared" si="317"/>
        <v>578.74774329999991</v>
      </c>
      <c r="AC1702" s="64">
        <f t="shared" si="318"/>
        <v>619.2600387</v>
      </c>
      <c r="AD1702" s="64">
        <f t="shared" si="319"/>
        <v>0</v>
      </c>
      <c r="AE1702" s="64">
        <f t="shared" si="320"/>
        <v>0</v>
      </c>
      <c r="AF1702" s="64">
        <f t="shared" si="321"/>
        <v>0</v>
      </c>
      <c r="AG1702" s="64">
        <f t="shared" si="322"/>
        <v>0</v>
      </c>
      <c r="AH1702" s="64">
        <f t="shared" si="323"/>
        <v>0</v>
      </c>
    </row>
    <row r="1703" spans="1:34">
      <c r="A1703" t="s">
        <v>36</v>
      </c>
      <c r="B1703" t="s">
        <v>51</v>
      </c>
      <c r="C1703">
        <v>11</v>
      </c>
      <c r="D1703">
        <v>2014</v>
      </c>
      <c r="E1703">
        <v>22</v>
      </c>
      <c r="F1703">
        <v>0.1017121</v>
      </c>
      <c r="G1703">
        <v>0.1017121</v>
      </c>
      <c r="H1703" s="85">
        <v>56.914700000000003</v>
      </c>
      <c r="I1703" s="84">
        <f t="shared" si="312"/>
        <v>0</v>
      </c>
      <c r="J1703" s="84">
        <f t="shared" si="313"/>
        <v>0</v>
      </c>
      <c r="K1703" s="84">
        <f t="shared" si="314"/>
        <v>0</v>
      </c>
      <c r="L1703" s="84">
        <f t="shared" si="315"/>
        <v>0</v>
      </c>
      <c r="M1703" s="84">
        <f t="shared" si="316"/>
        <v>0</v>
      </c>
      <c r="N1703">
        <v>3587</v>
      </c>
      <c r="O1703" s="85">
        <v>0</v>
      </c>
      <c r="P1703" s="84">
        <v>6.8000000000000005E-2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W1703" s="85">
        <v>0</v>
      </c>
      <c r="X1703" s="85">
        <v>0</v>
      </c>
      <c r="Y1703" s="85">
        <v>0</v>
      </c>
      <c r="Z1703" s="85">
        <v>0</v>
      </c>
      <c r="AA1703" s="85">
        <v>0</v>
      </c>
      <c r="AB1703" s="64">
        <f t="shared" si="317"/>
        <v>364.84130269999997</v>
      </c>
      <c r="AC1703" s="64">
        <f t="shared" si="318"/>
        <v>364.84130269999997</v>
      </c>
      <c r="AD1703" s="64">
        <f t="shared" si="319"/>
        <v>0</v>
      </c>
      <c r="AE1703" s="64">
        <f t="shared" si="320"/>
        <v>0</v>
      </c>
      <c r="AF1703" s="64">
        <f t="shared" si="321"/>
        <v>0</v>
      </c>
      <c r="AG1703" s="64">
        <f t="shared" si="322"/>
        <v>0</v>
      </c>
      <c r="AH1703" s="64">
        <f t="shared" si="323"/>
        <v>0</v>
      </c>
    </row>
    <row r="1704" spans="1:34">
      <c r="A1704" t="s">
        <v>36</v>
      </c>
      <c r="B1704" t="s">
        <v>51</v>
      </c>
      <c r="C1704">
        <v>11</v>
      </c>
      <c r="D1704">
        <v>2014</v>
      </c>
      <c r="E1704">
        <v>23</v>
      </c>
      <c r="F1704">
        <v>5.5710000000000003E-2</v>
      </c>
      <c r="G1704">
        <v>5.5710000000000003E-2</v>
      </c>
      <c r="H1704" s="85">
        <v>56.488399999999999</v>
      </c>
      <c r="I1704" s="84">
        <f t="shared" si="312"/>
        <v>0</v>
      </c>
      <c r="J1704" s="84">
        <f t="shared" si="313"/>
        <v>0</v>
      </c>
      <c r="K1704" s="84">
        <f t="shared" si="314"/>
        <v>0</v>
      </c>
      <c r="L1704" s="84">
        <f t="shared" si="315"/>
        <v>0</v>
      </c>
      <c r="M1704" s="84">
        <f t="shared" si="316"/>
        <v>0</v>
      </c>
      <c r="N1704">
        <v>3587</v>
      </c>
      <c r="O1704" s="85">
        <v>0</v>
      </c>
      <c r="P1704" s="84">
        <v>5.0999999999999997E-2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W1704" s="85">
        <v>0</v>
      </c>
      <c r="X1704" s="85">
        <v>0</v>
      </c>
      <c r="Y1704" s="85">
        <v>0</v>
      </c>
      <c r="Z1704" s="85">
        <v>0</v>
      </c>
      <c r="AA1704" s="85">
        <v>0</v>
      </c>
      <c r="AB1704" s="64">
        <f t="shared" si="317"/>
        <v>199.83177000000001</v>
      </c>
      <c r="AC1704" s="64">
        <f t="shared" si="318"/>
        <v>199.83177000000001</v>
      </c>
      <c r="AD1704" s="64">
        <f t="shared" si="319"/>
        <v>0</v>
      </c>
      <c r="AE1704" s="64">
        <f t="shared" si="320"/>
        <v>0</v>
      </c>
      <c r="AF1704" s="64">
        <f t="shared" si="321"/>
        <v>0</v>
      </c>
      <c r="AG1704" s="64">
        <f t="shared" si="322"/>
        <v>0</v>
      </c>
      <c r="AH1704" s="64">
        <f t="shared" si="323"/>
        <v>0</v>
      </c>
    </row>
    <row r="1705" spans="1:34">
      <c r="A1705" t="s">
        <v>36</v>
      </c>
      <c r="B1705" t="s">
        <v>51</v>
      </c>
      <c r="C1705">
        <v>11</v>
      </c>
      <c r="D1705">
        <v>2014</v>
      </c>
      <c r="E1705">
        <v>24</v>
      </c>
      <c r="F1705">
        <v>2.7486E-2</v>
      </c>
      <c r="G1705">
        <v>2.7486E-2</v>
      </c>
      <c r="H1705" s="85">
        <v>55.596899999999998</v>
      </c>
      <c r="I1705" s="84">
        <f t="shared" si="312"/>
        <v>0</v>
      </c>
      <c r="J1705" s="84">
        <f t="shared" si="313"/>
        <v>0</v>
      </c>
      <c r="K1705" s="84">
        <f t="shared" si="314"/>
        <v>0</v>
      </c>
      <c r="L1705" s="84">
        <f t="shared" si="315"/>
        <v>0</v>
      </c>
      <c r="M1705" s="84">
        <f t="shared" si="316"/>
        <v>0</v>
      </c>
      <c r="N1705">
        <v>3587</v>
      </c>
      <c r="O1705" s="85">
        <v>0</v>
      </c>
      <c r="P1705" s="84">
        <v>0.05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W1705" s="85">
        <v>0</v>
      </c>
      <c r="X1705" s="85">
        <v>0</v>
      </c>
      <c r="Y1705" s="85">
        <v>0</v>
      </c>
      <c r="Z1705" s="85">
        <v>0</v>
      </c>
      <c r="AA1705" s="85">
        <v>0</v>
      </c>
      <c r="AB1705" s="64">
        <f t="shared" si="317"/>
        <v>98.592281999999997</v>
      </c>
      <c r="AC1705" s="64">
        <f t="shared" si="318"/>
        <v>98.592281999999997</v>
      </c>
      <c r="AD1705" s="64">
        <f t="shared" si="319"/>
        <v>0</v>
      </c>
      <c r="AE1705" s="64">
        <f t="shared" si="320"/>
        <v>0</v>
      </c>
      <c r="AF1705" s="64">
        <f t="shared" si="321"/>
        <v>0</v>
      </c>
      <c r="AG1705" s="64">
        <f t="shared" si="322"/>
        <v>0</v>
      </c>
      <c r="AH1705" s="64">
        <f t="shared" si="323"/>
        <v>0</v>
      </c>
    </row>
    <row r="1706" spans="1:34">
      <c r="A1706" t="s">
        <v>36</v>
      </c>
      <c r="B1706" t="s">
        <v>52</v>
      </c>
      <c r="C1706">
        <v>12</v>
      </c>
      <c r="D1706">
        <v>2014</v>
      </c>
      <c r="E1706">
        <v>1</v>
      </c>
      <c r="F1706">
        <v>0</v>
      </c>
      <c r="G1706">
        <v>0</v>
      </c>
      <c r="H1706" s="85">
        <v>45.984499999999997</v>
      </c>
      <c r="I1706" s="84">
        <f t="shared" si="312"/>
        <v>0</v>
      </c>
      <c r="J1706" s="84">
        <f t="shared" si="313"/>
        <v>0</v>
      </c>
      <c r="K1706" s="84">
        <f t="shared" si="314"/>
        <v>0</v>
      </c>
      <c r="L1706" s="84">
        <f t="shared" si="315"/>
        <v>0</v>
      </c>
      <c r="M1706" s="84">
        <f t="shared" si="316"/>
        <v>0</v>
      </c>
      <c r="N1706">
        <v>3798</v>
      </c>
      <c r="O1706" s="85">
        <v>0</v>
      </c>
      <c r="P1706" s="84">
        <v>0.05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W1706" s="85">
        <v>0</v>
      </c>
      <c r="X1706" s="85">
        <v>0</v>
      </c>
      <c r="Y1706" s="85">
        <v>0</v>
      </c>
      <c r="Z1706" s="85">
        <v>0</v>
      </c>
      <c r="AA1706" s="85">
        <v>0</v>
      </c>
      <c r="AB1706" s="64">
        <f t="shared" si="317"/>
        <v>0</v>
      </c>
      <c r="AC1706" s="64">
        <f t="shared" si="318"/>
        <v>0</v>
      </c>
      <c r="AD1706" s="64">
        <f t="shared" si="319"/>
        <v>0</v>
      </c>
      <c r="AE1706" s="64">
        <f t="shared" si="320"/>
        <v>0</v>
      </c>
      <c r="AF1706" s="64">
        <f t="shared" si="321"/>
        <v>0</v>
      </c>
      <c r="AG1706" s="64">
        <f t="shared" si="322"/>
        <v>0</v>
      </c>
      <c r="AH1706" s="64">
        <f t="shared" si="323"/>
        <v>0</v>
      </c>
    </row>
    <row r="1707" spans="1:34">
      <c r="A1707" t="s">
        <v>36</v>
      </c>
      <c r="B1707" t="s">
        <v>52</v>
      </c>
      <c r="C1707">
        <v>12</v>
      </c>
      <c r="D1707">
        <v>2014</v>
      </c>
      <c r="E1707">
        <v>2</v>
      </c>
      <c r="F1707">
        <v>0</v>
      </c>
      <c r="G1707">
        <v>0</v>
      </c>
      <c r="H1707" s="85">
        <v>45.263599999999997</v>
      </c>
      <c r="I1707" s="84">
        <f t="shared" si="312"/>
        <v>0</v>
      </c>
      <c r="J1707" s="84">
        <f t="shared" si="313"/>
        <v>0</v>
      </c>
      <c r="K1707" s="84">
        <f t="shared" si="314"/>
        <v>0</v>
      </c>
      <c r="L1707" s="84">
        <f t="shared" si="315"/>
        <v>0</v>
      </c>
      <c r="M1707" s="84">
        <f t="shared" si="316"/>
        <v>0</v>
      </c>
      <c r="N1707">
        <v>3798</v>
      </c>
      <c r="O1707" s="85">
        <v>0</v>
      </c>
      <c r="P1707" s="84">
        <v>3.2000000000000001E-2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W1707" s="85">
        <v>0</v>
      </c>
      <c r="X1707" s="85">
        <v>0</v>
      </c>
      <c r="Y1707" s="85">
        <v>0</v>
      </c>
      <c r="Z1707" s="85">
        <v>0</v>
      </c>
      <c r="AA1707" s="85">
        <v>0</v>
      </c>
      <c r="AB1707" s="64">
        <f t="shared" si="317"/>
        <v>0</v>
      </c>
      <c r="AC1707" s="64">
        <f t="shared" si="318"/>
        <v>0</v>
      </c>
      <c r="AD1707" s="64">
        <f t="shared" si="319"/>
        <v>0</v>
      </c>
      <c r="AE1707" s="64">
        <f t="shared" si="320"/>
        <v>0</v>
      </c>
      <c r="AF1707" s="64">
        <f t="shared" si="321"/>
        <v>0</v>
      </c>
      <c r="AG1707" s="64">
        <f t="shared" si="322"/>
        <v>0</v>
      </c>
      <c r="AH1707" s="64">
        <f t="shared" si="323"/>
        <v>0</v>
      </c>
    </row>
    <row r="1708" spans="1:34">
      <c r="A1708" t="s">
        <v>36</v>
      </c>
      <c r="B1708" t="s">
        <v>52</v>
      </c>
      <c r="C1708">
        <v>12</v>
      </c>
      <c r="D1708">
        <v>2014</v>
      </c>
      <c r="E1708">
        <v>3</v>
      </c>
      <c r="F1708">
        <v>0</v>
      </c>
      <c r="G1708">
        <v>0</v>
      </c>
      <c r="H1708" s="85">
        <v>44.798499999999997</v>
      </c>
      <c r="I1708" s="84">
        <f t="shared" si="312"/>
        <v>0</v>
      </c>
      <c r="J1708" s="84">
        <f t="shared" si="313"/>
        <v>0</v>
      </c>
      <c r="K1708" s="84">
        <f t="shared" si="314"/>
        <v>0</v>
      </c>
      <c r="L1708" s="84">
        <f t="shared" si="315"/>
        <v>0</v>
      </c>
      <c r="M1708" s="84">
        <f t="shared" si="316"/>
        <v>0</v>
      </c>
      <c r="N1708">
        <v>3798</v>
      </c>
      <c r="O1708" s="85">
        <v>0</v>
      </c>
      <c r="P1708" s="84">
        <v>4.3999999999999997E-2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W1708" s="85">
        <v>0</v>
      </c>
      <c r="X1708" s="85">
        <v>0</v>
      </c>
      <c r="Y1708" s="85">
        <v>0</v>
      </c>
      <c r="Z1708" s="85">
        <v>0</v>
      </c>
      <c r="AA1708" s="85">
        <v>0</v>
      </c>
      <c r="AB1708" s="64">
        <f t="shared" si="317"/>
        <v>0</v>
      </c>
      <c r="AC1708" s="64">
        <f t="shared" si="318"/>
        <v>0</v>
      </c>
      <c r="AD1708" s="64">
        <f t="shared" si="319"/>
        <v>0</v>
      </c>
      <c r="AE1708" s="64">
        <f t="shared" si="320"/>
        <v>0</v>
      </c>
      <c r="AF1708" s="64">
        <f t="shared" si="321"/>
        <v>0</v>
      </c>
      <c r="AG1708" s="64">
        <f t="shared" si="322"/>
        <v>0</v>
      </c>
      <c r="AH1708" s="64">
        <f t="shared" si="323"/>
        <v>0</v>
      </c>
    </row>
    <row r="1709" spans="1:34">
      <c r="A1709" t="s">
        <v>36</v>
      </c>
      <c r="B1709" t="s">
        <v>52</v>
      </c>
      <c r="C1709">
        <v>12</v>
      </c>
      <c r="D1709">
        <v>2014</v>
      </c>
      <c r="E1709">
        <v>4</v>
      </c>
      <c r="F1709">
        <v>0</v>
      </c>
      <c r="G1709">
        <v>0</v>
      </c>
      <c r="H1709" s="85">
        <v>44.271299999999997</v>
      </c>
      <c r="I1709" s="84">
        <f t="shared" si="312"/>
        <v>0</v>
      </c>
      <c r="J1709" s="84">
        <f t="shared" si="313"/>
        <v>0</v>
      </c>
      <c r="K1709" s="84">
        <f t="shared" si="314"/>
        <v>0</v>
      </c>
      <c r="L1709" s="84">
        <f t="shared" si="315"/>
        <v>0</v>
      </c>
      <c r="M1709" s="84">
        <f t="shared" si="316"/>
        <v>0</v>
      </c>
      <c r="N1709">
        <v>3798</v>
      </c>
      <c r="O1709" s="85">
        <v>0</v>
      </c>
      <c r="P1709" s="84">
        <v>4.3999999999999997E-2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W1709" s="85">
        <v>0</v>
      </c>
      <c r="X1709" s="85">
        <v>0</v>
      </c>
      <c r="Y1709" s="85">
        <v>0</v>
      </c>
      <c r="Z1709" s="85">
        <v>0</v>
      </c>
      <c r="AA1709" s="85">
        <v>0</v>
      </c>
      <c r="AB1709" s="64">
        <f t="shared" si="317"/>
        <v>0</v>
      </c>
      <c r="AC1709" s="64">
        <f t="shared" si="318"/>
        <v>0</v>
      </c>
      <c r="AD1709" s="64">
        <f t="shared" si="319"/>
        <v>0</v>
      </c>
      <c r="AE1709" s="64">
        <f t="shared" si="320"/>
        <v>0</v>
      </c>
      <c r="AF1709" s="64">
        <f t="shared" si="321"/>
        <v>0</v>
      </c>
      <c r="AG1709" s="64">
        <f t="shared" si="322"/>
        <v>0</v>
      </c>
      <c r="AH1709" s="64">
        <f t="shared" si="323"/>
        <v>0</v>
      </c>
    </row>
    <row r="1710" spans="1:34">
      <c r="A1710" t="s">
        <v>36</v>
      </c>
      <c r="B1710" t="s">
        <v>52</v>
      </c>
      <c r="C1710">
        <v>12</v>
      </c>
      <c r="D1710">
        <v>2014</v>
      </c>
      <c r="E1710">
        <v>5</v>
      </c>
      <c r="F1710">
        <v>0</v>
      </c>
      <c r="G1710">
        <v>0</v>
      </c>
      <c r="H1710" s="85">
        <v>45.186</v>
      </c>
      <c r="I1710" s="84">
        <f t="shared" si="312"/>
        <v>0</v>
      </c>
      <c r="J1710" s="84">
        <f t="shared" si="313"/>
        <v>0</v>
      </c>
      <c r="K1710" s="84">
        <f t="shared" si="314"/>
        <v>0</v>
      </c>
      <c r="L1710" s="84">
        <f t="shared" si="315"/>
        <v>0</v>
      </c>
      <c r="M1710" s="84">
        <f t="shared" si="316"/>
        <v>0</v>
      </c>
      <c r="N1710">
        <v>3798</v>
      </c>
      <c r="O1710" s="85">
        <v>0</v>
      </c>
      <c r="P1710" s="84">
        <v>5.3999999999999999E-2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W1710" s="85">
        <v>0</v>
      </c>
      <c r="X1710" s="85">
        <v>0</v>
      </c>
      <c r="Y1710" s="85">
        <v>0</v>
      </c>
      <c r="Z1710" s="85">
        <v>0</v>
      </c>
      <c r="AA1710" s="85">
        <v>0</v>
      </c>
      <c r="AB1710" s="64">
        <f t="shared" si="317"/>
        <v>0</v>
      </c>
      <c r="AC1710" s="64">
        <f t="shared" si="318"/>
        <v>0</v>
      </c>
      <c r="AD1710" s="64">
        <f t="shared" si="319"/>
        <v>0</v>
      </c>
      <c r="AE1710" s="64">
        <f t="shared" si="320"/>
        <v>0</v>
      </c>
      <c r="AF1710" s="64">
        <f t="shared" si="321"/>
        <v>0</v>
      </c>
      <c r="AG1710" s="64">
        <f t="shared" si="322"/>
        <v>0</v>
      </c>
      <c r="AH1710" s="64">
        <f t="shared" si="323"/>
        <v>0</v>
      </c>
    </row>
    <row r="1711" spans="1:34">
      <c r="A1711" t="s">
        <v>36</v>
      </c>
      <c r="B1711" t="s">
        <v>52</v>
      </c>
      <c r="C1711">
        <v>12</v>
      </c>
      <c r="D1711">
        <v>2014</v>
      </c>
      <c r="E1711">
        <v>6</v>
      </c>
      <c r="F1711">
        <v>0</v>
      </c>
      <c r="G1711">
        <v>0</v>
      </c>
      <c r="H1711" s="85">
        <v>44.906999999999996</v>
      </c>
      <c r="I1711" s="84">
        <f t="shared" si="312"/>
        <v>0</v>
      </c>
      <c r="J1711" s="84">
        <f t="shared" si="313"/>
        <v>0</v>
      </c>
      <c r="K1711" s="84">
        <f t="shared" si="314"/>
        <v>0</v>
      </c>
      <c r="L1711" s="84">
        <f t="shared" si="315"/>
        <v>0</v>
      </c>
      <c r="M1711" s="84">
        <f t="shared" si="316"/>
        <v>0</v>
      </c>
      <c r="N1711">
        <v>3798</v>
      </c>
      <c r="O1711" s="85">
        <v>0</v>
      </c>
      <c r="P1711" s="84">
        <v>0.10100000000000001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W1711" s="85">
        <v>0</v>
      </c>
      <c r="X1711" s="85">
        <v>0</v>
      </c>
      <c r="Y1711" s="85">
        <v>0</v>
      </c>
      <c r="Z1711" s="85">
        <v>0</v>
      </c>
      <c r="AA1711" s="85">
        <v>0</v>
      </c>
      <c r="AB1711" s="64">
        <f t="shared" si="317"/>
        <v>0</v>
      </c>
      <c r="AC1711" s="64">
        <f t="shared" si="318"/>
        <v>0</v>
      </c>
      <c r="AD1711" s="64">
        <f t="shared" si="319"/>
        <v>0</v>
      </c>
      <c r="AE1711" s="64">
        <f t="shared" si="320"/>
        <v>0</v>
      </c>
      <c r="AF1711" s="64">
        <f t="shared" si="321"/>
        <v>0</v>
      </c>
      <c r="AG1711" s="64">
        <f t="shared" si="322"/>
        <v>0</v>
      </c>
      <c r="AH1711" s="64">
        <f t="shared" si="323"/>
        <v>0</v>
      </c>
    </row>
    <row r="1712" spans="1:34">
      <c r="A1712" t="s">
        <v>36</v>
      </c>
      <c r="B1712" t="s">
        <v>52</v>
      </c>
      <c r="C1712">
        <v>12</v>
      </c>
      <c r="D1712">
        <v>2014</v>
      </c>
      <c r="E1712">
        <v>7</v>
      </c>
      <c r="F1712">
        <v>0</v>
      </c>
      <c r="G1712">
        <v>0</v>
      </c>
      <c r="H1712" s="85">
        <v>44.697699999999998</v>
      </c>
      <c r="I1712" s="84">
        <f t="shared" si="312"/>
        <v>0</v>
      </c>
      <c r="J1712" s="84">
        <f t="shared" si="313"/>
        <v>0</v>
      </c>
      <c r="K1712" s="84">
        <f t="shared" si="314"/>
        <v>0</v>
      </c>
      <c r="L1712" s="84">
        <f t="shared" si="315"/>
        <v>0</v>
      </c>
      <c r="M1712" s="84">
        <f t="shared" si="316"/>
        <v>0</v>
      </c>
      <c r="N1712">
        <v>3798</v>
      </c>
      <c r="O1712" s="85">
        <v>0</v>
      </c>
      <c r="P1712" s="84">
        <v>0.161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W1712" s="85">
        <v>0</v>
      </c>
      <c r="X1712" s="85">
        <v>0</v>
      </c>
      <c r="Y1712" s="85">
        <v>0</v>
      </c>
      <c r="Z1712" s="85">
        <v>0</v>
      </c>
      <c r="AA1712" s="85">
        <v>0</v>
      </c>
      <c r="AB1712" s="64">
        <f t="shared" si="317"/>
        <v>0</v>
      </c>
      <c r="AC1712" s="64">
        <f t="shared" si="318"/>
        <v>0</v>
      </c>
      <c r="AD1712" s="64">
        <f t="shared" si="319"/>
        <v>0</v>
      </c>
      <c r="AE1712" s="64">
        <f t="shared" si="320"/>
        <v>0</v>
      </c>
      <c r="AF1712" s="64">
        <f t="shared" si="321"/>
        <v>0</v>
      </c>
      <c r="AG1712" s="64">
        <f t="shared" si="322"/>
        <v>0</v>
      </c>
      <c r="AH1712" s="64">
        <f t="shared" si="323"/>
        <v>0</v>
      </c>
    </row>
    <row r="1713" spans="1:34">
      <c r="A1713" t="s">
        <v>36</v>
      </c>
      <c r="B1713" t="s">
        <v>52</v>
      </c>
      <c r="C1713">
        <v>12</v>
      </c>
      <c r="D1713">
        <v>2014</v>
      </c>
      <c r="E1713">
        <v>8</v>
      </c>
      <c r="F1713">
        <v>0</v>
      </c>
      <c r="G1713">
        <v>0</v>
      </c>
      <c r="H1713" s="85">
        <v>44.240299999999998</v>
      </c>
      <c r="I1713" s="84">
        <f t="shared" si="312"/>
        <v>0</v>
      </c>
      <c r="J1713" s="84">
        <f t="shared" si="313"/>
        <v>0</v>
      </c>
      <c r="K1713" s="84">
        <f t="shared" si="314"/>
        <v>0</v>
      </c>
      <c r="L1713" s="84">
        <f t="shared" si="315"/>
        <v>0</v>
      </c>
      <c r="M1713" s="84">
        <f t="shared" si="316"/>
        <v>0</v>
      </c>
      <c r="N1713">
        <v>3798</v>
      </c>
      <c r="O1713" s="85">
        <v>0</v>
      </c>
      <c r="P1713" s="84">
        <v>0.224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W1713" s="85">
        <v>0</v>
      </c>
      <c r="X1713" s="85">
        <v>0</v>
      </c>
      <c r="Y1713" s="85">
        <v>0</v>
      </c>
      <c r="Z1713" s="85">
        <v>0</v>
      </c>
      <c r="AA1713" s="85">
        <v>0</v>
      </c>
      <c r="AB1713" s="64">
        <f t="shared" si="317"/>
        <v>0</v>
      </c>
      <c r="AC1713" s="64">
        <f t="shared" si="318"/>
        <v>0</v>
      </c>
      <c r="AD1713" s="64">
        <f t="shared" si="319"/>
        <v>0</v>
      </c>
      <c r="AE1713" s="64">
        <f t="shared" si="320"/>
        <v>0</v>
      </c>
      <c r="AF1713" s="64">
        <f t="shared" si="321"/>
        <v>0</v>
      </c>
      <c r="AG1713" s="64">
        <f t="shared" si="322"/>
        <v>0</v>
      </c>
      <c r="AH1713" s="64">
        <f t="shared" si="323"/>
        <v>0</v>
      </c>
    </row>
    <row r="1714" spans="1:34">
      <c r="A1714" t="s">
        <v>36</v>
      </c>
      <c r="B1714" t="s">
        <v>52</v>
      </c>
      <c r="C1714">
        <v>12</v>
      </c>
      <c r="D1714">
        <v>2014</v>
      </c>
      <c r="E1714">
        <v>9</v>
      </c>
      <c r="F1714">
        <v>0</v>
      </c>
      <c r="G1714">
        <v>0</v>
      </c>
      <c r="H1714" s="85">
        <v>46.938000000000002</v>
      </c>
      <c r="I1714" s="84">
        <f t="shared" si="312"/>
        <v>0</v>
      </c>
      <c r="J1714" s="84">
        <f t="shared" si="313"/>
        <v>0</v>
      </c>
      <c r="K1714" s="84">
        <f t="shared" si="314"/>
        <v>0</v>
      </c>
      <c r="L1714" s="84">
        <f t="shared" si="315"/>
        <v>0</v>
      </c>
      <c r="M1714" s="84">
        <f t="shared" si="316"/>
        <v>0</v>
      </c>
      <c r="N1714">
        <v>3798</v>
      </c>
      <c r="O1714" s="85">
        <v>0</v>
      </c>
      <c r="P1714" s="84">
        <v>0.33800000000000002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W1714" s="85">
        <v>0</v>
      </c>
      <c r="X1714" s="85">
        <v>0</v>
      </c>
      <c r="Y1714" s="85">
        <v>0</v>
      </c>
      <c r="Z1714" s="85">
        <v>0</v>
      </c>
      <c r="AA1714" s="85">
        <v>0</v>
      </c>
      <c r="AB1714" s="64">
        <f t="shared" si="317"/>
        <v>0</v>
      </c>
      <c r="AC1714" s="64">
        <f t="shared" si="318"/>
        <v>0</v>
      </c>
      <c r="AD1714" s="64">
        <f t="shared" si="319"/>
        <v>0</v>
      </c>
      <c r="AE1714" s="64">
        <f t="shared" si="320"/>
        <v>0</v>
      </c>
      <c r="AF1714" s="64">
        <f t="shared" si="321"/>
        <v>0</v>
      </c>
      <c r="AG1714" s="64">
        <f t="shared" si="322"/>
        <v>0</v>
      </c>
      <c r="AH1714" s="64">
        <f t="shared" si="323"/>
        <v>0</v>
      </c>
    </row>
    <row r="1715" spans="1:34">
      <c r="A1715" t="s">
        <v>36</v>
      </c>
      <c r="B1715" t="s">
        <v>52</v>
      </c>
      <c r="C1715">
        <v>12</v>
      </c>
      <c r="D1715">
        <v>2014</v>
      </c>
      <c r="E1715">
        <v>10</v>
      </c>
      <c r="F1715">
        <v>0</v>
      </c>
      <c r="G1715">
        <v>0</v>
      </c>
      <c r="H1715" s="85">
        <v>48.961199999999998</v>
      </c>
      <c r="I1715" s="84">
        <f t="shared" si="312"/>
        <v>0</v>
      </c>
      <c r="J1715" s="84">
        <f t="shared" si="313"/>
        <v>0</v>
      </c>
      <c r="K1715" s="84">
        <f t="shared" si="314"/>
        <v>0</v>
      </c>
      <c r="L1715" s="84">
        <f t="shared" si="315"/>
        <v>0</v>
      </c>
      <c r="M1715" s="84">
        <f t="shared" si="316"/>
        <v>0</v>
      </c>
      <c r="N1715">
        <v>3798</v>
      </c>
      <c r="O1715" s="85">
        <v>0</v>
      </c>
      <c r="P1715" s="84">
        <v>0.55700000000000005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W1715" s="85">
        <v>0</v>
      </c>
      <c r="X1715" s="85">
        <v>0</v>
      </c>
      <c r="Y1715" s="85">
        <v>0</v>
      </c>
      <c r="Z1715" s="85">
        <v>0</v>
      </c>
      <c r="AA1715" s="85">
        <v>0</v>
      </c>
      <c r="AB1715" s="64">
        <f t="shared" si="317"/>
        <v>0</v>
      </c>
      <c r="AC1715" s="64">
        <f t="shared" si="318"/>
        <v>0</v>
      </c>
      <c r="AD1715" s="64">
        <f t="shared" si="319"/>
        <v>0</v>
      </c>
      <c r="AE1715" s="64">
        <f t="shared" si="320"/>
        <v>0</v>
      </c>
      <c r="AF1715" s="64">
        <f t="shared" si="321"/>
        <v>0</v>
      </c>
      <c r="AG1715" s="64">
        <f t="shared" si="322"/>
        <v>0</v>
      </c>
      <c r="AH1715" s="64">
        <f t="shared" si="323"/>
        <v>0</v>
      </c>
    </row>
    <row r="1716" spans="1:34">
      <c r="A1716" t="s">
        <v>36</v>
      </c>
      <c r="B1716" t="s">
        <v>52</v>
      </c>
      <c r="C1716">
        <v>12</v>
      </c>
      <c r="D1716">
        <v>2014</v>
      </c>
      <c r="E1716">
        <v>11</v>
      </c>
      <c r="F1716">
        <v>0</v>
      </c>
      <c r="G1716">
        <v>0</v>
      </c>
      <c r="H1716" s="85">
        <v>50.511600000000001</v>
      </c>
      <c r="I1716" s="84">
        <f t="shared" si="312"/>
        <v>0</v>
      </c>
      <c r="J1716" s="84">
        <f t="shared" si="313"/>
        <v>0</v>
      </c>
      <c r="K1716" s="84">
        <f t="shared" si="314"/>
        <v>0</v>
      </c>
      <c r="L1716" s="84">
        <f t="shared" si="315"/>
        <v>0</v>
      </c>
      <c r="M1716" s="84">
        <f t="shared" si="316"/>
        <v>0</v>
      </c>
      <c r="N1716">
        <v>3798</v>
      </c>
      <c r="O1716" s="85">
        <v>0</v>
      </c>
      <c r="P1716" s="84">
        <v>0.72599999999999998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W1716" s="85">
        <v>0</v>
      </c>
      <c r="X1716" s="85">
        <v>0</v>
      </c>
      <c r="Y1716" s="85">
        <v>0</v>
      </c>
      <c r="Z1716" s="85">
        <v>0</v>
      </c>
      <c r="AA1716" s="85">
        <v>0</v>
      </c>
      <c r="AB1716" s="64">
        <f t="shared" si="317"/>
        <v>0</v>
      </c>
      <c r="AC1716" s="64">
        <f t="shared" si="318"/>
        <v>0</v>
      </c>
      <c r="AD1716" s="64">
        <f t="shared" si="319"/>
        <v>0</v>
      </c>
      <c r="AE1716" s="64">
        <f t="shared" si="320"/>
        <v>0</v>
      </c>
      <c r="AF1716" s="64">
        <f t="shared" si="321"/>
        <v>0</v>
      </c>
      <c r="AG1716" s="64">
        <f t="shared" si="322"/>
        <v>0</v>
      </c>
      <c r="AH1716" s="64">
        <f t="shared" si="323"/>
        <v>0</v>
      </c>
    </row>
    <row r="1717" spans="1:34">
      <c r="A1717" t="s">
        <v>36</v>
      </c>
      <c r="B1717" t="s">
        <v>52</v>
      </c>
      <c r="C1717">
        <v>12</v>
      </c>
      <c r="D1717">
        <v>2014</v>
      </c>
      <c r="E1717">
        <v>12</v>
      </c>
      <c r="F1717">
        <v>0</v>
      </c>
      <c r="G1717">
        <v>0</v>
      </c>
      <c r="H1717" s="85">
        <v>52.248100000000001</v>
      </c>
      <c r="I1717" s="84">
        <f t="shared" si="312"/>
        <v>0</v>
      </c>
      <c r="J1717" s="84">
        <f t="shared" si="313"/>
        <v>0</v>
      </c>
      <c r="K1717" s="84">
        <f t="shared" si="314"/>
        <v>0</v>
      </c>
      <c r="L1717" s="84">
        <f t="shared" si="315"/>
        <v>0</v>
      </c>
      <c r="M1717" s="84">
        <f t="shared" si="316"/>
        <v>0</v>
      </c>
      <c r="N1717">
        <v>3798</v>
      </c>
      <c r="O1717" s="85">
        <v>0</v>
      </c>
      <c r="P1717" s="84">
        <v>0.85699999999999998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W1717" s="85">
        <v>0</v>
      </c>
      <c r="X1717" s="85">
        <v>0</v>
      </c>
      <c r="Y1717" s="85">
        <v>0</v>
      </c>
      <c r="Z1717" s="85">
        <v>0</v>
      </c>
      <c r="AA1717" s="85">
        <v>0</v>
      </c>
      <c r="AB1717" s="64">
        <f t="shared" si="317"/>
        <v>0</v>
      </c>
      <c r="AC1717" s="64">
        <f t="shared" si="318"/>
        <v>0</v>
      </c>
      <c r="AD1717" s="64">
        <f t="shared" si="319"/>
        <v>0</v>
      </c>
      <c r="AE1717" s="64">
        <f t="shared" si="320"/>
        <v>0</v>
      </c>
      <c r="AF1717" s="64">
        <f t="shared" si="321"/>
        <v>0</v>
      </c>
      <c r="AG1717" s="64">
        <f t="shared" si="322"/>
        <v>0</v>
      </c>
      <c r="AH1717" s="64">
        <f t="shared" si="323"/>
        <v>0</v>
      </c>
    </row>
    <row r="1718" spans="1:34">
      <c r="A1718" t="s">
        <v>36</v>
      </c>
      <c r="B1718" t="s">
        <v>52</v>
      </c>
      <c r="C1718">
        <v>12</v>
      </c>
      <c r="D1718">
        <v>2014</v>
      </c>
      <c r="E1718">
        <v>13</v>
      </c>
      <c r="F1718">
        <v>0</v>
      </c>
      <c r="G1718">
        <v>0</v>
      </c>
      <c r="H1718" s="85">
        <v>54.775199999999998</v>
      </c>
      <c r="I1718" s="84">
        <f t="shared" si="312"/>
        <v>0</v>
      </c>
      <c r="J1718" s="84">
        <f t="shared" si="313"/>
        <v>0</v>
      </c>
      <c r="K1718" s="84">
        <f t="shared" si="314"/>
        <v>0</v>
      </c>
      <c r="L1718" s="84">
        <f t="shared" si="315"/>
        <v>0</v>
      </c>
      <c r="M1718" s="84">
        <f t="shared" si="316"/>
        <v>0</v>
      </c>
      <c r="N1718">
        <v>3798</v>
      </c>
      <c r="O1718" s="85">
        <v>0</v>
      </c>
      <c r="P1718" s="84">
        <v>0.90100000000000002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W1718" s="85">
        <v>0</v>
      </c>
      <c r="X1718" s="85">
        <v>0</v>
      </c>
      <c r="Y1718" s="85">
        <v>0</v>
      </c>
      <c r="Z1718" s="85">
        <v>0</v>
      </c>
      <c r="AA1718" s="85">
        <v>0</v>
      </c>
      <c r="AB1718" s="64">
        <f t="shared" si="317"/>
        <v>0</v>
      </c>
      <c r="AC1718" s="64">
        <f t="shared" si="318"/>
        <v>0</v>
      </c>
      <c r="AD1718" s="64">
        <f t="shared" si="319"/>
        <v>0</v>
      </c>
      <c r="AE1718" s="64">
        <f t="shared" si="320"/>
        <v>0</v>
      </c>
      <c r="AF1718" s="64">
        <f t="shared" si="321"/>
        <v>0</v>
      </c>
      <c r="AG1718" s="64">
        <f t="shared" si="322"/>
        <v>0</v>
      </c>
      <c r="AH1718" s="64">
        <f t="shared" si="323"/>
        <v>0</v>
      </c>
    </row>
    <row r="1719" spans="1:34">
      <c r="A1719" t="s">
        <v>36</v>
      </c>
      <c r="B1719" t="s">
        <v>52</v>
      </c>
      <c r="C1719">
        <v>12</v>
      </c>
      <c r="D1719">
        <v>2014</v>
      </c>
      <c r="E1719">
        <v>14</v>
      </c>
      <c r="F1719">
        <v>0</v>
      </c>
      <c r="G1719">
        <v>0</v>
      </c>
      <c r="H1719" s="85">
        <v>55.852699999999999</v>
      </c>
      <c r="I1719" s="84">
        <f t="shared" si="312"/>
        <v>0</v>
      </c>
      <c r="J1719" s="84">
        <f t="shared" si="313"/>
        <v>0</v>
      </c>
      <c r="K1719" s="84">
        <f t="shared" si="314"/>
        <v>0</v>
      </c>
      <c r="L1719" s="84">
        <f t="shared" si="315"/>
        <v>0</v>
      </c>
      <c r="M1719" s="84">
        <f t="shared" si="316"/>
        <v>0</v>
      </c>
      <c r="N1719">
        <v>3798</v>
      </c>
      <c r="O1719" s="85">
        <v>0</v>
      </c>
      <c r="P1719" s="84">
        <v>0.88900000000000001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W1719" s="85">
        <v>0</v>
      </c>
      <c r="X1719" s="85">
        <v>0</v>
      </c>
      <c r="Y1719" s="85">
        <v>0</v>
      </c>
      <c r="Z1719" s="85">
        <v>0</v>
      </c>
      <c r="AA1719" s="85">
        <v>0</v>
      </c>
      <c r="AB1719" s="64">
        <f t="shared" si="317"/>
        <v>0</v>
      </c>
      <c r="AC1719" s="64">
        <f t="shared" si="318"/>
        <v>0</v>
      </c>
      <c r="AD1719" s="64">
        <f t="shared" si="319"/>
        <v>0</v>
      </c>
      <c r="AE1719" s="64">
        <f t="shared" si="320"/>
        <v>0</v>
      </c>
      <c r="AF1719" s="64">
        <f t="shared" si="321"/>
        <v>0</v>
      </c>
      <c r="AG1719" s="64">
        <f t="shared" si="322"/>
        <v>0</v>
      </c>
      <c r="AH1719" s="64">
        <f t="shared" si="323"/>
        <v>0</v>
      </c>
    </row>
    <row r="1720" spans="1:34">
      <c r="A1720" t="s">
        <v>36</v>
      </c>
      <c r="B1720" t="s">
        <v>52</v>
      </c>
      <c r="C1720">
        <v>12</v>
      </c>
      <c r="D1720">
        <v>2014</v>
      </c>
      <c r="E1720">
        <v>15</v>
      </c>
      <c r="F1720">
        <v>0</v>
      </c>
      <c r="G1720">
        <v>0</v>
      </c>
      <c r="H1720" s="85">
        <v>57.030999999999999</v>
      </c>
      <c r="I1720" s="84">
        <f t="shared" si="312"/>
        <v>0</v>
      </c>
      <c r="J1720" s="84">
        <f t="shared" si="313"/>
        <v>0</v>
      </c>
      <c r="K1720" s="84">
        <f t="shared" si="314"/>
        <v>0</v>
      </c>
      <c r="L1720" s="84">
        <f t="shared" si="315"/>
        <v>0</v>
      </c>
      <c r="M1720" s="84">
        <f t="shared" si="316"/>
        <v>0</v>
      </c>
      <c r="N1720">
        <v>3798</v>
      </c>
      <c r="O1720" s="85">
        <v>0</v>
      </c>
      <c r="P1720" s="84">
        <v>0.8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W1720" s="85">
        <v>0</v>
      </c>
      <c r="X1720" s="85">
        <v>0</v>
      </c>
      <c r="Y1720" s="85">
        <v>0</v>
      </c>
      <c r="Z1720" s="85">
        <v>0</v>
      </c>
      <c r="AA1720" s="85">
        <v>0</v>
      </c>
      <c r="AB1720" s="64">
        <f t="shared" si="317"/>
        <v>0</v>
      </c>
      <c r="AC1720" s="64">
        <f t="shared" si="318"/>
        <v>0</v>
      </c>
      <c r="AD1720" s="64">
        <f t="shared" si="319"/>
        <v>0</v>
      </c>
      <c r="AE1720" s="64">
        <f t="shared" si="320"/>
        <v>0</v>
      </c>
      <c r="AF1720" s="64">
        <f t="shared" si="321"/>
        <v>0</v>
      </c>
      <c r="AG1720" s="64">
        <f t="shared" si="322"/>
        <v>0</v>
      </c>
      <c r="AH1720" s="64">
        <f t="shared" si="323"/>
        <v>0</v>
      </c>
    </row>
    <row r="1721" spans="1:34">
      <c r="A1721" t="s">
        <v>36</v>
      </c>
      <c r="B1721" t="s">
        <v>52</v>
      </c>
      <c r="C1721">
        <v>12</v>
      </c>
      <c r="D1721">
        <v>2014</v>
      </c>
      <c r="E1721">
        <v>16</v>
      </c>
      <c r="F1721">
        <v>0</v>
      </c>
      <c r="G1721">
        <v>0</v>
      </c>
      <c r="H1721" s="85">
        <v>58.038800000000002</v>
      </c>
      <c r="I1721" s="84">
        <f t="shared" si="312"/>
        <v>0</v>
      </c>
      <c r="J1721" s="84">
        <f t="shared" si="313"/>
        <v>0</v>
      </c>
      <c r="K1721" s="84">
        <f t="shared" si="314"/>
        <v>0</v>
      </c>
      <c r="L1721" s="84">
        <f t="shared" si="315"/>
        <v>0</v>
      </c>
      <c r="M1721" s="84">
        <f t="shared" si="316"/>
        <v>0</v>
      </c>
      <c r="N1721">
        <v>3798</v>
      </c>
      <c r="O1721" s="85">
        <v>0</v>
      </c>
      <c r="P1721" s="84">
        <v>0.67400000000000004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W1721" s="85">
        <v>0</v>
      </c>
      <c r="X1721" s="85">
        <v>0</v>
      </c>
      <c r="Y1721" s="85">
        <v>0</v>
      </c>
      <c r="Z1721" s="85">
        <v>0</v>
      </c>
      <c r="AA1721" s="85">
        <v>0</v>
      </c>
      <c r="AB1721" s="64">
        <f t="shared" si="317"/>
        <v>0</v>
      </c>
      <c r="AC1721" s="64">
        <f t="shared" si="318"/>
        <v>0</v>
      </c>
      <c r="AD1721" s="64">
        <f t="shared" si="319"/>
        <v>0</v>
      </c>
      <c r="AE1721" s="64">
        <f t="shared" si="320"/>
        <v>0</v>
      </c>
      <c r="AF1721" s="64">
        <f t="shared" si="321"/>
        <v>0</v>
      </c>
      <c r="AG1721" s="64">
        <f t="shared" si="322"/>
        <v>0</v>
      </c>
      <c r="AH1721" s="64">
        <f t="shared" si="323"/>
        <v>0</v>
      </c>
    </row>
    <row r="1722" spans="1:34">
      <c r="A1722" t="s">
        <v>36</v>
      </c>
      <c r="B1722" t="s">
        <v>52</v>
      </c>
      <c r="C1722">
        <v>12</v>
      </c>
      <c r="D1722">
        <v>2014</v>
      </c>
      <c r="E1722">
        <v>17</v>
      </c>
      <c r="F1722">
        <v>0</v>
      </c>
      <c r="G1722">
        <v>0</v>
      </c>
      <c r="H1722" s="85">
        <v>56.596899999999998</v>
      </c>
      <c r="I1722" s="84">
        <f t="shared" si="312"/>
        <v>0</v>
      </c>
      <c r="J1722" s="84">
        <f t="shared" si="313"/>
        <v>0</v>
      </c>
      <c r="K1722" s="84">
        <f t="shared" si="314"/>
        <v>0</v>
      </c>
      <c r="L1722" s="84">
        <f t="shared" si="315"/>
        <v>0</v>
      </c>
      <c r="M1722" s="84">
        <f t="shared" si="316"/>
        <v>0</v>
      </c>
      <c r="N1722">
        <v>3798</v>
      </c>
      <c r="O1722" s="85">
        <v>0</v>
      </c>
      <c r="P1722" s="84">
        <v>0.56599999999999995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W1722" s="85">
        <v>0</v>
      </c>
      <c r="X1722" s="85">
        <v>0</v>
      </c>
      <c r="Y1722" s="85">
        <v>0</v>
      </c>
      <c r="Z1722" s="85">
        <v>0</v>
      </c>
      <c r="AA1722" s="85">
        <v>0</v>
      </c>
      <c r="AB1722" s="64">
        <f t="shared" si="317"/>
        <v>0</v>
      </c>
      <c r="AC1722" s="64">
        <f t="shared" si="318"/>
        <v>0</v>
      </c>
      <c r="AD1722" s="64">
        <f t="shared" si="319"/>
        <v>0</v>
      </c>
      <c r="AE1722" s="64">
        <f t="shared" si="320"/>
        <v>0</v>
      </c>
      <c r="AF1722" s="64">
        <f t="shared" si="321"/>
        <v>0</v>
      </c>
      <c r="AG1722" s="64">
        <f t="shared" si="322"/>
        <v>0</v>
      </c>
      <c r="AH1722" s="64">
        <f t="shared" si="323"/>
        <v>0</v>
      </c>
    </row>
    <row r="1723" spans="1:34">
      <c r="A1723" t="s">
        <v>36</v>
      </c>
      <c r="B1723" t="s">
        <v>52</v>
      </c>
      <c r="C1723">
        <v>12</v>
      </c>
      <c r="D1723">
        <v>2014</v>
      </c>
      <c r="E1723">
        <v>18</v>
      </c>
      <c r="F1723">
        <v>0</v>
      </c>
      <c r="G1723">
        <v>0</v>
      </c>
      <c r="H1723" s="85">
        <v>54.775199999999998</v>
      </c>
      <c r="I1723" s="84">
        <f t="shared" si="312"/>
        <v>0</v>
      </c>
      <c r="J1723" s="84">
        <f t="shared" si="313"/>
        <v>0</v>
      </c>
      <c r="K1723" s="84">
        <f t="shared" si="314"/>
        <v>0</v>
      </c>
      <c r="L1723" s="84">
        <f t="shared" si="315"/>
        <v>0</v>
      </c>
      <c r="M1723" s="84">
        <f t="shared" si="316"/>
        <v>0</v>
      </c>
      <c r="N1723">
        <v>3798</v>
      </c>
      <c r="O1723" s="85">
        <v>0</v>
      </c>
      <c r="P1723" s="84">
        <v>0.374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 s="85">
        <v>0</v>
      </c>
      <c r="X1723" s="85">
        <v>0</v>
      </c>
      <c r="Y1723" s="85">
        <v>0</v>
      </c>
      <c r="Z1723" s="85">
        <v>0</v>
      </c>
      <c r="AA1723" s="85">
        <v>0</v>
      </c>
      <c r="AB1723" s="64">
        <f t="shared" si="317"/>
        <v>0</v>
      </c>
      <c r="AC1723" s="64">
        <f t="shared" si="318"/>
        <v>0</v>
      </c>
      <c r="AD1723" s="64">
        <f t="shared" si="319"/>
        <v>0</v>
      </c>
      <c r="AE1723" s="64">
        <f t="shared" si="320"/>
        <v>0</v>
      </c>
      <c r="AF1723" s="64">
        <f t="shared" si="321"/>
        <v>0</v>
      </c>
      <c r="AG1723" s="64">
        <f t="shared" si="322"/>
        <v>0</v>
      </c>
      <c r="AH1723" s="64">
        <f t="shared" si="323"/>
        <v>0</v>
      </c>
    </row>
    <row r="1724" spans="1:34">
      <c r="A1724" t="s">
        <v>36</v>
      </c>
      <c r="B1724" t="s">
        <v>52</v>
      </c>
      <c r="C1724">
        <v>12</v>
      </c>
      <c r="D1724">
        <v>2014</v>
      </c>
      <c r="E1724">
        <v>19</v>
      </c>
      <c r="F1724">
        <v>0</v>
      </c>
      <c r="G1724">
        <v>0</v>
      </c>
      <c r="H1724" s="85">
        <v>53.814</v>
      </c>
      <c r="I1724" s="84">
        <f t="shared" si="312"/>
        <v>0</v>
      </c>
      <c r="J1724" s="84">
        <f t="shared" si="313"/>
        <v>0</v>
      </c>
      <c r="K1724" s="84">
        <f t="shared" si="314"/>
        <v>0</v>
      </c>
      <c r="L1724" s="84">
        <f t="shared" si="315"/>
        <v>0</v>
      </c>
      <c r="M1724" s="84">
        <f t="shared" si="316"/>
        <v>0</v>
      </c>
      <c r="N1724">
        <v>3798</v>
      </c>
      <c r="O1724" s="85">
        <v>0</v>
      </c>
      <c r="P1724" s="84">
        <v>0.23300000000000001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W1724" s="85">
        <v>0</v>
      </c>
      <c r="X1724" s="85">
        <v>0</v>
      </c>
      <c r="Y1724" s="85">
        <v>0</v>
      </c>
      <c r="Z1724" s="85">
        <v>0</v>
      </c>
      <c r="AA1724" s="85">
        <v>0</v>
      </c>
      <c r="AB1724" s="64">
        <f t="shared" si="317"/>
        <v>0</v>
      </c>
      <c r="AC1724" s="64">
        <f t="shared" si="318"/>
        <v>0</v>
      </c>
      <c r="AD1724" s="64">
        <f t="shared" si="319"/>
        <v>0</v>
      </c>
      <c r="AE1724" s="64">
        <f t="shared" si="320"/>
        <v>0</v>
      </c>
      <c r="AF1724" s="64">
        <f t="shared" si="321"/>
        <v>0</v>
      </c>
      <c r="AG1724" s="64">
        <f t="shared" si="322"/>
        <v>0</v>
      </c>
      <c r="AH1724" s="64">
        <f t="shared" si="323"/>
        <v>0</v>
      </c>
    </row>
    <row r="1725" spans="1:34">
      <c r="A1725" t="s">
        <v>36</v>
      </c>
      <c r="B1725" t="s">
        <v>52</v>
      </c>
      <c r="C1725">
        <v>12</v>
      </c>
      <c r="D1725">
        <v>2014</v>
      </c>
      <c r="E1725">
        <v>20</v>
      </c>
      <c r="F1725">
        <v>0</v>
      </c>
      <c r="G1725">
        <v>0</v>
      </c>
      <c r="H1725" s="85">
        <v>51.891500000000001</v>
      </c>
      <c r="I1725" s="84">
        <f t="shared" si="312"/>
        <v>0</v>
      </c>
      <c r="J1725" s="84">
        <f t="shared" si="313"/>
        <v>0</v>
      </c>
      <c r="K1725" s="84">
        <f t="shared" si="314"/>
        <v>0</v>
      </c>
      <c r="L1725" s="84">
        <f t="shared" si="315"/>
        <v>0</v>
      </c>
      <c r="M1725" s="84">
        <f t="shared" si="316"/>
        <v>0</v>
      </c>
      <c r="N1725">
        <v>3798</v>
      </c>
      <c r="O1725" s="85">
        <v>0</v>
      </c>
      <c r="P1725" s="84">
        <v>0.16500000000000001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W1725" s="85">
        <v>0</v>
      </c>
      <c r="X1725" s="85">
        <v>0</v>
      </c>
      <c r="Y1725" s="85">
        <v>0</v>
      </c>
      <c r="Z1725" s="85">
        <v>0</v>
      </c>
      <c r="AA1725" s="85">
        <v>0</v>
      </c>
      <c r="AB1725" s="64">
        <f t="shared" si="317"/>
        <v>0</v>
      </c>
      <c r="AC1725" s="64">
        <f t="shared" si="318"/>
        <v>0</v>
      </c>
      <c r="AD1725" s="64">
        <f t="shared" si="319"/>
        <v>0</v>
      </c>
      <c r="AE1725" s="64">
        <f t="shared" si="320"/>
        <v>0</v>
      </c>
      <c r="AF1725" s="64">
        <f t="shared" si="321"/>
        <v>0</v>
      </c>
      <c r="AG1725" s="64">
        <f t="shared" si="322"/>
        <v>0</v>
      </c>
      <c r="AH1725" s="64">
        <f t="shared" si="323"/>
        <v>0</v>
      </c>
    </row>
    <row r="1726" spans="1:34">
      <c r="A1726" t="s">
        <v>36</v>
      </c>
      <c r="B1726" t="s">
        <v>52</v>
      </c>
      <c r="C1726">
        <v>12</v>
      </c>
      <c r="D1726">
        <v>2014</v>
      </c>
      <c r="E1726">
        <v>21</v>
      </c>
      <c r="F1726">
        <v>0</v>
      </c>
      <c r="G1726">
        <v>0</v>
      </c>
      <c r="H1726" s="85">
        <v>52.837200000000003</v>
      </c>
      <c r="I1726" s="84">
        <f t="shared" si="312"/>
        <v>0</v>
      </c>
      <c r="J1726" s="84">
        <f t="shared" si="313"/>
        <v>0</v>
      </c>
      <c r="K1726" s="84">
        <f t="shared" si="314"/>
        <v>0</v>
      </c>
      <c r="L1726" s="84">
        <f t="shared" si="315"/>
        <v>0</v>
      </c>
      <c r="M1726" s="84">
        <f t="shared" si="316"/>
        <v>0</v>
      </c>
      <c r="N1726">
        <v>3798</v>
      </c>
      <c r="O1726" s="85">
        <v>0</v>
      </c>
      <c r="P1726" s="84">
        <v>0.1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W1726" s="85">
        <v>0</v>
      </c>
      <c r="X1726" s="85">
        <v>0</v>
      </c>
      <c r="Y1726" s="85">
        <v>0</v>
      </c>
      <c r="Z1726" s="85">
        <v>0</v>
      </c>
      <c r="AA1726" s="85">
        <v>0</v>
      </c>
      <c r="AB1726" s="64">
        <f t="shared" si="317"/>
        <v>0</v>
      </c>
      <c r="AC1726" s="64">
        <f t="shared" si="318"/>
        <v>0</v>
      </c>
      <c r="AD1726" s="64">
        <f t="shared" si="319"/>
        <v>0</v>
      </c>
      <c r="AE1726" s="64">
        <f t="shared" si="320"/>
        <v>0</v>
      </c>
      <c r="AF1726" s="64">
        <f t="shared" si="321"/>
        <v>0</v>
      </c>
      <c r="AG1726" s="64">
        <f t="shared" si="322"/>
        <v>0</v>
      </c>
      <c r="AH1726" s="64">
        <f t="shared" si="323"/>
        <v>0</v>
      </c>
    </row>
    <row r="1727" spans="1:34">
      <c r="A1727" t="s">
        <v>36</v>
      </c>
      <c r="B1727" t="s">
        <v>52</v>
      </c>
      <c r="C1727">
        <v>12</v>
      </c>
      <c r="D1727">
        <v>2014</v>
      </c>
      <c r="E1727">
        <v>22</v>
      </c>
      <c r="F1727">
        <v>0</v>
      </c>
      <c r="G1727">
        <v>0</v>
      </c>
      <c r="H1727" s="85">
        <v>52.759700000000002</v>
      </c>
      <c r="I1727" s="84">
        <f t="shared" si="312"/>
        <v>0</v>
      </c>
      <c r="J1727" s="84">
        <f t="shared" si="313"/>
        <v>0</v>
      </c>
      <c r="K1727" s="84">
        <f t="shared" si="314"/>
        <v>0</v>
      </c>
      <c r="L1727" s="84">
        <f t="shared" si="315"/>
        <v>0</v>
      </c>
      <c r="M1727" s="84">
        <f t="shared" si="316"/>
        <v>0</v>
      </c>
      <c r="N1727">
        <v>3798</v>
      </c>
      <c r="O1727" s="85">
        <v>0</v>
      </c>
      <c r="P1727" s="84">
        <v>6.8000000000000005E-2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W1727" s="85">
        <v>0</v>
      </c>
      <c r="X1727" s="85">
        <v>0</v>
      </c>
      <c r="Y1727" s="85">
        <v>0</v>
      </c>
      <c r="Z1727" s="85">
        <v>0</v>
      </c>
      <c r="AA1727" s="85">
        <v>0</v>
      </c>
      <c r="AB1727" s="64">
        <f t="shared" si="317"/>
        <v>0</v>
      </c>
      <c r="AC1727" s="64">
        <f t="shared" si="318"/>
        <v>0</v>
      </c>
      <c r="AD1727" s="64">
        <f t="shared" si="319"/>
        <v>0</v>
      </c>
      <c r="AE1727" s="64">
        <f t="shared" si="320"/>
        <v>0</v>
      </c>
      <c r="AF1727" s="64">
        <f t="shared" si="321"/>
        <v>0</v>
      </c>
      <c r="AG1727" s="64">
        <f t="shared" si="322"/>
        <v>0</v>
      </c>
      <c r="AH1727" s="64">
        <f t="shared" si="323"/>
        <v>0</v>
      </c>
    </row>
    <row r="1728" spans="1:34">
      <c r="A1728" t="s">
        <v>36</v>
      </c>
      <c r="B1728" t="s">
        <v>52</v>
      </c>
      <c r="C1728">
        <v>12</v>
      </c>
      <c r="D1728">
        <v>2014</v>
      </c>
      <c r="E1728">
        <v>23</v>
      </c>
      <c r="F1728">
        <v>0</v>
      </c>
      <c r="G1728">
        <v>0</v>
      </c>
      <c r="H1728" s="85">
        <v>52.759700000000002</v>
      </c>
      <c r="I1728" s="84">
        <f t="shared" si="312"/>
        <v>0</v>
      </c>
      <c r="J1728" s="84">
        <f t="shared" si="313"/>
        <v>0</v>
      </c>
      <c r="K1728" s="84">
        <f t="shared" si="314"/>
        <v>0</v>
      </c>
      <c r="L1728" s="84">
        <f t="shared" si="315"/>
        <v>0</v>
      </c>
      <c r="M1728" s="84">
        <f t="shared" si="316"/>
        <v>0</v>
      </c>
      <c r="N1728">
        <v>3798</v>
      </c>
      <c r="O1728" s="85">
        <v>0</v>
      </c>
      <c r="P1728" s="84">
        <v>5.0999999999999997E-2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W1728" s="85">
        <v>0</v>
      </c>
      <c r="X1728" s="85">
        <v>0</v>
      </c>
      <c r="Y1728" s="85">
        <v>0</v>
      </c>
      <c r="Z1728" s="85">
        <v>0</v>
      </c>
      <c r="AA1728" s="85">
        <v>0</v>
      </c>
      <c r="AB1728" s="64">
        <f t="shared" si="317"/>
        <v>0</v>
      </c>
      <c r="AC1728" s="64">
        <f t="shared" si="318"/>
        <v>0</v>
      </c>
      <c r="AD1728" s="64">
        <f t="shared" si="319"/>
        <v>0</v>
      </c>
      <c r="AE1728" s="64">
        <f t="shared" si="320"/>
        <v>0</v>
      </c>
      <c r="AF1728" s="64">
        <f t="shared" si="321"/>
        <v>0</v>
      </c>
      <c r="AG1728" s="64">
        <f t="shared" si="322"/>
        <v>0</v>
      </c>
      <c r="AH1728" s="64">
        <f t="shared" si="323"/>
        <v>0</v>
      </c>
    </row>
    <row r="1729" spans="1:34">
      <c r="A1729" t="s">
        <v>36</v>
      </c>
      <c r="B1729" t="s">
        <v>52</v>
      </c>
      <c r="C1729">
        <v>12</v>
      </c>
      <c r="D1729">
        <v>2014</v>
      </c>
      <c r="E1729">
        <v>24</v>
      </c>
      <c r="F1729">
        <v>0</v>
      </c>
      <c r="G1729">
        <v>0</v>
      </c>
      <c r="H1729" s="85">
        <v>52.906999999999996</v>
      </c>
      <c r="I1729" s="84">
        <f t="shared" si="312"/>
        <v>0</v>
      </c>
      <c r="J1729" s="84">
        <f t="shared" si="313"/>
        <v>0</v>
      </c>
      <c r="K1729" s="84">
        <f t="shared" si="314"/>
        <v>0</v>
      </c>
      <c r="L1729" s="84">
        <f t="shared" si="315"/>
        <v>0</v>
      </c>
      <c r="M1729" s="84">
        <f t="shared" si="316"/>
        <v>0</v>
      </c>
      <c r="N1729">
        <v>3798</v>
      </c>
      <c r="O1729" s="85">
        <v>0</v>
      </c>
      <c r="P1729" s="84">
        <v>0.05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W1729" s="85">
        <v>0</v>
      </c>
      <c r="X1729" s="85">
        <v>0</v>
      </c>
      <c r="Y1729" s="85">
        <v>0</v>
      </c>
      <c r="Z1729" s="85">
        <v>0</v>
      </c>
      <c r="AA1729" s="85">
        <v>0</v>
      </c>
      <c r="AB1729" s="64">
        <f t="shared" si="317"/>
        <v>0</v>
      </c>
      <c r="AC1729" s="64">
        <f t="shared" si="318"/>
        <v>0</v>
      </c>
      <c r="AD1729" s="64">
        <f t="shared" si="319"/>
        <v>0</v>
      </c>
      <c r="AE1729" s="64">
        <f t="shared" si="320"/>
        <v>0</v>
      </c>
      <c r="AF1729" s="64">
        <f t="shared" si="321"/>
        <v>0</v>
      </c>
      <c r="AG1729" s="64">
        <f t="shared" si="322"/>
        <v>0</v>
      </c>
      <c r="AH1729" s="64">
        <f t="shared" si="323"/>
        <v>0</v>
      </c>
    </row>
  </sheetData>
  <autoFilter ref="A1:AJ1729">
    <filterColumn colId="3"/>
  </autoFilter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INPUTS-OUTPUTS</vt:lpstr>
      <vt:lpstr>LOOKUP</vt:lpstr>
      <vt:lpstr>DATA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DATA</vt:lpstr>
      <vt:lpstr>DayType</vt:lpstr>
      <vt:lpstr>DayTypeList</vt:lpstr>
      <vt:lpstr>EnrollmentCriteria</vt:lpstr>
      <vt:lpstr>ForecastYear</vt:lpstr>
      <vt:lpstr>ForecastYearList</vt:lpstr>
      <vt:lpstr>GrowthYearList</vt:lpstr>
      <vt:lpstr>Reference_Load</vt:lpstr>
      <vt:lpstr>TypeofResult</vt:lpstr>
      <vt:lpstr>TypeofResultList</vt:lpstr>
      <vt:lpstr>WeatherYear</vt:lpstr>
      <vt:lpstr>WeatherYearList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Kathryn E Smith</cp:lastModifiedBy>
  <dcterms:created xsi:type="dcterms:W3CDTF">2009-02-12T23:40:36Z</dcterms:created>
  <dcterms:modified xsi:type="dcterms:W3CDTF">2013-03-19T06:01:54Z</dcterms:modified>
</cp:coreProperties>
</file>