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ThisWorkbook" defaultThemeVersion="124226"/>
  <mc:AlternateContent xmlns:mc="http://schemas.openxmlformats.org/markup-compatibility/2006">
    <mc:Choice Requires="x15">
      <x15ac:absPath xmlns:x15ac="http://schemas.microsoft.com/office/spreadsheetml/2010/11/ac" url="https://sps.sdge.com/wg/PS-efp/IDERDRP/DRP Demo C Related Items/"/>
    </mc:Choice>
  </mc:AlternateContent>
  <bookViews>
    <workbookView xWindow="0" yWindow="0" windowWidth="25560" windowHeight="9945" tabRatio="952"/>
  </bookViews>
  <sheets>
    <sheet name="1. Instructions" sheetId="3" r:id="rId1"/>
    <sheet name="2. Contact Information" sheetId="4" r:id="rId2"/>
    <sheet name="3. Project Description" sheetId="5" r:id="rId3"/>
    <sheet name="4. Interconnection" sheetId="6" r:id="rId4"/>
    <sheet name="5. PPA Summary" sheetId="18" r:id="rId5"/>
    <sheet name="6. Permitting" sheetId="9" r:id="rId6"/>
    <sheet name="7. Schedule" sheetId="10" r:id="rId7"/>
    <sheet name="8. Delivery Profile" sheetId="17" r:id="rId8"/>
    <sheet name="9. Pricing" sheetId="1" r:id="rId9"/>
    <sheet name="10. Confidentiality" sheetId="11" r:id="rId10"/>
    <sheet name="11. Eligibility" sheetId="7" r:id="rId11"/>
    <sheet name="Choices" sheetId="12" state="hidden" r:id="rId12"/>
  </sheets>
  <definedNames>
    <definedName name="Balancing_Authority">Choices!$T$4:$T$43</definedName>
    <definedName name="Boolean_yes_no">Choices!$B$4:$B$6</definedName>
    <definedName name="CAISO_Board_Approval_Status">Choices!$X$4:$X$9</definedName>
    <definedName name="CAISO_Control_Timescale">Choices!$N$4:$N$8</definedName>
    <definedName name="Circuits">Choices!$O$4:$O$6</definedName>
    <definedName name="Country">Choices!$E$4:$E$8</definedName>
    <definedName name="CREZ">Choices!$F$4:$F$41</definedName>
    <definedName name="Delivery_Term">Choices!$AE$4:$AE$6</definedName>
    <definedName name="Developer_Experience">Choices!$C$4:$C$10</definedName>
    <definedName name="Form_title">'1. Instructions'!$B$1</definedName>
    <definedName name="FullBuy_Excess">Choices!$AC$4:$AC$5</definedName>
    <definedName name="Interconnection_Level">Choices!$V$4:$V$5</definedName>
    <definedName name="Interconnection_Request_Type">Choices!$Q$4:$Q$5</definedName>
    <definedName name="Interconnection_Status">Choices!$R$4:$R$24</definedName>
    <definedName name="Interconnection_Tariff">Choices!$U$4:$U$14</definedName>
    <definedName name="lead_permitting_process">Choices!$AG$4:$AG$7</definedName>
    <definedName name="PCC_Classification">Choices!$K$4:$K$7</definedName>
    <definedName name="permitting_status">Choices!$AH$4:$AH$14</definedName>
    <definedName name="PhaseI">Choices!$Y$4:$Y$12</definedName>
    <definedName name="PhaseII">Choices!$Z$4:$Z$12</definedName>
    <definedName name="primary_permit_type">Choices!$AI$4:$AI$8</definedName>
    <definedName name="_xlnm.Print_Area" localSheetId="0">'1. Instructions'!$B$1:$F$21</definedName>
    <definedName name="_xlnm.Print_Area" localSheetId="9">'10. Confidentiality'!$B$1:$D$6</definedName>
    <definedName name="_xlnm.Print_Area" localSheetId="10">'11. Eligibility'!$B$1:$F$64</definedName>
    <definedName name="_xlnm.Print_Area" localSheetId="1">'2. Contact Information'!$B$1:$E$35</definedName>
    <definedName name="_xlnm.Print_Area" localSheetId="2">'3. Project Description'!$B$1:$E$67</definedName>
    <definedName name="_xlnm.Print_Area" localSheetId="3">'4. Interconnection'!$B$1:$F$36</definedName>
    <definedName name="_xlnm.Print_Area" localSheetId="4">'5. PPA Summary'!#REF!</definedName>
    <definedName name="_xlnm.Print_Area" localSheetId="5">'6. Permitting'!$B$1:$E$45</definedName>
    <definedName name="_xlnm.Print_Area" localSheetId="6">'7. Schedule'!$B$1:$E$34</definedName>
    <definedName name="_xlnm.Print_Area" localSheetId="8">'9. Pricing'!$B$1:$F$140</definedName>
    <definedName name="Product_Category">Choices!$I$4:$I$7</definedName>
    <definedName name="Program_Origination">Choices!$M$4:$M$18</definedName>
    <definedName name="Project_Interconnection_Location">Choices!$S$4:$S$8</definedName>
    <definedName name="PTO">Choices!$W$4:$W$7</definedName>
    <definedName name="Resource_Origin">Choices!$L$4:$L$8</definedName>
    <definedName name="RPS_Product">Choices!$J$4:$J$5</definedName>
    <definedName name="SC">Choices!$AD$4:$AD$5</definedName>
    <definedName name="secondary_permit_status">Choices!$AJ$4:$AJ$8</definedName>
    <definedName name="site_control_status">Choices!$AK$4:$AK$12</definedName>
    <definedName name="Technology_SubType">Choices!$H$4:$H$10</definedName>
    <definedName name="Technology_Type">Choices!$G$4:$G$21</definedName>
    <definedName name="Transmission_Upgrade_Status">Choices!$AA$4:$AA$11</definedName>
  </definedNames>
  <calcPr calcId="171027"/>
</workbook>
</file>

<file path=xl/calcChain.xml><?xml version="1.0" encoding="utf-8"?>
<calcChain xmlns="http://schemas.openxmlformats.org/spreadsheetml/2006/main">
  <c r="L15" i="17" l="1"/>
  <c r="X15" i="17" s="1"/>
  <c r="AJ15" i="17" s="1"/>
  <c r="AS42" i="17"/>
  <c r="AR42" i="17"/>
  <c r="AQ42" i="17"/>
  <c r="AP42" i="17"/>
  <c r="AO42" i="17"/>
  <c r="AN42" i="17"/>
  <c r="AM42" i="17"/>
  <c r="AL42" i="17"/>
  <c r="AK42" i="17"/>
  <c r="B16" i="17"/>
  <c r="B17" i="17" s="1"/>
  <c r="B1" i="18"/>
  <c r="G128" i="1"/>
  <c r="G127" i="1"/>
  <c r="G126" i="1"/>
  <c r="G125" i="1"/>
  <c r="G124" i="1"/>
  <c r="G123" i="1"/>
  <c r="G122" i="1"/>
  <c r="G121" i="1"/>
  <c r="G120" i="1"/>
  <c r="G119" i="1"/>
  <c r="G118" i="1"/>
  <c r="G117" i="1"/>
  <c r="G116" i="1"/>
  <c r="G115" i="1"/>
  <c r="B18" i="1"/>
  <c r="B19" i="1" s="1"/>
  <c r="B20" i="1" s="1"/>
  <c r="B21" i="1" s="1"/>
  <c r="B22" i="1" s="1"/>
  <c r="B23" i="1" s="1"/>
  <c r="B17" i="1"/>
  <c r="B18" i="17" l="1"/>
  <c r="L17" i="17"/>
  <c r="X17" i="17" s="1"/>
  <c r="AJ17" i="17" s="1"/>
  <c r="L16" i="17"/>
  <c r="X16" i="17" s="1"/>
  <c r="AJ16" i="17" s="1"/>
  <c r="B24" i="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G135" i="1"/>
  <c r="G134" i="1"/>
  <c r="G133" i="1"/>
  <c r="G132" i="1"/>
  <c r="G131" i="1"/>
  <c r="G130" i="1"/>
  <c r="G129"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B19" i="17" l="1"/>
  <c r="L18" i="17"/>
  <c r="X18" i="17" s="1"/>
  <c r="AJ18" i="17" s="1"/>
  <c r="M42" i="17"/>
  <c r="Y42" i="17"/>
  <c r="B20" i="17" l="1"/>
  <c r="L19" i="17"/>
  <c r="X19" i="17" s="1"/>
  <c r="AJ19" i="17" s="1"/>
  <c r="AG42" i="17"/>
  <c r="AF42" i="17"/>
  <c r="AE42" i="17"/>
  <c r="AD42" i="17"/>
  <c r="AC42" i="17"/>
  <c r="AB42" i="17"/>
  <c r="AA42" i="17"/>
  <c r="Z42" i="17"/>
  <c r="U42" i="17"/>
  <c r="T42" i="17"/>
  <c r="S42" i="17"/>
  <c r="R42" i="17"/>
  <c r="Q42" i="17"/>
  <c r="P42" i="17"/>
  <c r="O42" i="17"/>
  <c r="N42" i="17"/>
  <c r="B21" i="17" l="1"/>
  <c r="L20" i="17"/>
  <c r="X20" i="17" s="1"/>
  <c r="AJ20" i="17" s="1"/>
  <c r="B22" i="17" l="1"/>
  <c r="L21" i="17"/>
  <c r="X21" i="17" s="1"/>
  <c r="AJ21" i="17" s="1"/>
  <c r="B1" i="17"/>
  <c r="B1" i="1"/>
  <c r="B23" i="17" l="1"/>
  <c r="L22" i="17"/>
  <c r="X22" i="17" s="1"/>
  <c r="AJ22" i="17" s="1"/>
  <c r="I42" i="17"/>
  <c r="H42" i="17"/>
  <c r="G42" i="17"/>
  <c r="F42" i="17"/>
  <c r="E42" i="17"/>
  <c r="D42" i="17"/>
  <c r="C42" i="17"/>
  <c r="B24" i="17" l="1"/>
  <c r="L23" i="17"/>
  <c r="X23" i="17" s="1"/>
  <c r="AJ23" i="17" s="1"/>
  <c r="B1" i="11"/>
  <c r="B1" i="10"/>
  <c r="B1" i="9"/>
  <c r="B1" i="7"/>
  <c r="B25" i="17" l="1"/>
  <c r="L24" i="17"/>
  <c r="X24" i="17" s="1"/>
  <c r="AJ24" i="17" s="1"/>
  <c r="B1" i="6"/>
  <c r="B1" i="5"/>
  <c r="B1" i="4"/>
  <c r="B26" i="17" l="1"/>
  <c r="L25" i="17"/>
  <c r="X25" i="17" s="1"/>
  <c r="AJ25" i="17" s="1"/>
  <c r="B27" i="17" l="1"/>
  <c r="L26" i="17"/>
  <c r="X26" i="17" s="1"/>
  <c r="AJ26" i="17" s="1"/>
  <c r="C16" i="1"/>
  <c r="F16" i="1" s="1"/>
  <c r="B28" i="17" l="1"/>
  <c r="L27" i="17"/>
  <c r="X27" i="17" s="1"/>
  <c r="AJ27" i="17" s="1"/>
  <c r="D16" i="1"/>
  <c r="C17" i="1" s="1"/>
  <c r="F17" i="1" s="1"/>
  <c r="C30" i="10"/>
  <c r="B29" i="17" l="1"/>
  <c r="L28" i="17"/>
  <c r="X28" i="17" s="1"/>
  <c r="AJ28" i="17" s="1"/>
  <c r="D17" i="1"/>
  <c r="C18" i="1" s="1"/>
  <c r="F18" i="1" s="1"/>
  <c r="B30" i="17" l="1"/>
  <c r="L29" i="17"/>
  <c r="X29" i="17" s="1"/>
  <c r="AJ29" i="17" s="1"/>
  <c r="D18" i="1"/>
  <c r="B31" i="17" l="1"/>
  <c r="L30" i="17"/>
  <c r="X30" i="17" s="1"/>
  <c r="AJ30" i="17" s="1"/>
  <c r="C19" i="1"/>
  <c r="F19" i="1" s="1"/>
  <c r="B32" i="17" l="1"/>
  <c r="L31" i="17"/>
  <c r="X31" i="17" s="1"/>
  <c r="AJ31" i="17" s="1"/>
  <c r="D19" i="1"/>
  <c r="C20" i="1" s="1"/>
  <c r="F20" i="1" s="1"/>
  <c r="B33" i="17" l="1"/>
  <c r="L32" i="17"/>
  <c r="X32" i="17" s="1"/>
  <c r="AJ32" i="17" s="1"/>
  <c r="D20" i="1"/>
  <c r="C21" i="1" s="1"/>
  <c r="F21" i="1" s="1"/>
  <c r="B34" i="17" l="1"/>
  <c r="L33" i="17"/>
  <c r="X33" i="17" s="1"/>
  <c r="AJ33" i="17" s="1"/>
  <c r="D21" i="1"/>
  <c r="C22" i="1" s="1"/>
  <c r="F22" i="1" s="1"/>
  <c r="B35" i="17" l="1"/>
  <c r="L34" i="17"/>
  <c r="X34" i="17" s="1"/>
  <c r="AJ34" i="17" s="1"/>
  <c r="D22" i="1"/>
  <c r="C23" i="1" s="1"/>
  <c r="F23" i="1" s="1"/>
  <c r="B36" i="17" l="1"/>
  <c r="L35" i="17"/>
  <c r="X35" i="17" s="1"/>
  <c r="AJ35" i="17" s="1"/>
  <c r="D23" i="1"/>
  <c r="C24" i="1" s="1"/>
  <c r="F24" i="1" s="1"/>
  <c r="B37" i="17" l="1"/>
  <c r="L36" i="17"/>
  <c r="X36" i="17" s="1"/>
  <c r="AJ36" i="17" s="1"/>
  <c r="D24" i="1"/>
  <c r="C25" i="1" s="1"/>
  <c r="B38" i="17" l="1"/>
  <c r="L38" i="17" s="1"/>
  <c r="X38" i="17" s="1"/>
  <c r="AJ38" i="17" s="1"/>
  <c r="L37" i="17"/>
  <c r="X37" i="17" s="1"/>
  <c r="AJ37" i="17" s="1"/>
  <c r="D25" i="1"/>
  <c r="C26" i="1" s="1"/>
  <c r="D26" i="1" s="1"/>
  <c r="F25" i="1"/>
  <c r="F26" i="1" l="1"/>
  <c r="C27" i="1"/>
  <c r="D27" i="1" s="1"/>
  <c r="F27" i="1" l="1"/>
  <c r="C28" i="1"/>
  <c r="D28" i="1" s="1"/>
  <c r="F28" i="1" l="1"/>
  <c r="C29" i="1"/>
  <c r="D29" i="1" s="1"/>
  <c r="F29" i="1" l="1"/>
  <c r="C30" i="1"/>
  <c r="D30" i="1" s="1"/>
  <c r="F30" i="1" l="1"/>
  <c r="C31" i="1"/>
  <c r="D31" i="1" s="1"/>
  <c r="F31" i="1" l="1"/>
  <c r="C32" i="1"/>
  <c r="D32" i="1" s="1"/>
  <c r="F32" i="1" l="1"/>
  <c r="C33" i="1"/>
  <c r="D33" i="1" s="1"/>
  <c r="F33" i="1" l="1"/>
  <c r="C34" i="1"/>
  <c r="D34" i="1" s="1"/>
  <c r="F34" i="1" l="1"/>
  <c r="C35" i="1"/>
  <c r="D35" i="1" s="1"/>
  <c r="F35" i="1" l="1"/>
  <c r="C36" i="1"/>
  <c r="D36" i="1" s="1"/>
  <c r="F36" i="1" l="1"/>
  <c r="C37" i="1"/>
  <c r="D37" i="1" s="1"/>
  <c r="F37" i="1" l="1"/>
  <c r="C38" i="1"/>
  <c r="D38" i="1" s="1"/>
  <c r="F38" i="1" l="1"/>
  <c r="C39" i="1"/>
  <c r="D39" i="1" s="1"/>
  <c r="F39" i="1" l="1"/>
  <c r="C40" i="1"/>
  <c r="D40" i="1" s="1"/>
  <c r="F40" i="1" l="1"/>
  <c r="C41" i="1"/>
  <c r="D41" i="1" s="1"/>
  <c r="F41" i="1" l="1"/>
  <c r="C42" i="1"/>
  <c r="D42" i="1" s="1"/>
  <c r="F42" i="1" l="1"/>
  <c r="C43" i="1"/>
  <c r="D43" i="1" s="1"/>
  <c r="F43" i="1" l="1"/>
  <c r="C44" i="1"/>
  <c r="D44" i="1" s="1"/>
  <c r="F44" i="1" l="1"/>
  <c r="C45" i="1"/>
  <c r="D45" i="1" s="1"/>
  <c r="F45" i="1" l="1"/>
  <c r="C46" i="1"/>
  <c r="D46" i="1" s="1"/>
  <c r="F46" i="1" l="1"/>
  <c r="C47" i="1"/>
  <c r="D47" i="1" s="1"/>
  <c r="F47" i="1" l="1"/>
  <c r="C48" i="1"/>
  <c r="D48" i="1" s="1"/>
  <c r="F48" i="1" l="1"/>
  <c r="C49" i="1"/>
  <c r="D49" i="1" s="1"/>
  <c r="F49" i="1" l="1"/>
  <c r="C50" i="1"/>
  <c r="D50" i="1" s="1"/>
  <c r="F50" i="1" l="1"/>
  <c r="C51" i="1"/>
  <c r="D51" i="1" s="1"/>
  <c r="F51" i="1" l="1"/>
  <c r="C52" i="1"/>
  <c r="D52" i="1" s="1"/>
  <c r="F52" i="1" l="1"/>
  <c r="C53" i="1"/>
  <c r="D53" i="1" s="1"/>
  <c r="F53" i="1" l="1"/>
  <c r="C54" i="1"/>
  <c r="D54" i="1" s="1"/>
  <c r="F54" i="1" l="1"/>
  <c r="C55" i="1"/>
  <c r="D55" i="1" s="1"/>
  <c r="F55" i="1" l="1"/>
  <c r="C56" i="1"/>
  <c r="D56" i="1" s="1"/>
  <c r="F56" i="1" l="1"/>
  <c r="C57" i="1"/>
  <c r="D57" i="1" s="1"/>
  <c r="F57" i="1" l="1"/>
  <c r="C58" i="1"/>
  <c r="D58" i="1" s="1"/>
  <c r="F58" i="1" l="1"/>
  <c r="C59" i="1"/>
  <c r="D59" i="1" s="1"/>
  <c r="F59" i="1" l="1"/>
  <c r="C60" i="1"/>
  <c r="D60" i="1" s="1"/>
  <c r="F60" i="1" l="1"/>
  <c r="C61" i="1"/>
  <c r="D61" i="1" s="1"/>
  <c r="F61" i="1" l="1"/>
  <c r="C62" i="1"/>
  <c r="D62" i="1" s="1"/>
  <c r="F62" i="1" l="1"/>
  <c r="C63" i="1"/>
  <c r="D63" i="1" s="1"/>
  <c r="F63" i="1" l="1"/>
  <c r="C64" i="1"/>
  <c r="D64" i="1" s="1"/>
  <c r="F64" i="1" l="1"/>
  <c r="C65" i="1"/>
  <c r="D65" i="1" s="1"/>
  <c r="F65" i="1" l="1"/>
  <c r="C66" i="1"/>
  <c r="D66" i="1" s="1"/>
  <c r="F66" i="1" l="1"/>
  <c r="C67" i="1"/>
  <c r="D67" i="1" s="1"/>
  <c r="F67" i="1" l="1"/>
  <c r="C68" i="1"/>
  <c r="D68" i="1" s="1"/>
  <c r="F68" i="1" l="1"/>
  <c r="C69" i="1"/>
  <c r="D69" i="1" s="1"/>
  <c r="F69" i="1" l="1"/>
  <c r="C70" i="1"/>
  <c r="D70" i="1" s="1"/>
  <c r="F70" i="1" l="1"/>
  <c r="C71" i="1"/>
  <c r="D71" i="1" s="1"/>
  <c r="F71" i="1" l="1"/>
  <c r="C72" i="1"/>
  <c r="D72" i="1" s="1"/>
  <c r="C73" i="1" s="1"/>
  <c r="D73" i="1" s="1"/>
  <c r="C74" i="1" s="1"/>
  <c r="D74" i="1" s="1"/>
  <c r="C75" i="1" s="1"/>
  <c r="D75" i="1" s="1"/>
  <c r="C76" i="1" s="1"/>
  <c r="D76" i="1" s="1"/>
  <c r="C77" i="1" s="1"/>
  <c r="D77" i="1" s="1"/>
  <c r="C78" i="1" s="1"/>
  <c r="D78" i="1" s="1"/>
  <c r="C79" i="1" s="1"/>
  <c r="D79" i="1" s="1"/>
  <c r="C80" i="1" s="1"/>
  <c r="D80" i="1" s="1"/>
  <c r="C81" i="1" s="1"/>
  <c r="D81" i="1" s="1"/>
  <c r="C82" i="1" s="1"/>
  <c r="D82" i="1" s="1"/>
  <c r="C83" i="1" s="1"/>
  <c r="D83" i="1" s="1"/>
  <c r="C84" i="1" s="1"/>
  <c r="D84" i="1" s="1"/>
  <c r="C85" i="1" s="1"/>
  <c r="D85" i="1" s="1"/>
  <c r="C86" i="1" s="1"/>
  <c r="D86" i="1" s="1"/>
  <c r="C87" i="1" s="1"/>
  <c r="D87" i="1" s="1"/>
  <c r="C88" i="1" s="1"/>
  <c r="D88" i="1" s="1"/>
  <c r="C89" i="1" s="1"/>
  <c r="D89" i="1" s="1"/>
  <c r="C90" i="1" s="1"/>
  <c r="D90" i="1" s="1"/>
  <c r="C91" i="1" s="1"/>
  <c r="D91" i="1" s="1"/>
  <c r="C92" i="1" s="1"/>
  <c r="D92" i="1" s="1"/>
  <c r="C93" i="1" s="1"/>
  <c r="D93" i="1" s="1"/>
  <c r="C94" i="1" s="1"/>
  <c r="D94" i="1" s="1"/>
  <c r="C95" i="1" s="1"/>
  <c r="D95" i="1" s="1"/>
  <c r="C96" i="1" s="1"/>
  <c r="D96" i="1" s="1"/>
  <c r="C97" i="1" s="1"/>
  <c r="D97" i="1" s="1"/>
  <c r="C98" i="1" s="1"/>
  <c r="D98" i="1" s="1"/>
  <c r="C99" i="1" s="1"/>
  <c r="D99" i="1" s="1"/>
  <c r="C100" i="1" s="1"/>
  <c r="D100" i="1" s="1"/>
  <c r="C101" i="1" s="1"/>
  <c r="D101" i="1" s="1"/>
  <c r="C102" i="1" s="1"/>
  <c r="D102" i="1" s="1"/>
  <c r="C103" i="1" s="1"/>
  <c r="D103" i="1" s="1"/>
  <c r="C104" i="1" s="1"/>
  <c r="D104" i="1" s="1"/>
  <c r="C105" i="1" s="1"/>
  <c r="D105" i="1" s="1"/>
  <c r="C106" i="1" s="1"/>
  <c r="D106" i="1" s="1"/>
  <c r="C107" i="1" s="1"/>
  <c r="D107" i="1" s="1"/>
  <c r="C108" i="1" s="1"/>
  <c r="D108" i="1" s="1"/>
  <c r="C109" i="1" s="1"/>
  <c r="D109" i="1" s="1"/>
  <c r="C110" i="1" s="1"/>
  <c r="D110" i="1" s="1"/>
  <c r="C111" i="1" s="1"/>
  <c r="D111" i="1" s="1"/>
  <c r="C112" i="1" s="1"/>
  <c r="D112" i="1" s="1"/>
  <c r="C113" i="1" s="1"/>
  <c r="D113" i="1" s="1"/>
  <c r="C114" i="1" s="1"/>
  <c r="D114" i="1" s="1"/>
  <c r="C129" i="1" l="1"/>
  <c r="D129" i="1" s="1"/>
  <c r="C130" i="1" s="1"/>
  <c r="D130" i="1" s="1"/>
  <c r="C131" i="1" s="1"/>
  <c r="D131" i="1" s="1"/>
  <c r="C132" i="1" s="1"/>
  <c r="D132" i="1" s="1"/>
  <c r="C133" i="1" s="1"/>
  <c r="D133" i="1" s="1"/>
  <c r="C134" i="1" s="1"/>
  <c r="D134" i="1" s="1"/>
  <c r="C135" i="1" s="1"/>
  <c r="D135" i="1" s="1"/>
  <c r="C115" i="1"/>
  <c r="F72" i="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29" i="1" s="1"/>
  <c r="F130" i="1" s="1"/>
  <c r="F131" i="1" s="1"/>
  <c r="F132" i="1" s="1"/>
  <c r="F133" i="1" l="1"/>
  <c r="F134" i="1" s="1"/>
  <c r="F135" i="1" s="1"/>
  <c r="D115" i="1"/>
  <c r="C116" i="1" s="1"/>
  <c r="F115" i="1"/>
  <c r="F116" i="1" l="1"/>
  <c r="D116" i="1"/>
  <c r="C117" i="1" s="1"/>
  <c r="F117" i="1" l="1"/>
  <c r="D117" i="1"/>
  <c r="C118" i="1" s="1"/>
  <c r="D118" i="1" l="1"/>
  <c r="C119" i="1" s="1"/>
  <c r="F118" i="1"/>
  <c r="D119" i="1" l="1"/>
  <c r="C120" i="1" s="1"/>
  <c r="F119" i="1"/>
  <c r="F120" i="1" l="1"/>
  <c r="D120" i="1"/>
  <c r="C121" i="1" s="1"/>
  <c r="F121" i="1" l="1"/>
  <c r="D121" i="1"/>
  <c r="C122" i="1" s="1"/>
  <c r="D122" i="1" l="1"/>
  <c r="C123" i="1" s="1"/>
  <c r="F122" i="1"/>
  <c r="D123" i="1" l="1"/>
  <c r="C124" i="1" s="1"/>
  <c r="F123" i="1"/>
  <c r="F124" i="1" l="1"/>
  <c r="D124" i="1"/>
  <c r="C125" i="1" s="1"/>
  <c r="F125" i="1" l="1"/>
  <c r="D125" i="1"/>
  <c r="C126" i="1" s="1"/>
  <c r="D126" i="1" l="1"/>
  <c r="C127" i="1" s="1"/>
  <c r="F126" i="1"/>
  <c r="D127" i="1" l="1"/>
  <c r="C128" i="1" s="1"/>
  <c r="F127" i="1"/>
  <c r="F128" i="1" l="1"/>
  <c r="E10" i="1" s="1"/>
  <c r="D128" i="1"/>
</calcChain>
</file>

<file path=xl/sharedStrings.xml><?xml version="1.0" encoding="utf-8"?>
<sst xmlns="http://schemas.openxmlformats.org/spreadsheetml/2006/main" count="614" uniqueCount="532">
  <si>
    <t>Electrical Interconnection</t>
  </si>
  <si>
    <t xml:space="preserve">Interconnection Status </t>
  </si>
  <si>
    <t>Instructions:</t>
  </si>
  <si>
    <t/>
  </si>
  <si>
    <t>Company Information</t>
  </si>
  <si>
    <t>Company Representative</t>
  </si>
  <si>
    <t>Company Name Submitting Offer:</t>
  </si>
  <si>
    <t>Primary Contact</t>
  </si>
  <si>
    <t>Secondary Contact</t>
  </si>
  <si>
    <t>Company Name on Potential Contract:</t>
  </si>
  <si>
    <t>Contact Name:</t>
  </si>
  <si>
    <t>Company Address:</t>
  </si>
  <si>
    <t>Contact Title:</t>
  </si>
  <si>
    <t>Office Number:</t>
  </si>
  <si>
    <t>Cell Number:</t>
  </si>
  <si>
    <t>Email:</t>
  </si>
  <si>
    <t>Interconnection Voltage Level</t>
  </si>
  <si>
    <t>Technology :</t>
  </si>
  <si>
    <t>Project Name:</t>
  </si>
  <si>
    <t>Queue Position Number (if assigned), and Cluster Number</t>
  </si>
  <si>
    <t>Resource Origin:</t>
  </si>
  <si>
    <t>Project Completion Date</t>
  </si>
  <si>
    <t>Form Field Key:</t>
  </si>
  <si>
    <t>Option A - Pro Forma CHP</t>
  </si>
  <si>
    <t>Free Form Field</t>
  </si>
  <si>
    <t>Pull Down Menu</t>
  </si>
  <si>
    <t>Calculated Field</t>
  </si>
  <si>
    <t>Comment Field</t>
  </si>
  <si>
    <t>- Follow instructions as they appear in each fields' comments or pop-up messages</t>
  </si>
  <si>
    <t>- Fill out all fields in the units requested</t>
  </si>
  <si>
    <t>How did the company hear of the RFO? (SDG&amp;E website, SDG&amp;E email, Colleague, Other (please elaborate)</t>
  </si>
  <si>
    <t>Expected Delivery Start Date under SDG&amp;E PPA</t>
  </si>
  <si>
    <t>Project Address</t>
  </si>
  <si>
    <t>Project State</t>
  </si>
  <si>
    <t>Project Zip</t>
  </si>
  <si>
    <t>Company City</t>
  </si>
  <si>
    <t>Company State</t>
  </si>
  <si>
    <t>Company Zip</t>
  </si>
  <si>
    <t>Criteria</t>
  </si>
  <si>
    <t>Resource</t>
  </si>
  <si>
    <t>Interconnection</t>
  </si>
  <si>
    <t>Developer Experience</t>
  </si>
  <si>
    <t>Project Start Date</t>
  </si>
  <si>
    <t>Total Project Area (acres):</t>
  </si>
  <si>
    <t>Solar Tracking system Manufacturer and Model Number (Solar Only):</t>
  </si>
  <si>
    <t>Project Information</t>
  </si>
  <si>
    <t>Expected LNTP Date</t>
  </si>
  <si>
    <t>Expected FNTP Date</t>
  </si>
  <si>
    <t>Will the Project utilize commercially proven technology?</t>
  </si>
  <si>
    <t>Please include a brief sentence supporting your Eligibility or Explaining why you think you are exempt</t>
  </si>
  <si>
    <t>Does the Respondent have site control for the duration of the power purchase agreement?</t>
  </si>
  <si>
    <t>Yes/No?</t>
  </si>
  <si>
    <t>How much in non-reimbursable interconnection cost is assumed in your bid price?</t>
  </si>
  <si>
    <t>Site Name</t>
  </si>
  <si>
    <t>Describe merits of proposed site/location.</t>
  </si>
  <si>
    <r>
      <t xml:space="preserve">Discuss status of site control, including required easements.  Site control documentation should be in the name of the entity that will sign the PPA.  If not, please provide explanation.  </t>
    </r>
    <r>
      <rPr>
        <i/>
        <sz val="10"/>
        <color theme="1"/>
        <rFont val="Arial"/>
        <family val="2"/>
      </rPr>
      <t xml:space="preserve">Note: if shortlisted, Respondent’s site control documents must be: 1) in the name of the same entity that will execute the PPA, or 2) shall have been assigned to such entity by the time Respondent accepts its position on the shortlist.  </t>
    </r>
  </si>
  <si>
    <t>State and explain the percentage of site control that has been achieved.</t>
  </si>
  <si>
    <t>Will the Interconnection COD occur before Projection Completion?</t>
  </si>
  <si>
    <t>Date Application Filed</t>
  </si>
  <si>
    <t>If the project has a completed deliverability study, please provide the estimated date for completion of the deliverability upgrades.</t>
  </si>
  <si>
    <t>If the value is different than listed in the Study, please explain why?</t>
  </si>
  <si>
    <t>Discuss interconnection plan and status, including FCDS status. (Even if application has not been submitted.)</t>
  </si>
  <si>
    <t>Please identify any termination clauses or other potential issues with existing Interconnection Agreements (for existing only)</t>
  </si>
  <si>
    <t>Discuss the viability of proposed technology and credibility of the manufacturer:</t>
  </si>
  <si>
    <t>Discuss operational reliability of proposed technology and manufacturer:</t>
  </si>
  <si>
    <t xml:space="preserve">How many projects and MWs with proposed technology have been installed worldwide?  Discuss year(s) of installation, project locations, project size at each location and operational success. </t>
  </si>
  <si>
    <t>Discuss and provide published reports demonstrating that the proposed technology is commercially proven.</t>
  </si>
  <si>
    <t>Described the warranty of major components, including panels and inverters.</t>
  </si>
  <si>
    <t xml:space="preserve">
Discuss the project’s financing plan and status, including on-going debt/equity ratio to be carried by the project during construction (if a new facility) and during operation, sources of debt and equity, equity percentage by sponsor, financing organizations (including rates and terms), level of commitment by investors and lenders.  If anticipating the need for subsidies, grants, Production Tax Credits, Investment Tax Credits or any other third party monetary awards, detail finances associated with monetary awards and discuss how the lack of funding shall impact the offer and deadlines for obtaining such awards.  
</t>
  </si>
  <si>
    <t>CEC Certification</t>
  </si>
  <si>
    <t>RPS Certification</t>
  </si>
  <si>
    <t>Issuing Agency</t>
  </si>
  <si>
    <t>Expected Completion Date</t>
  </si>
  <si>
    <t xml:space="preserve">Discuss plan and status to obtain the permits listed above.  Discuss required rights necessary to be obtained and status to obtain such rights.  Describe scope of assistance from any third party (if applicable). </t>
  </si>
  <si>
    <t>Discuss overall project development and construction schedule.</t>
  </si>
  <si>
    <t>Obtain control of all lands and rights-of-way comprising the Site.</t>
  </si>
  <si>
    <t>File a CEC Pre-Certification and Verification application.</t>
  </si>
  <si>
    <t xml:space="preserve">Receive a completed Phase II Interconnection Study Report </t>
  </si>
  <si>
    <t>Complete a comprehensive resource assessment.</t>
  </si>
  <si>
    <t>File permitting application with appropriate agency(ies).</t>
  </si>
  <si>
    <t>Execute interconnection agreement and/or transmission agreement.</t>
  </si>
  <si>
    <t>Receive permitting approval(s)</t>
  </si>
  <si>
    <t>Execute an Engineering, Procurement and Construction (“EPC”) contract.</t>
  </si>
  <si>
    <t>Complete financing.</t>
  </si>
  <si>
    <t>Achieve initial operation.</t>
  </si>
  <si>
    <t>Receive all Governmental Approvals necessary to achieve Commercial Operation.</t>
  </si>
  <si>
    <t>Receive CEC Certification and Verification.</t>
  </si>
  <si>
    <t>Schedule</t>
  </si>
  <si>
    <t>Insert dates for all milestones below:</t>
  </si>
  <si>
    <t>Milestone</t>
  </si>
  <si>
    <t>Discuss operational characteristics including required maintenance, delivery profile (peak and off-peak, hourly, daily, seasonal, annual), curtailability and dispatchability.</t>
  </si>
  <si>
    <t>For excess sales bids:  include details on onsite load estimates and meter configuration (if CAISO meter reflects subtraction of customer onsite load from Project output).</t>
  </si>
  <si>
    <t>Corporate Profile and Experience</t>
  </si>
  <si>
    <t>Did the Respondent submit site location map(s) clearly showing the location, size, and orientation of the site?</t>
  </si>
  <si>
    <t>Explain in detail the contributions the project will make to the local community.  
(i.e. utilizing local resources and employing local hires).</t>
  </si>
  <si>
    <t>Incentives</t>
  </si>
  <si>
    <t xml:space="preserve">Is there additional relevant information necessary for SDG&amp;E to evaluate the merits of the proposal. </t>
  </si>
  <si>
    <t>- Confidential Information should be entered in Red Font</t>
  </si>
  <si>
    <t>Eligibility Criteria</t>
  </si>
  <si>
    <t>General Instructions</t>
  </si>
  <si>
    <t>Please include a brief sentence summarizing your conclusion on why you are, or are not, eligible?</t>
  </si>
  <si>
    <r>
      <t xml:space="preserve">Identify parts, sections and elements of the offer (including information in this and all other forms) which Respondent considers to be Confidential and Proprietary in accordance with Confidentiality Provisions as described in the RFO Protocols. </t>
    </r>
    <r>
      <rPr>
        <i/>
        <sz val="10"/>
        <color rgb="FFFF0000"/>
        <rFont val="Arial"/>
        <family val="2"/>
      </rPr>
      <t>Put all confidential information in RED font.</t>
    </r>
  </si>
  <si>
    <t>Confidentiality</t>
  </si>
  <si>
    <t xml:space="preserve">Conditional Use Permit </t>
  </si>
  <si>
    <t>Encroachment Permits</t>
  </si>
  <si>
    <t>CEC Pre-Certification</t>
  </si>
  <si>
    <t>Exempt Wholesale Generator certification from FERC</t>
  </si>
  <si>
    <t>Project Labor Agreement</t>
  </si>
  <si>
    <t>Generator Interconnect Agreement</t>
  </si>
  <si>
    <t>Environmental Impact Study/Report</t>
  </si>
  <si>
    <t>Right of Way</t>
  </si>
  <si>
    <t>Record Decision</t>
  </si>
  <si>
    <t>Dust Control</t>
  </si>
  <si>
    <t>Will the Project receive CEC-certification by the Project Completion Date?</t>
  </si>
  <si>
    <t>Permitting/Agreements</t>
  </si>
  <si>
    <t>Project Latitude</t>
  </si>
  <si>
    <t>Project Longitude</t>
  </si>
  <si>
    <t>Project Parcel Number</t>
  </si>
  <si>
    <t>Overview</t>
  </si>
  <si>
    <t>Qualitative Description</t>
  </si>
  <si>
    <t>Quantitative Description</t>
  </si>
  <si>
    <t>SDG&amp;E's customers have many other regulatory mandates (e.g. LCR, resource adequacy requirements).  Please describe and highlight how your project may contribute to fulfilling multiple CPUC mandates.</t>
  </si>
  <si>
    <t>Please describe any new and unique attributes your project may have that could benefit SDG&amp;E's customers in other ways, such as smart inverters that can be used for voltage support.</t>
  </si>
  <si>
    <t>Please describe how your project may help SDG&amp;E with its Electric Vehicle (EV) program and EV adoption in our service territory.</t>
  </si>
  <si>
    <t>Please describe how your project may help achieve city and community climate action plan goals within SDG&amp;E service territory.</t>
  </si>
  <si>
    <t>Product Category:</t>
  </si>
  <si>
    <t>Execute a Project Labor Agreement (PLA)</t>
  </si>
  <si>
    <t>Yes</t>
  </si>
  <si>
    <t>Where the Project's is Interconnected</t>
  </si>
  <si>
    <t>Location/Required Maps</t>
  </si>
  <si>
    <t>Project Capacity/Tenor</t>
  </si>
  <si>
    <t>Has the Respondent read Section 8 and 9 of the RFO protocols and agrees to abide by these terms?</t>
  </si>
  <si>
    <t>Non-Reimbursable Interconnection Costs Listed in the Study (in $).</t>
  </si>
  <si>
    <t>List document and page number where this number is taken from</t>
  </si>
  <si>
    <t>Reimbursable Interconnection Costs Listed in the Study (in $).</t>
  </si>
  <si>
    <t>Project City (closest city to proposed site)</t>
  </si>
  <si>
    <t>Execute Meter Service Agreement and Participating Generator Agreement.</t>
  </si>
  <si>
    <t>For projects dynamically transferred via pseudo-tie and scheduled into the CAISO only, Pseudo Tie Agreements and inter-BA wheeling agreements</t>
  </si>
  <si>
    <t>Contract Begins (First day of the month after project completion)</t>
  </si>
  <si>
    <t>Technology Type</t>
  </si>
  <si>
    <t>Biodiesel</t>
  </si>
  <si>
    <t>Biogas</t>
  </si>
  <si>
    <t>Biomass</t>
  </si>
  <si>
    <t>Conduit hydro</t>
  </si>
  <si>
    <t>Digester gas</t>
  </si>
  <si>
    <t>Geothermal</t>
  </si>
  <si>
    <t>Hybrid</t>
  </si>
  <si>
    <t>Landfill gas</t>
  </si>
  <si>
    <t>Muni solid waste</t>
  </si>
  <si>
    <t>Ocean/tidal</t>
  </si>
  <si>
    <t>Small hydro</t>
  </si>
  <si>
    <t>Solar PV - Rooftop</t>
  </si>
  <si>
    <t>Solar PV - Ground mount</t>
  </si>
  <si>
    <t>Solar Thermal - No Storage</t>
  </si>
  <si>
    <t>Solar Thermal - With Storage (molten salt)</t>
  </si>
  <si>
    <t>Space solar</t>
  </si>
  <si>
    <t>Wind</t>
  </si>
  <si>
    <t>Various</t>
  </si>
  <si>
    <t>Solar: Fixed Tilt</t>
  </si>
  <si>
    <t>Solar: Tracking (1 Axis)</t>
  </si>
  <si>
    <t>Solar: Tracking (2 Axis)</t>
  </si>
  <si>
    <t>Hydro: Run-of-River</t>
  </si>
  <si>
    <t>Hydro: Reservoir</t>
  </si>
  <si>
    <t>Hydro: Unknown</t>
  </si>
  <si>
    <t>N/A</t>
  </si>
  <si>
    <t>Balancing Authority</t>
  </si>
  <si>
    <t>Alberta Electric System Operator (AESO)</t>
  </si>
  <si>
    <t>Arizona Public Service Company (AZPS)</t>
  </si>
  <si>
    <t>Arlington Valley LLC (DEAA)</t>
  </si>
  <si>
    <t>Avista Corporation (AVA)</t>
  </si>
  <si>
    <t>Balancing Authority of Northern (BANC)</t>
  </si>
  <si>
    <t>Bonneville Power Administration (BPAT)</t>
  </si>
  <si>
    <t>British Columbia Hydro Authority (BCHA)</t>
  </si>
  <si>
    <t>California Independent System Operator (CAISO)</t>
  </si>
  <si>
    <t>Comision Federal de Electricidad (CFE)</t>
  </si>
  <si>
    <t>El Paso Electric Company (EPE)</t>
  </si>
  <si>
    <t>Gila River Power LP (GRMA)</t>
  </si>
  <si>
    <t>Griffith Energy LLC (GRIF)</t>
  </si>
  <si>
    <t>Idaho Power Company (IPCO)</t>
  </si>
  <si>
    <t>Imperial Irrigation District (IID)</t>
  </si>
  <si>
    <t>Lassen Municipal Utility District (LMUD)</t>
  </si>
  <si>
    <t>Los Angeles Department of Water and Power (LDWP)</t>
  </si>
  <si>
    <t>Missouri Region (Colorado)</t>
  </si>
  <si>
    <t>NaturEner Power Watch LLC (GWA)</t>
  </si>
  <si>
    <t>Nevada Power Company (NEVP)</t>
  </si>
  <si>
    <t>New Harquahala Generating Company (HGMA)</t>
  </si>
  <si>
    <t>NorthWestern Energy (NWMT)</t>
  </si>
  <si>
    <t>PacifiCorp East (PACE)</t>
  </si>
  <si>
    <t>PacifiCorp West (PACW)</t>
  </si>
  <si>
    <t>Portland General Electric Company (PGE)</t>
  </si>
  <si>
    <t>Public Service Company of Colorado (PSCO)</t>
  </si>
  <si>
    <t>Public Service Company of New Mexico (PNM)</t>
  </si>
  <si>
    <t>PUD No. 1 of Chelan County (CHPD)</t>
  </si>
  <si>
    <t>PUD No. 1 of Douglas County (DOPD)</t>
  </si>
  <si>
    <t>PUD No. 2 of Grant County (GCPD)</t>
  </si>
  <si>
    <t>Puget Sound Energy (PSEI)</t>
  </si>
  <si>
    <t>Salt River Project (SRP)</t>
  </si>
  <si>
    <t>Seattle City Light (SCL)</t>
  </si>
  <si>
    <t>Sierra Pacific Power Company (SPPC)</t>
  </si>
  <si>
    <t>City of Tacoma Department of Public Utilities (TPWR)</t>
  </si>
  <si>
    <t>Tucson Electric Power Company (TEPC)</t>
  </si>
  <si>
    <t>Turlock Irrigation District (TIDC)</t>
  </si>
  <si>
    <t>Western Area Power Administration (WACM)</t>
  </si>
  <si>
    <t>Unknown</t>
  </si>
  <si>
    <t>Western Area Power Administration (WALC)</t>
  </si>
  <si>
    <t>Western Area Power Administration (WAUW)</t>
  </si>
  <si>
    <t>Bundled/ REC Only</t>
  </si>
  <si>
    <t>Bundled</t>
  </si>
  <si>
    <t>REC Only</t>
  </si>
  <si>
    <t>CAISO Control Timescale</t>
  </si>
  <si>
    <t>Day Ahead</t>
  </si>
  <si>
    <t>Hour Ahead</t>
  </si>
  <si>
    <t>Real-Time</t>
  </si>
  <si>
    <t>No Control Capability</t>
  </si>
  <si>
    <t>CREZ</t>
  </si>
  <si>
    <t>Barstow</t>
  </si>
  <si>
    <t>Baja</t>
  </si>
  <si>
    <t>Carrizo North</t>
  </si>
  <si>
    <t>Carrizo South</t>
  </si>
  <si>
    <t>Cuyama</t>
  </si>
  <si>
    <t>Fairmont</t>
  </si>
  <si>
    <t>Imperial East</t>
  </si>
  <si>
    <t>Imperial North</t>
  </si>
  <si>
    <t>Imperial South</t>
  </si>
  <si>
    <t>Inyokern</t>
  </si>
  <si>
    <t>Iron Mountain</t>
  </si>
  <si>
    <t>Kramer</t>
  </si>
  <si>
    <t>Lassen North</t>
  </si>
  <si>
    <t>Lassen South</t>
  </si>
  <si>
    <t>Mountain Pass</t>
  </si>
  <si>
    <t>Needles</t>
  </si>
  <si>
    <t>Nevada N</t>
  </si>
  <si>
    <t>Nevada C</t>
  </si>
  <si>
    <t>Owens Valley</t>
  </si>
  <si>
    <t>Palm Springs</t>
  </si>
  <si>
    <t>Pisgah</t>
  </si>
  <si>
    <t>Riverside East</t>
  </si>
  <si>
    <t>Round Mountain</t>
  </si>
  <si>
    <t>San Bernardino - Bakersfield</t>
  </si>
  <si>
    <t>San Bernardino - Lucerne</t>
  </si>
  <si>
    <t>San Diego North Central</t>
  </si>
  <si>
    <t>San Diego South</t>
  </si>
  <si>
    <t>Santa Barbara</t>
  </si>
  <si>
    <t>Solano</t>
  </si>
  <si>
    <t>TBD</t>
  </si>
  <si>
    <t>Tehachapi</t>
  </si>
  <si>
    <t>Twenty-nine Palms</t>
  </si>
  <si>
    <t>Unidentified</t>
  </si>
  <si>
    <t>Victorville</t>
  </si>
  <si>
    <t>Westlands</t>
  </si>
  <si>
    <t>Complete</t>
  </si>
  <si>
    <t>Full Buy/Sell or Excess Sales</t>
  </si>
  <si>
    <t>Full Buy/Sell</t>
  </si>
  <si>
    <t>Excess Sales</t>
  </si>
  <si>
    <t>Program Origination</t>
  </si>
  <si>
    <t>PPA - Solicitation</t>
  </si>
  <si>
    <t>PPA - Bilateral</t>
  </si>
  <si>
    <t>PSA - Bilateral</t>
  </si>
  <si>
    <t>FIT - 1969</t>
  </si>
  <si>
    <t>FIT - ReMAT</t>
  </si>
  <si>
    <t>FIT - BioMAT</t>
  </si>
  <si>
    <t>FIT - SB1122</t>
  </si>
  <si>
    <t>PV PPA Programs</t>
  </si>
  <si>
    <t>Renewable Standard Contract (RSC)</t>
  </si>
  <si>
    <t>Utility-Owned Generation (UOG)</t>
  </si>
  <si>
    <t>Renewable Auction Mechanism (RAM)</t>
  </si>
  <si>
    <t>QF Standard Contract</t>
  </si>
  <si>
    <t>QF CHP</t>
  </si>
  <si>
    <t>Green Tariff</t>
  </si>
  <si>
    <t>Enhanced Community Renewables</t>
  </si>
  <si>
    <t>Developer has no demonstrated experience developing energy projects</t>
  </si>
  <si>
    <t>Developer has demonstrated experience developing energy projects</t>
  </si>
  <si>
    <t>Developer has demonstrated experience developing renewable energy projects</t>
  </si>
  <si>
    <t>Developer has demonstrated experience developing renewable energy projects of similar technology</t>
  </si>
  <si>
    <t>Developer has demonstrated experience developing renewable energy projects of similar size and technology</t>
  </si>
  <si>
    <t>Developer has demonstrated experience developing renewable energy projects of similar size and technology in CA</t>
  </si>
  <si>
    <t>Developer has demonstrated experience developing renewable energy projects of similar size and technology in this IOU's service territory</t>
  </si>
  <si>
    <t>Energy only</t>
  </si>
  <si>
    <t>Fully deliverable</t>
  </si>
  <si>
    <t>Status of Interconnection Agreement</t>
  </si>
  <si>
    <t>Not started</t>
  </si>
  <si>
    <t>Developer has submitted its Interconnection Request Application</t>
  </si>
  <si>
    <t>Developer has submitted requirements for maintaining queue position</t>
  </si>
  <si>
    <t>Project accepted through Fast Track Process</t>
  </si>
  <si>
    <t>Project has technical scoping meeting</t>
  </si>
  <si>
    <t>Project is undergoing Phase I Study</t>
  </si>
  <si>
    <t>Developer has received results of Phase I Interconnection Study</t>
  </si>
  <si>
    <t>Developer filed application for Phase II Interconnection study</t>
  </si>
  <si>
    <t>Project is undergoing Phase II Interconnection Study</t>
  </si>
  <si>
    <t>Developer has received results of Phase II interconnection study</t>
  </si>
  <si>
    <t>(GIDAP) Developer has received results and  submitted affidavits attesting to progress on specified milestones</t>
  </si>
  <si>
    <t>(GIDAP) CAISO provides TP Deliverability allocation results to customers for eligible projects</t>
  </si>
  <si>
    <t>Project is negotiating its GIA</t>
  </si>
  <si>
    <t>GIA executed and developer has posted 2nd IFS</t>
  </si>
  <si>
    <t>Project makes third financial posting at start of construction activities</t>
  </si>
  <si>
    <t>Self Perform</t>
  </si>
  <si>
    <t>Withdrawn</t>
  </si>
  <si>
    <t>Interconnection Tariff</t>
  </si>
  <si>
    <t>CAISO</t>
  </si>
  <si>
    <t>IID</t>
  </si>
  <si>
    <t>BPA</t>
  </si>
  <si>
    <t>WDAT</t>
  </si>
  <si>
    <t>Rule 21</t>
  </si>
  <si>
    <t>GIP</t>
  </si>
  <si>
    <t>Idaho</t>
  </si>
  <si>
    <t>LGIP</t>
  </si>
  <si>
    <t>SGIP</t>
  </si>
  <si>
    <t>Other</t>
  </si>
  <si>
    <t>Lead Permitting Process</t>
  </si>
  <si>
    <t>NEPA</t>
  </si>
  <si>
    <t>CEQA</t>
  </si>
  <si>
    <t>Both</t>
  </si>
  <si>
    <t>Category 0</t>
  </si>
  <si>
    <t>Category 1</t>
  </si>
  <si>
    <t>Category 2</t>
  </si>
  <si>
    <t>Category 3</t>
  </si>
  <si>
    <t>Expected PCC Classification</t>
  </si>
  <si>
    <t>Participating Transmission Owner (PTO)</t>
  </si>
  <si>
    <t>PGE</t>
  </si>
  <si>
    <t>SCE</t>
  </si>
  <si>
    <t>SDGE</t>
  </si>
  <si>
    <t>Permitting Status</t>
  </si>
  <si>
    <t>Not yet filed</t>
  </si>
  <si>
    <t>Applied for permit</t>
  </si>
  <si>
    <t>Application is accepted and project is undergoing its initial study/environmental assessment</t>
  </si>
  <si>
    <t>Project is undergoing MND/FONSI or EIR/EIS</t>
  </si>
  <si>
    <t>Draft environmental document review</t>
  </si>
  <si>
    <t>Final environmental document is published</t>
  </si>
  <si>
    <t>Environmental document is certified/approved</t>
  </si>
  <si>
    <t>Permit Received</t>
  </si>
  <si>
    <t>Permit Denied</t>
  </si>
  <si>
    <t>Point of System Interconnection</t>
  </si>
  <si>
    <t>Transmission</t>
  </si>
  <si>
    <t>Distribution</t>
  </si>
  <si>
    <t>Primary Permit Type</t>
  </si>
  <si>
    <t>AFC</t>
  </si>
  <si>
    <t>CUP</t>
  </si>
  <si>
    <t>Record of Decision</t>
  </si>
  <si>
    <t>Local</t>
  </si>
  <si>
    <t>Site Control Status</t>
  </si>
  <si>
    <t>No Control of Site</t>
  </si>
  <si>
    <t>Minority control of Site or Gen-Tie Line</t>
  </si>
  <si>
    <t>Minority control of Site and Gen-Tie Line</t>
  </si>
  <si>
    <t>Majority control of Site or Gen-Tie Line</t>
  </si>
  <si>
    <t>Majority control of Site and Gen-Tie Line</t>
  </si>
  <si>
    <t>Full control of Site or Gen-Tie Line</t>
  </si>
  <si>
    <t>Full control of Site and Gen-Tie Line</t>
  </si>
  <si>
    <t xml:space="preserve"> </t>
  </si>
  <si>
    <t>Status of Facility Study / Phase II Study</t>
  </si>
  <si>
    <t>Not Yet Filed</t>
  </si>
  <si>
    <t>Filed - Study Tendered</t>
  </si>
  <si>
    <t>Filed - Study in Progress</t>
  </si>
  <si>
    <t>Filed - Re-Study Required</t>
  </si>
  <si>
    <t>Waived</t>
  </si>
  <si>
    <t>Status of System Impact Study / Phase I Study</t>
  </si>
  <si>
    <t>Re-power</t>
  </si>
  <si>
    <t>Re-start</t>
  </si>
  <si>
    <t>CAISO Board Approval Status</t>
  </si>
  <si>
    <t>Not yet in TPP</t>
  </si>
  <si>
    <t>In TPP study</t>
  </si>
  <si>
    <t>Recommended to the Board</t>
  </si>
  <si>
    <t>Approved by the Board</t>
  </si>
  <si>
    <t>Terminated</t>
  </si>
  <si>
    <t>Approval Not Required</t>
  </si>
  <si>
    <t>Highest Level of Transmission Upgrade Progress (Project-Specific)</t>
  </si>
  <si>
    <t>N/A - Project has not completed interconnection study process</t>
  </si>
  <si>
    <t>Project has finished its GIP/GIDAP interconnection study and executed a GIA</t>
  </si>
  <si>
    <t>No transmission upgrades are required and project has passed all fast track screens</t>
  </si>
  <si>
    <t>An application is being reviewed for a CPCN or PTC</t>
  </si>
  <si>
    <t>A Tier 1 Advice letter is being reviewed for a PTC or NOC</t>
  </si>
  <si>
    <t>Application has been filed for PTC/CPCN and transmission upgrades are undergoing CEQA review</t>
  </si>
  <si>
    <t>Transmission System Upgrades have received CPUC approval;</t>
  </si>
  <si>
    <t>Construction has begun for transmission system upgrades</t>
  </si>
  <si>
    <t>Status of Secondary Permits</t>
  </si>
  <si>
    <t>Applied for permit(s)</t>
  </si>
  <si>
    <t>Permit(s) Received</t>
  </si>
  <si>
    <t>Permit(s) Denied</t>
  </si>
  <si>
    <t>Project Country</t>
  </si>
  <si>
    <t>Product Category</t>
  </si>
  <si>
    <t>USA</t>
  </si>
  <si>
    <t>Peaking</t>
  </si>
  <si>
    <t>Canada</t>
  </si>
  <si>
    <t>Non-Peaking</t>
  </si>
  <si>
    <t>Mexico</t>
  </si>
  <si>
    <t>Baseload</t>
  </si>
  <si>
    <t>Multiple</t>
  </si>
  <si>
    <t>Boolean</t>
  </si>
  <si>
    <t>No</t>
  </si>
  <si>
    <t>Technology Sub-type</t>
  </si>
  <si>
    <t>Resource Origin</t>
  </si>
  <si>
    <t>New Facility</t>
  </si>
  <si>
    <t>Existing Facility</t>
  </si>
  <si>
    <t>Interconnection Request Type:</t>
  </si>
  <si>
    <t>Interconnection_Request_Type</t>
  </si>
  <si>
    <t>Where is the Project Interconnected</t>
  </si>
  <si>
    <t>SDG&amp;E</t>
  </si>
  <si>
    <t>PG&amp;E</t>
  </si>
  <si>
    <t>Company Country</t>
  </si>
  <si>
    <t>Expected PCC Classification of Project's Product</t>
  </si>
  <si>
    <t>Type of Product Offered</t>
  </si>
  <si>
    <t>Balancing Authority (BA)</t>
  </si>
  <si>
    <t>City of Interconnection Point (Closest City)</t>
  </si>
  <si>
    <t>Expected Interconnection COD Date</t>
  </si>
  <si>
    <t>Interconnection Level</t>
  </si>
  <si>
    <t>Contract Info</t>
  </si>
  <si>
    <t>Project Description</t>
  </si>
  <si>
    <t>All of the Above</t>
  </si>
  <si>
    <t>SC?</t>
  </si>
  <si>
    <t>Seller</t>
  </si>
  <si>
    <t>Buyer (SDG&amp;E)</t>
  </si>
  <si>
    <t>Delivery Term</t>
  </si>
  <si>
    <t>PPA</t>
  </si>
  <si>
    <t>Is the company Women/Minority/Disabled Veteran owned Business Enterprise as per CPUC General Order 156?</t>
  </si>
  <si>
    <t>Project County</t>
  </si>
  <si>
    <t>Have you uploaded all of your documents to PowerAdvocate?</t>
  </si>
  <si>
    <t>If you are bidding a solar plant, have you submitted the full PVsyst Model and does the output of that match the inputs to the Delivery Profile?</t>
  </si>
  <si>
    <t>Has the Respondent attached submitted a form showing this ownership? (Direct ownership, lease, or lease option)</t>
  </si>
  <si>
    <t>(GIDAP) ISO performs reassessment study based on developer decisions from phase I results</t>
  </si>
  <si>
    <t>Non-CREZ</t>
  </si>
  <si>
    <t>Technology Subtype</t>
  </si>
  <si>
    <t>Other CAISO Control Territory with Full Deliverability</t>
  </si>
  <si>
    <t>Outside CAISO with Dynamic Transfer/Pseudo-Tie</t>
  </si>
  <si>
    <t>If this is an existing project, when is the current PPA scheduled to end</t>
  </si>
  <si>
    <t>Has your Project ever applied for CSI funds or will you apply for CSI funds during the PPA term?</t>
  </si>
  <si>
    <t>Has this Project ever participated in NEM or will the project participate in NEM during the PPA term?</t>
  </si>
  <si>
    <t>Has your Project ever applied for SGIP funds or will you apply for SGIP funds during the PPA term?</t>
  </si>
  <si>
    <t>Does the Developer have the appropriate experience?</t>
  </si>
  <si>
    <t>Project Control Timescales</t>
  </si>
  <si>
    <t>Expansion</t>
  </si>
  <si>
    <t>Has sole ownership options for control of Site or Gen-Tie Line</t>
  </si>
  <si>
    <t>Has sole ownership options for control of Site and Gen-Tie Line</t>
  </si>
  <si>
    <t>Permitting/Site Control</t>
  </si>
  <si>
    <t>Grading Permits</t>
  </si>
  <si>
    <t>Building Permits</t>
  </si>
  <si>
    <t>Permitting</t>
  </si>
  <si>
    <t>- There is no limit on the number of Forms that can be submitted. Therefore, respondents are encouraged, but not required, to submit additional offers for our consideration, such as bids with different tenors and escalators</t>
  </si>
  <si>
    <t>Company X Model Y, 300 W</t>
  </si>
  <si>
    <t>Under what tariff did you submit an interconnection Request?</t>
  </si>
  <si>
    <t>Permit/Agreement Type/Name</t>
  </si>
  <si>
    <t>You must list all companies who participated in putting together this offer and who helped prepare documents.  This includes engineering consultants, interconnection consultants, land consultants, etc.</t>
  </si>
  <si>
    <t>Have you submitted a Project one-line diagram showing pertinent equipment, connection with other projects (if any), and clearly showing where the point of interconnection and change of ownership to the BA occurs?</t>
  </si>
  <si>
    <t>- Limit and focus the discussion of the free form fields</t>
  </si>
  <si>
    <t>- Submit One Offer Form per offer variation</t>
  </si>
  <si>
    <t>Is the Respondent an affiliate of SDG&amp;E?</t>
  </si>
  <si>
    <t>List and describe other projects of a similar nature and technology developed by Respondent currently in operation. What are the total MW of projects installed?</t>
  </si>
  <si>
    <t>Will the Project sell entire its output to SDG&amp;E (full buy/sell) or all output in excess of onsite load to SDG&amp;E (excess sales)?</t>
  </si>
  <si>
    <t>Will the Project generate electricity using only resources that are an Eligible Renewable Energy Resource as defined in PUC Section 399.12?</t>
  </si>
  <si>
    <t>Did the Respondent submit site location map(s) clearly showing  the location of residential communities, schools, hospitals, airports, churches, cemeteries, or other expected sensitive neighbors within five miles of the site?</t>
  </si>
  <si>
    <t>Please provide a brief description of the project or program being proposed.  In particular, if your project or program is intended to include multiple resource types (ie: Energy Storage and EE, Solar and Energy Storage, etc…) please include those details</t>
  </si>
  <si>
    <t xml:space="preserve">SDG&amp;E is seeking creative approaches to maintaining circuit reliability in the event that the project or program (which may include multiple integrated resource types) does not perform as expected.  Such approaches as the Respondent having sufficient load on the circuit under their direct control and that may be dropped may be one approach, but SDG&amp;E is willing to consider other approaches and encourages creative solutions be proposed.  Such approaches may be described in the red-lines provided to the model agreement(s).  Please also describe any creative solitions or approaches  to this issue </t>
  </si>
  <si>
    <t>The DRP Guidance Ruling (Assigned Commissioner’s Ruling on Guidance for Public Utilities Code Section 769 – Distribution Resource Planning -- available here: http://docs.cpuc.ca.gov/PublishedDocs/Efile/G000/M146/K374/146374514.PDF ) -- defines three categories of natural gas fired DG that may be considered as eligible DERs in this solicitation (fuel cells, Combined Heat &amp; Power (“CHP”) and stationary internal combustion engines).  See the definitions beginning on p. 14 in the attachment to the ruling.  In order to be eligible, these resources must show that they are able to “produce greenhouse gas (“GHG”) emissions reductions over its lifecycle.”  If Respondents believe this is true of their offer, please provide an explanation of how this requirement may be met:</t>
  </si>
  <si>
    <t xml:space="preserve">The DRP Resources that have the operational flexibility necessary to aid in integrating renewables may have a renewables integration benefit included, but only to the extent that the benefit is not captured in flexible RA or A/S value.  If Respondents believe their resource merits such renewables integration benefits, they should provide details / arguments as to how such benefits may be provided </t>
  </si>
  <si>
    <t>Incrementality</t>
  </si>
  <si>
    <t>Is your project Incremental?  Please state your arguments regarding whether or to what degree your project or program already is (or is not) being sourced by SDG&amp;E via another mechanism (that is, via another solicitation, tariff or program).  Please state whether you believe your project or program is 1) not already being sourced by another mechanism, 2) is partially being sourced by another mechanism (in this case, please describe what portions are being sourced and which are not), or 3) is fully being sourced by another mechanism.</t>
  </si>
  <si>
    <t>Provide an itemized cost breakdown of expected interconnection costs attributable to both Respondent and host utility (SDG&amp;E). (i.e. voltage support costs, reconductoring costs, etc..)
(Note that gen-tie costs (including but not limited to: cable, transformers, protection gear and other equipment on the generator side of the meter) attributable to Respondent shall be included in the bid price indicated on the Pricing / offer Forms.)</t>
  </si>
  <si>
    <t>RFO</t>
  </si>
  <si>
    <t>Safety</t>
  </si>
  <si>
    <t xml:space="preserve">Will you operate and maintain the program or project that is the subject of your offer in accordance with accepted electrical practices, applicable law and industry standards including those that are related to safety (note: the terms “accepted electrical practices”, “applicable law” and “industry standards” generally have the meanings set forth below).
Accepted Electrical Practices – means those practices, methods, applicable codes and acts engaged in or approved by a significant portion of the electric power industry during the relevant time period, or any of the practices, methods and acts which, in exercise of reasonable judgment in light of the facts known at the time a decision is made, could have been expected to accomplish a desired result at reasonable cost consistent with good business practices, reliability, safety and expedition.  Accepted Electrical Practices are not intended to be limited to the optimum practices, methods or acts to the exclusion of other, but rather to those practices, methods and act generally accepted or approved by a significant portion of the electric power industry in the relevant region, during the relevant time period, as described in the immediately preceding sentence. 
Applicable Law – means all applicable statutes, laws, court decisions, ordinances, rules, order, writ, subpoena or regulations of any governmental authority, or the rules or regulations of any exchange or control grid operator.
Industry standards - When notified of a dispatch by SDG&amp;E (or the CAISO), Respondent shall operate the project in accordance with Accepted Electrical Practices, Applicable Laws, permit requirements and applicable California utility industry standards, including without limitation the standards established by the California Electricity Generation Facilities Standards Committee, pursuant to Public Utilities Code Section 761.3, and enforced by the CPUC, and CAISO-mandated standards, as set forth in Section 5 of the CAISO tariff (collectively, “Industry Standards”).   In addition, Respondent shall at all times maintain and operate their program or project in a safe manner as required by Accepted Electrical Practices, Industry Standards, statutes, regulations or other Applicable Law. </t>
  </si>
  <si>
    <t>Has a long term fuel contract been executed with a supplier?</t>
  </si>
  <si>
    <t>Discuss project’s overall fuel plan and status (as applicable).</t>
  </si>
  <si>
    <t>Is your company licensed to do business in California: If yes, what are your applicable business license numbers?</t>
  </si>
  <si>
    <t>Describe project team’s background and experience developing projects of a similar nature and technology.  How many MW total are currently under construction?  Please submit bios for key personnel involved in the project. Please provide contact / reference  information for projects in operation.</t>
  </si>
  <si>
    <t>Did the Respondent submit site location map(s) clearly showing the location of the expected interconnections for transmission, fuel, and water</t>
  </si>
  <si>
    <t xml:space="preserve">Did the Respondent Insert facility drawings and diagrams including general equipment arrangement of the project, electric interconnect one line diagram showing the scope of supply, delivery point and metering for the electric interconnection including any transmission line and switchyard?  If applicable, include fuel interconnection diagram indicating fuel delivery point. </t>
  </si>
  <si>
    <t>Please indicate whether the Respondent has or will utilize DBE services during the development and/or construction of the project.</t>
  </si>
  <si>
    <t>To assist in SDG&amp;E’s data collection efforts in compliance with PU Code Section 910(a)(8) , for the current calendar year please provide the number of new employees that have been hired, and the number of women, minority, and/or disabled veterans that have been trained or hired by the persons or corporations owning or operating this facility (please distinguish between owner and operator in the response).</t>
  </si>
  <si>
    <t>Is your project tenor between 5 and 10 years?</t>
  </si>
  <si>
    <t>Site Control</t>
  </si>
  <si>
    <t>If shortlisted, will the Respondent’s site control documents be: 1) in the name of the same entity that will execute the PPA, or 2) shall have been assigned to such entity by the time Respondent accepts its position on the shortlist.</t>
  </si>
  <si>
    <t>If shortlisted, will the Respondent’s interconnection documents be: 1) in the name of the same entity that will execute the RAM PPA, or 2) shall have been assigned to such entity by the time Respondent accepts its position on the shortlist.</t>
  </si>
  <si>
    <t>Have you submitted a fuel availability (solar/wind resource, biomass and etc.…) study?  Specify the data source, the length/duration of the data made available by the data source, and explain the results and how the results support the projected annual MWHs.</t>
  </si>
  <si>
    <t xml:space="preserve">Hour </t>
  </si>
  <si>
    <t>Minimum Requirements</t>
  </si>
  <si>
    <t>Total Inverter Nameplate AC Capacity (MWac) or Nameplate Turbine Output (MWac) (Solar and Wind Only):</t>
  </si>
  <si>
    <t>Contract Capacity at the Delivery Point, net of all plant losses (MWac) or maximum possible load drop or EE savings:</t>
  </si>
  <si>
    <t>Emissions Factor (lbs CO2/MWh/year):</t>
  </si>
  <si>
    <t>DRP Demo C Offer Form</t>
  </si>
  <si>
    <t>Annual Two-hour MW Commitment</t>
  </si>
  <si>
    <t>Does your project have the ability to run every day between June 1 and October 31? Note: the project may not be called upon to run every day, but must have the ability to do so if directed.</t>
  </si>
  <si>
    <t>Discuss how you will meter your project.</t>
  </si>
  <si>
    <t xml:space="preserve">Generally Accepted Accounting Principles and SEC rules require SDG&amp;E to evaluate whether  SDG&amp;E must consolidate a Respondent’s financial information within SDG&amp;E’s financial statements.  Will you provide SDG&amp;E access to financial records and personnel to determine if consolidated financial reporting is required? </t>
  </si>
  <si>
    <t>Reporting Requirements</t>
  </si>
  <si>
    <t xml:space="preserve">Explain any operating and scheduling/dispatch restrictions </t>
  </si>
  <si>
    <t>Execute a supply contract for major equipment</t>
  </si>
  <si>
    <t>For DR/EE: 50% of Customer acquisitions</t>
  </si>
  <si>
    <t>For DR/EE: 75% of Customer acquisitions</t>
  </si>
  <si>
    <t>For DR/EE: 100% of Customer acquisitions</t>
  </si>
  <si>
    <t>Bid Price ($)</t>
  </si>
  <si>
    <t>Contract Month</t>
  </si>
  <si>
    <t>Circuit</t>
  </si>
  <si>
    <t>Which circuit is this Project providing distribution capacity for?</t>
  </si>
  <si>
    <t>Interconnection Point and Circuit #</t>
  </si>
  <si>
    <t>Please explain any mutual exclusivity or inclusivity with any other offers</t>
  </si>
  <si>
    <t>Circuit 298</t>
  </si>
  <si>
    <t>Circuit 295</t>
  </si>
  <si>
    <t>Does the Respondent, or any affiliate, have one or more contracts with SDG&amp;E?</t>
  </si>
  <si>
    <t>Primary Engine/Turbine/Panel Manufacturer, model # and rating or maximum Customer load drop/EE savings</t>
  </si>
  <si>
    <t>Expected Number of Solar Panels or Wind Turbines or number of Customers/Registrations or Generators:</t>
  </si>
  <si>
    <t>Total Solar Panel Nameplate Capacity (MWdc), Total Maximum Wind Turbine Power Curve Output (MWac), Total Maximum Generator Output (MWac), Total Maximum Customer Drop/decrease (MWac):</t>
  </si>
  <si>
    <t>Month Ends</t>
  </si>
  <si>
    <t>Explain any project or program costs not identified above</t>
  </si>
  <si>
    <t>Cash Flows with Zeros</t>
  </si>
  <si>
    <t>NPV Dates</t>
  </si>
  <si>
    <t>NPV of Cash Flows ($s)</t>
  </si>
  <si>
    <t>Project Costs</t>
  </si>
  <si>
    <r>
      <rPr>
        <b/>
        <i/>
        <sz val="10"/>
        <color theme="1"/>
        <rFont val="Arial"/>
        <family val="2"/>
      </rPr>
      <t>For DR and EE Only:</t>
    </r>
    <r>
      <rPr>
        <i/>
        <sz val="10"/>
        <color theme="1"/>
        <rFont val="Arial"/>
        <family val="2"/>
      </rPr>
      <t xml:space="preserve"> Describe the target market for participation in the program by customer class and whether the customers will be bundled SDG&amp;E customers, Direct Access customers or both.</t>
    </r>
  </si>
  <si>
    <r>
      <rPr>
        <b/>
        <i/>
        <sz val="10"/>
        <color theme="1"/>
        <rFont val="Arial"/>
        <family val="2"/>
      </rPr>
      <t xml:space="preserve">For DR and EE Only: </t>
    </r>
    <r>
      <rPr>
        <i/>
        <sz val="10"/>
        <color theme="1"/>
        <rFont val="Arial"/>
        <family val="2"/>
      </rPr>
      <t>What is the primary technology and method used fo reducing load?</t>
    </r>
  </si>
  <si>
    <r>
      <rPr>
        <b/>
        <i/>
        <sz val="10"/>
        <color theme="1"/>
        <rFont val="Arial"/>
        <family val="2"/>
      </rPr>
      <t xml:space="preserve">For DR and EE Only: </t>
    </r>
    <r>
      <rPr>
        <i/>
        <sz val="10"/>
        <color theme="1"/>
        <rFont val="Arial"/>
        <family val="2"/>
      </rPr>
      <t>Please describe how the DR or EE resource load reduction and/or energy savings are proposed to be measured to ensure the load reduction amount committed is achieved (i.e. what is your M&amp;V plan)?</t>
    </r>
  </si>
  <si>
    <r>
      <rPr>
        <b/>
        <i/>
        <sz val="10"/>
        <color theme="1"/>
        <rFont val="Arial"/>
        <family val="2"/>
      </rPr>
      <t xml:space="preserve">For DR and EE Only: </t>
    </r>
    <r>
      <rPr>
        <i/>
        <sz val="10"/>
        <color theme="1"/>
        <rFont val="Arial"/>
        <family val="2"/>
      </rPr>
      <t>How will your DR or EE resource / program be designed to minimize or exclude free ridership? “Free ridership” refers to load reduction that would have occurred even without program being put in place.</t>
    </r>
  </si>
  <si>
    <r>
      <t xml:space="preserve">Explain how the Respondent has operational control of the project.  </t>
    </r>
    <r>
      <rPr>
        <i/>
        <sz val="10"/>
        <color theme="1"/>
        <rFont val="Arial"/>
        <family val="2"/>
      </rPr>
      <t xml:space="preserve">Either through contractual operational control of the project, or if the Respondent is the project operator. </t>
    </r>
  </si>
  <si>
    <r>
      <t xml:space="preserve">Describe your corporate background and organizational structure for the project.  Please submit a complete organizational chart with </t>
    </r>
    <r>
      <rPr>
        <b/>
        <u/>
        <sz val="11"/>
        <color theme="1"/>
        <rFont val="Arial"/>
        <family val="2"/>
      </rPr>
      <t>all</t>
    </r>
    <r>
      <rPr>
        <sz val="11"/>
        <color theme="1"/>
        <rFont val="Arial"/>
        <family val="2"/>
      </rPr>
      <t xml:space="preserve"> affiliates and parents.</t>
    </r>
  </si>
  <si>
    <t>Have you reviewed the indicative Term Sheet?</t>
  </si>
  <si>
    <t>Power Purchase Agreement (PPA)</t>
  </si>
  <si>
    <t>Does your project have the ability to run at the maximum MW shown for one two-hour window for each year during the contract at any point during the year?</t>
  </si>
  <si>
    <t>Please confirm that the Respondent will own and operate the facility and will be responsible for the development, land acquisition, fuel supply source and transportation, permitting, financing and construction of the facility(ies).</t>
  </si>
  <si>
    <t>Confirm that your project or program can reach COD / begin deliveries by June 1, 2018 (or March 19, 2019 for circuit 597 option b)?</t>
  </si>
  <si>
    <t>List all project permits needed for full legal operation of the facility throughout the term of the PPA. Some examples are already listed below; however, Respondents should list those they expect to receive.</t>
  </si>
  <si>
    <t>Circuit 597 online after June 1, 2018</t>
  </si>
  <si>
    <t>Circuit 597 online by June 1, 2018</t>
  </si>
  <si>
    <t>-    These are minimum requirements, and do not reflect full value equivalency to the traditional distribution project. As such, alternatives should consider providing commitments above these minimums.</t>
  </si>
  <si>
    <t>-    Hours shown are ‘hour beginning’</t>
  </si>
  <si>
    <t>-    Quantities shown within the tables are in MW</t>
  </si>
  <si>
    <t>-    These requirements apply for each hour shown from June 1 – October 31 for each year shown</t>
  </si>
  <si>
    <t>Will your project provide, at a minimum, the MW quantities at the times needed for Circuit? (see delivery profile tab)</t>
  </si>
  <si>
    <r>
      <t xml:space="preserve">- Complete </t>
    </r>
    <r>
      <rPr>
        <b/>
        <sz val="11"/>
        <color theme="1"/>
        <rFont val="Calibri"/>
        <family val="2"/>
        <scheme val="minor"/>
      </rPr>
      <t>ALL</t>
    </r>
    <r>
      <rPr>
        <sz val="11"/>
        <color theme="1"/>
        <rFont val="Calibri"/>
        <family val="2"/>
        <scheme val="minor"/>
      </rPr>
      <t xml:space="preserve"> fields. Enter N/A if the question is not applicable. Don't put units in the cells, just the raw numbers. (i.e. 10, not 10 MW)</t>
    </r>
  </si>
  <si>
    <r>
      <t xml:space="preserve">- Do not add, change, or move any cells, rows, columns or worksheets in the workbook. Doing so may make your offer </t>
    </r>
    <r>
      <rPr>
        <b/>
        <u/>
        <sz val="11"/>
        <color theme="1"/>
        <rFont val="Calibri"/>
        <family val="2"/>
        <scheme val="minor"/>
      </rPr>
      <t>NON-CONFORMING</t>
    </r>
  </si>
  <si>
    <t>Will your project interconnect to or serve customers on circuits 597, 298, or 295 in San Marcos, CA?</t>
  </si>
  <si>
    <t>-    The maximum value for each year is calculated at the bottom.  This is the value that must be available for any two hour period throughout the year.  Please see the RFO Protocols for more information.</t>
  </si>
  <si>
    <t>Please provide the cost of credit per $100,000 of requested security</t>
  </si>
  <si>
    <t>FERC</t>
  </si>
  <si>
    <t>FERC Approval</t>
  </si>
  <si>
    <t>Circuit Requirements - DO NOT MODIFY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</si>
</sst>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h:mm;@"/>
    <numFmt numFmtId="165" formatCode="[$-409]m/d/yy\ h:mm\ AM/PM;@"/>
  </numFmts>
  <fonts count="38"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0"/>
      <color theme="1"/>
      <name val="Arial"/>
      <family val="2"/>
    </font>
    <font>
      <i/>
      <sz val="10"/>
      <color theme="1"/>
      <name val="Arial"/>
      <family val="2"/>
    </font>
    <font>
      <i/>
      <sz val="10"/>
      <color rgb="FFFF0000"/>
      <name val="Arial"/>
      <family val="2"/>
    </font>
    <font>
      <u/>
      <sz val="11"/>
      <color theme="10"/>
      <name val="Calibri"/>
      <family val="2"/>
      <scheme val="minor"/>
    </font>
    <font>
      <b/>
      <i/>
      <sz val="10"/>
      <color theme="1"/>
      <name val="Arial"/>
      <family val="2"/>
    </font>
    <font>
      <sz val="11"/>
      <color theme="1"/>
      <name val="Arial"/>
      <family val="2"/>
    </font>
    <font>
      <sz val="28"/>
      <color theme="1"/>
      <name val="Arial"/>
      <family val="2"/>
    </font>
    <font>
      <b/>
      <sz val="14"/>
      <color indexed="9"/>
      <name val="Arial"/>
      <family val="2"/>
    </font>
    <font>
      <b/>
      <sz val="12"/>
      <color indexed="9"/>
      <name val="Arial"/>
      <family val="2"/>
    </font>
    <font>
      <sz val="11"/>
      <name val="Arial"/>
      <family val="2"/>
    </font>
    <font>
      <u/>
      <sz val="12"/>
      <name val="Arial"/>
      <family val="2"/>
    </font>
    <font>
      <u/>
      <sz val="11"/>
      <color theme="10"/>
      <name val="Arial"/>
      <family val="2"/>
    </font>
    <font>
      <b/>
      <u/>
      <sz val="11"/>
      <color theme="1"/>
      <name val="Arial"/>
      <family val="2"/>
    </font>
    <font>
      <sz val="28"/>
      <color indexed="8"/>
      <name val="Arial"/>
      <family val="2"/>
    </font>
    <font>
      <b/>
      <sz val="11"/>
      <color theme="1"/>
      <name val="Arial"/>
      <family val="2"/>
    </font>
    <font>
      <b/>
      <sz val="20"/>
      <color theme="1"/>
      <name val="Arial"/>
      <family val="2"/>
    </font>
    <font>
      <sz val="12"/>
      <name val="Arial"/>
      <family val="2"/>
    </font>
    <font>
      <sz val="10"/>
      <color rgb="FFFF0000"/>
      <name val="Arial"/>
      <family val="2"/>
    </font>
    <font>
      <sz val="12"/>
      <color theme="1"/>
      <name val="Arial"/>
      <family val="2"/>
    </font>
    <font>
      <b/>
      <sz val="9"/>
      <color rgb="FF000000"/>
      <name val="Arial"/>
      <family val="2"/>
    </font>
    <font>
      <sz val="9"/>
      <color rgb="FF000000"/>
      <name val="Arial"/>
      <family val="2"/>
    </font>
    <font>
      <b/>
      <u/>
      <sz val="12"/>
      <color theme="1"/>
      <name val="Arial"/>
      <family val="2"/>
    </font>
    <font>
      <b/>
      <sz val="11"/>
      <color theme="1"/>
      <name val="Calibri"/>
      <family val="2"/>
      <scheme val="minor"/>
    </font>
    <font>
      <sz val="28"/>
      <color indexed="8"/>
      <name val="Arial"/>
      <family val="2"/>
    </font>
    <font>
      <sz val="11"/>
      <color theme="1"/>
      <name val="Arial"/>
      <family val="2"/>
    </font>
    <font>
      <sz val="14"/>
      <color indexed="63"/>
      <name val="Arial"/>
      <family val="2"/>
    </font>
    <font>
      <sz val="12"/>
      <color indexed="8"/>
      <name val="Arial"/>
      <family val="2"/>
    </font>
    <font>
      <b/>
      <sz val="12"/>
      <color indexed="9"/>
      <name val="Arial"/>
      <family val="2"/>
    </font>
    <font>
      <b/>
      <sz val="11"/>
      <color indexed="8"/>
      <name val="Arial"/>
      <family val="2"/>
    </font>
    <font>
      <sz val="11"/>
      <color indexed="9"/>
      <name val="Arial"/>
      <family val="2"/>
    </font>
    <font>
      <sz val="11"/>
      <name val="Arial"/>
      <family val="2"/>
    </font>
    <font>
      <b/>
      <sz val="11"/>
      <color theme="1"/>
      <name val="Arial"/>
      <family val="2"/>
    </font>
    <font>
      <b/>
      <u/>
      <sz val="11"/>
      <color theme="1"/>
      <name val="Calibri"/>
      <family val="2"/>
      <scheme val="minor"/>
    </font>
    <font>
      <sz val="11"/>
      <color rgb="FFFF0000"/>
      <name val="Arial"/>
      <family val="2"/>
    </font>
  </fonts>
  <fills count="13">
    <fill>
      <patternFill patternType="none"/>
    </fill>
    <fill>
      <patternFill patternType="gray125"/>
    </fill>
    <fill>
      <patternFill patternType="solid">
        <fgColor indexed="62"/>
        <bgColor indexed="64"/>
      </patternFill>
    </fill>
    <fill>
      <patternFill patternType="solid">
        <fgColor indexed="42"/>
        <bgColor indexed="64"/>
      </patternFill>
    </fill>
    <fill>
      <patternFill patternType="solid">
        <fgColor indexed="51"/>
        <bgColor indexed="64"/>
      </patternFill>
    </fill>
    <fill>
      <patternFill patternType="solid">
        <fgColor rgb="FFCCFFCC"/>
        <bgColor indexed="64"/>
      </patternFill>
    </fill>
    <fill>
      <patternFill patternType="solid">
        <fgColor indexed="40"/>
        <bgColor indexed="64"/>
      </patternFill>
    </fill>
    <fill>
      <patternFill patternType="solid">
        <fgColor indexed="46"/>
        <bgColor indexed="64"/>
      </patternFill>
    </fill>
    <fill>
      <patternFill patternType="solid">
        <fgColor rgb="FFFFC000"/>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s>
  <borders count="16">
    <border>
      <left/>
      <right/>
      <top/>
      <bottom/>
      <diagonal/>
    </border>
    <border>
      <left/>
      <right/>
      <top/>
      <bottom style="hair">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hair">
        <color indexed="64"/>
      </bottom>
      <diagonal/>
    </border>
    <border>
      <left/>
      <right/>
      <top/>
      <bottom style="medium">
        <color indexed="64"/>
      </bottom>
      <diagonal/>
    </border>
    <border>
      <left style="double">
        <color indexed="64"/>
      </left>
      <right style="double">
        <color indexed="64"/>
      </right>
      <top style="double">
        <color indexed="64"/>
      </top>
      <bottom style="double">
        <color indexed="64"/>
      </bottom>
      <diagonal/>
    </border>
    <border>
      <left style="thin">
        <color indexed="10"/>
      </left>
      <right style="thin">
        <color indexed="10"/>
      </right>
      <top style="thin">
        <color indexed="10"/>
      </top>
      <bottom style="thin">
        <color indexed="1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2" fillId="0" borderId="0"/>
    <xf numFmtId="43" fontId="2" fillId="0" borderId="0" applyFont="0" applyFill="0" applyBorder="0" applyAlignment="0" applyProtection="0"/>
    <xf numFmtId="0" fontId="7" fillId="0" borderId="0" applyNumberFormat="0" applyFill="0" applyBorder="0" applyAlignment="0" applyProtection="0"/>
  </cellStyleXfs>
  <cellXfs count="139">
    <xf numFmtId="0" fontId="0" fillId="0" borderId="0" xfId="0"/>
    <xf numFmtId="0" fontId="4" fillId="0" borderId="5" xfId="0" applyFont="1" applyBorder="1" applyAlignment="1">
      <alignment vertical="center" wrapText="1"/>
    </xf>
    <xf numFmtId="0" fontId="0" fillId="0" borderId="0" xfId="0" applyBorder="1"/>
    <xf numFmtId="0" fontId="5" fillId="0" borderId="5" xfId="0" applyFont="1" applyBorder="1" applyAlignment="1">
      <alignment horizontal="justify" vertical="center"/>
    </xf>
    <xf numFmtId="0" fontId="3" fillId="0" borderId="5" xfId="0" applyFont="1" applyFill="1" applyBorder="1" applyAlignment="1">
      <alignment horizontal="left" vertical="center" wrapText="1"/>
    </xf>
    <xf numFmtId="0" fontId="3" fillId="0" borderId="5" xfId="0" applyFont="1" applyBorder="1" applyAlignment="1">
      <alignment horizontal="left" vertical="center" wrapText="1"/>
    </xf>
    <xf numFmtId="0" fontId="9" fillId="0" borderId="5" xfId="0" applyFont="1" applyBorder="1" applyAlignment="1">
      <alignment horizontal="left" vertical="center" wrapText="1"/>
    </xf>
    <xf numFmtId="0" fontId="9" fillId="0" borderId="5" xfId="0" applyFont="1" applyBorder="1" applyAlignment="1">
      <alignment horizontal="left" vertical="center"/>
    </xf>
    <xf numFmtId="0" fontId="10" fillId="9" borderId="0" xfId="0" applyFont="1" applyFill="1" applyAlignment="1">
      <alignment horizontal="center" vertical="center"/>
    </xf>
    <xf numFmtId="0" fontId="9" fillId="0" borderId="0" xfId="0" applyFont="1"/>
    <xf numFmtId="0" fontId="9" fillId="0" borderId="5" xfId="0" applyFont="1" applyBorder="1" applyAlignment="1">
      <alignment horizontal="right" wrapText="1"/>
    </xf>
    <xf numFmtId="0" fontId="9" fillId="5" borderId="5" xfId="0" applyFont="1" applyFill="1" applyBorder="1" applyAlignment="1" applyProtection="1">
      <alignment horizontal="left"/>
      <protection locked="0"/>
    </xf>
    <xf numFmtId="0" fontId="9" fillId="4" borderId="5" xfId="4" applyFont="1" applyFill="1" applyBorder="1" applyAlignment="1" applyProtection="1">
      <alignment horizontal="left"/>
      <protection locked="0"/>
    </xf>
    <xf numFmtId="0" fontId="9" fillId="0" borderId="0" xfId="0" applyFont="1" applyAlignment="1">
      <alignment wrapText="1"/>
    </xf>
    <xf numFmtId="0" fontId="9" fillId="0" borderId="0" xfId="0" applyFont="1" applyAlignment="1">
      <alignment vertical="center"/>
    </xf>
    <xf numFmtId="0" fontId="9" fillId="0" borderId="5" xfId="0" applyFont="1" applyBorder="1" applyAlignment="1">
      <alignment horizontal="right" vertical="center" wrapText="1"/>
    </xf>
    <xf numFmtId="0" fontId="9" fillId="4" borderId="8" xfId="4" applyFont="1" applyFill="1" applyBorder="1" applyAlignment="1" applyProtection="1">
      <alignment horizontal="left"/>
      <protection locked="0"/>
    </xf>
    <xf numFmtId="0" fontId="9" fillId="5" borderId="8" xfId="0" applyFont="1" applyFill="1" applyBorder="1" applyAlignment="1" applyProtection="1">
      <alignment horizontal="left"/>
      <protection locked="0"/>
    </xf>
    <xf numFmtId="0" fontId="9" fillId="0" borderId="0" xfId="4" applyFont="1" applyBorder="1" applyAlignment="1">
      <alignment vertical="center" wrapText="1"/>
    </xf>
    <xf numFmtId="0" fontId="9" fillId="0" borderId="5" xfId="4" applyFont="1" applyBorder="1" applyAlignment="1">
      <alignment horizontal="right" vertical="center" wrapText="1"/>
    </xf>
    <xf numFmtId="0" fontId="9" fillId="0" borderId="5" xfId="0" applyFont="1" applyFill="1" applyBorder="1" applyAlignment="1">
      <alignment horizontal="right" vertical="center" wrapText="1"/>
    </xf>
    <xf numFmtId="0" fontId="9" fillId="5" borderId="5" xfId="0" applyFont="1" applyFill="1" applyBorder="1" applyAlignment="1" applyProtection="1">
      <alignment horizontal="left" vertical="center"/>
      <protection locked="0"/>
    </xf>
    <xf numFmtId="14" fontId="9" fillId="5" borderId="5" xfId="0" applyNumberFormat="1" applyFont="1" applyFill="1" applyBorder="1" applyAlignment="1" applyProtection="1">
      <alignment horizontal="left" vertical="center"/>
      <protection locked="0"/>
    </xf>
    <xf numFmtId="0" fontId="13" fillId="0" borderId="0" xfId="0" applyFont="1" applyAlignment="1">
      <alignment horizontal="right"/>
    </xf>
    <xf numFmtId="0" fontId="2" fillId="5" borderId="5" xfId="0" applyFont="1" applyFill="1" applyBorder="1" applyAlignment="1" applyProtection="1">
      <protection locked="0"/>
    </xf>
    <xf numFmtId="0" fontId="2" fillId="8" borderId="5" xfId="0" applyFont="1" applyFill="1" applyBorder="1" applyAlignment="1" applyProtection="1">
      <protection locked="0"/>
    </xf>
    <xf numFmtId="0" fontId="13" fillId="0" borderId="0" xfId="0" applyFont="1" applyAlignment="1">
      <alignment horizontal="right" wrapText="1"/>
    </xf>
    <xf numFmtId="0" fontId="14" fillId="0" borderId="3" xfId="0" applyFont="1" applyBorder="1" applyAlignment="1">
      <alignment horizontal="center"/>
    </xf>
    <xf numFmtId="0" fontId="2" fillId="5" borderId="7" xfId="0" applyFont="1" applyFill="1" applyBorder="1" applyAlignment="1" applyProtection="1">
      <protection locked="0"/>
    </xf>
    <xf numFmtId="0" fontId="15" fillId="5" borderId="7" xfId="7" applyFont="1" applyFill="1" applyBorder="1" applyAlignment="1" applyProtection="1">
      <protection locked="0"/>
    </xf>
    <xf numFmtId="0" fontId="15" fillId="5" borderId="5" xfId="7" applyFont="1" applyFill="1" applyBorder="1" applyAlignment="1" applyProtection="1">
      <protection locked="0"/>
    </xf>
    <xf numFmtId="0" fontId="13" fillId="0" borderId="0" xfId="0" applyFont="1" applyAlignment="1">
      <alignment horizontal="right" vertical="center"/>
    </xf>
    <xf numFmtId="0" fontId="9" fillId="0" borderId="5" xfId="0" applyFont="1" applyBorder="1" applyAlignment="1">
      <alignment vertical="center" wrapText="1"/>
    </xf>
    <xf numFmtId="0" fontId="9" fillId="5" borderId="5" xfId="0" applyFont="1" applyFill="1" applyBorder="1" applyAlignment="1" applyProtection="1">
      <alignment vertical="center"/>
      <protection locked="0"/>
    </xf>
    <xf numFmtId="0" fontId="9" fillId="0" borderId="5" xfId="0" applyFont="1" applyFill="1" applyBorder="1" applyAlignment="1">
      <alignment horizontal="left" wrapText="1"/>
    </xf>
    <xf numFmtId="0" fontId="9" fillId="0" borderId="5" xfId="0" applyFont="1" applyBorder="1" applyAlignment="1">
      <alignment horizontal="left" wrapText="1"/>
    </xf>
    <xf numFmtId="14" fontId="9" fillId="5" borderId="5" xfId="0" applyNumberFormat="1" applyFont="1" applyFill="1" applyBorder="1" applyAlignment="1" applyProtection="1">
      <alignment horizontal="center"/>
      <protection locked="0"/>
    </xf>
    <xf numFmtId="0" fontId="9" fillId="0" borderId="0" xfId="0" applyFont="1" applyAlignment="1">
      <alignment horizontal="right"/>
    </xf>
    <xf numFmtId="14" fontId="9" fillId="5" borderId="5" xfId="0" applyNumberFormat="1" applyFont="1" applyFill="1" applyBorder="1" applyAlignment="1" applyProtection="1">
      <protection locked="0"/>
    </xf>
    <xf numFmtId="0" fontId="9" fillId="5" borderId="5" xfId="0" applyFont="1" applyFill="1" applyBorder="1" applyAlignment="1" applyProtection="1">
      <protection locked="0"/>
    </xf>
    <xf numFmtId="0" fontId="9" fillId="0" borderId="0" xfId="0" applyFont="1" applyAlignment="1">
      <alignment horizontal="left" wrapText="1"/>
    </xf>
    <xf numFmtId="0" fontId="9" fillId="0" borderId="0" xfId="0" applyFont="1" applyBorder="1" applyAlignment="1">
      <alignment horizontal="center" wrapText="1"/>
    </xf>
    <xf numFmtId="44" fontId="9" fillId="5" borderId="5" xfId="2" applyFont="1" applyFill="1" applyBorder="1" applyAlignment="1" applyProtection="1">
      <protection locked="0"/>
    </xf>
    <xf numFmtId="0" fontId="18" fillId="0" borderId="0" xfId="0" applyFont="1" applyBorder="1"/>
    <xf numFmtId="0" fontId="18" fillId="0" borderId="0" xfId="0" applyFont="1" applyBorder="1" applyAlignment="1">
      <alignment horizontal="center"/>
    </xf>
    <xf numFmtId="14" fontId="9" fillId="5" borderId="5" xfId="0" applyNumberFormat="1" applyFont="1" applyFill="1" applyBorder="1" applyAlignment="1" applyProtection="1">
      <alignment horizontal="left"/>
      <protection locked="0"/>
    </xf>
    <xf numFmtId="0" fontId="9" fillId="0" borderId="5" xfId="0" applyFont="1" applyFill="1" applyBorder="1" applyAlignment="1">
      <alignment horizontal="left" vertical="center" wrapText="1"/>
    </xf>
    <xf numFmtId="0" fontId="9" fillId="0" borderId="5" xfId="0" applyFont="1" applyBorder="1"/>
    <xf numFmtId="0" fontId="3" fillId="0" borderId="0" xfId="0" applyFont="1" applyAlignment="1">
      <alignment horizontal="left" vertical="center" wrapText="1"/>
    </xf>
    <xf numFmtId="0" fontId="9" fillId="0" borderId="5" xfId="0" applyFont="1" applyBorder="1" applyAlignment="1">
      <alignment wrapText="1"/>
    </xf>
    <xf numFmtId="14" fontId="9" fillId="5" borderId="8" xfId="0" applyNumberFormat="1" applyFont="1" applyFill="1" applyBorder="1" applyAlignment="1" applyProtection="1">
      <alignment horizontal="left"/>
      <protection locked="0"/>
    </xf>
    <xf numFmtId="14" fontId="9" fillId="6" borderId="5" xfId="4" applyNumberFormat="1" applyFont="1" applyFill="1" applyBorder="1" applyAlignment="1">
      <alignment horizontal="left"/>
    </xf>
    <xf numFmtId="0" fontId="19" fillId="0" borderId="0" xfId="0" applyFont="1" applyAlignment="1" applyProtection="1">
      <alignment horizontal="right"/>
    </xf>
    <xf numFmtId="0" fontId="9" fillId="0" borderId="0" xfId="0" applyFont="1" applyProtection="1"/>
    <xf numFmtId="0" fontId="20" fillId="0" borderId="9" xfId="0" applyFont="1" applyBorder="1" applyAlignment="1" applyProtection="1">
      <alignment horizontal="left"/>
    </xf>
    <xf numFmtId="0" fontId="20" fillId="0" borderId="1" xfId="0" applyFont="1" applyBorder="1" applyAlignment="1" applyProtection="1">
      <alignment horizontal="center"/>
    </xf>
    <xf numFmtId="0" fontId="9" fillId="0" borderId="5" xfId="0" applyFont="1" applyFill="1" applyBorder="1" applyAlignment="1" applyProtection="1">
      <alignment horizontal="center"/>
    </xf>
    <xf numFmtId="0" fontId="9" fillId="0" borderId="5" xfId="0" applyFont="1" applyBorder="1" applyAlignment="1" applyProtection="1">
      <alignment horizontal="center" wrapText="1"/>
    </xf>
    <xf numFmtId="0" fontId="9" fillId="0" borderId="6" xfId="0" applyFont="1" applyBorder="1" applyAlignment="1" applyProtection="1">
      <alignment horizontal="center" wrapText="1"/>
    </xf>
    <xf numFmtId="165" fontId="9" fillId="0" borderId="5" xfId="0" applyNumberFormat="1" applyFont="1" applyBorder="1" applyAlignment="1" applyProtection="1">
      <alignment horizontal="center"/>
    </xf>
    <xf numFmtId="0" fontId="9" fillId="0" borderId="5" xfId="0" applyFont="1" applyBorder="1" applyAlignment="1">
      <alignment horizontal="center"/>
    </xf>
    <xf numFmtId="0" fontId="9" fillId="0" borderId="5" xfId="0" applyFont="1" applyBorder="1" applyAlignment="1" applyProtection="1">
      <alignment horizontal="center"/>
    </xf>
    <xf numFmtId="2" fontId="9" fillId="5" borderId="4" xfId="1" applyNumberFormat="1" applyFont="1" applyFill="1" applyBorder="1" applyAlignment="1" applyProtection="1">
      <alignment horizontal="center"/>
      <protection locked="0"/>
    </xf>
    <xf numFmtId="165" fontId="9" fillId="0" borderId="5" xfId="0" applyNumberFormat="1" applyFont="1" applyBorder="1" applyProtection="1"/>
    <xf numFmtId="0" fontId="18" fillId="0" borderId="10" xfId="0" applyFont="1" applyBorder="1"/>
    <xf numFmtId="0" fontId="18" fillId="0" borderId="10" xfId="0" applyFont="1" applyBorder="1" applyAlignment="1">
      <alignment horizontal="center"/>
    </xf>
    <xf numFmtId="0" fontId="9" fillId="0" borderId="5" xfId="0" applyFont="1" applyFill="1" applyBorder="1" applyAlignment="1">
      <alignment wrapText="1"/>
    </xf>
    <xf numFmtId="0" fontId="9" fillId="0" borderId="0" xfId="0" applyFont="1" applyBorder="1"/>
    <xf numFmtId="0" fontId="9" fillId="12" borderId="2" xfId="0" applyFont="1" applyFill="1" applyBorder="1" applyAlignment="1">
      <alignment horizontal="center" vertical="center"/>
    </xf>
    <xf numFmtId="0" fontId="9" fillId="11" borderId="0" xfId="0" applyFont="1" applyFill="1" applyAlignment="1">
      <alignment horizontal="center" vertical="center"/>
    </xf>
    <xf numFmtId="0" fontId="9" fillId="0" borderId="0" xfId="0" applyFont="1" applyFill="1" applyBorder="1" applyAlignment="1">
      <alignment horizontal="right" vertical="center" wrapText="1"/>
    </xf>
    <xf numFmtId="0" fontId="9" fillId="0" borderId="0" xfId="0" applyFont="1" applyBorder="1" applyAlignment="1">
      <alignment horizontal="center" vertical="center"/>
    </xf>
    <xf numFmtId="0" fontId="9" fillId="10" borderId="0" xfId="0" applyFont="1" applyFill="1" applyAlignment="1">
      <alignment horizontal="center" vertical="center"/>
    </xf>
    <xf numFmtId="0" fontId="22" fillId="0" borderId="0" xfId="0" quotePrefix="1" applyFont="1" applyAlignment="1">
      <alignment horizontal="left" wrapText="1"/>
    </xf>
    <xf numFmtId="164" fontId="9" fillId="0" borderId="0" xfId="0" applyNumberFormat="1" applyFont="1" applyBorder="1"/>
    <xf numFmtId="0" fontId="9" fillId="0" borderId="0" xfId="0" applyFont="1" applyAlignment="1">
      <alignment horizontal="center"/>
    </xf>
    <xf numFmtId="0" fontId="23" fillId="0" borderId="0" xfId="0" applyFont="1" applyFill="1" applyAlignment="1">
      <alignment wrapText="1"/>
    </xf>
    <xf numFmtId="0" fontId="23" fillId="0" borderId="0" xfId="0" applyFont="1" applyFill="1" applyAlignment="1"/>
    <xf numFmtId="0" fontId="23" fillId="0" borderId="0" xfId="0" applyFont="1" applyFill="1" applyAlignment="1">
      <alignment horizontal="left" wrapText="1"/>
    </xf>
    <xf numFmtId="14" fontId="24" fillId="0" borderId="0" xfId="0" applyNumberFormat="1" applyFont="1" applyFill="1" applyAlignment="1">
      <alignment wrapText="1"/>
    </xf>
    <xf numFmtId="0" fontId="24" fillId="0" borderId="0" xfId="0" applyFont="1" applyFill="1" applyAlignment="1"/>
    <xf numFmtId="0" fontId="24" fillId="0" borderId="0" xfId="0" applyFont="1" applyFill="1" applyAlignment="1">
      <alignment horizontal="left"/>
    </xf>
    <xf numFmtId="0" fontId="24" fillId="0" borderId="0" xfId="0" applyFont="1" applyFill="1" applyAlignment="1">
      <alignment wrapText="1"/>
    </xf>
    <xf numFmtId="0" fontId="9" fillId="0" borderId="0" xfId="0" applyFont="1" applyAlignment="1">
      <alignment horizontal="center" wrapText="1"/>
    </xf>
    <xf numFmtId="0" fontId="9" fillId="0" borderId="0" xfId="0" applyFont="1" applyBorder="1" applyAlignment="1">
      <alignment horizontal="center"/>
    </xf>
    <xf numFmtId="164" fontId="9" fillId="0" borderId="0" xfId="0" applyNumberFormat="1" applyFont="1" applyBorder="1" applyAlignment="1">
      <alignment horizontal="center"/>
    </xf>
    <xf numFmtId="2" fontId="9" fillId="0" borderId="0" xfId="0" applyNumberFormat="1" applyFont="1"/>
    <xf numFmtId="0" fontId="27" fillId="9" borderId="0" xfId="4" applyFont="1" applyFill="1" applyAlignment="1">
      <alignment horizontal="center" vertical="center"/>
    </xf>
    <xf numFmtId="0" fontId="28" fillId="0" borderId="0" xfId="4" applyFont="1"/>
    <xf numFmtId="0" fontId="29" fillId="0" borderId="0" xfId="4" applyFont="1"/>
    <xf numFmtId="0" fontId="30" fillId="0" borderId="0" xfId="4" applyFont="1" applyAlignment="1">
      <alignment horizontal="left" indent="2"/>
    </xf>
    <xf numFmtId="0" fontId="32" fillId="0" borderId="0" xfId="4" applyFont="1"/>
    <xf numFmtId="0" fontId="33" fillId="0" borderId="0" xfId="4" applyFont="1"/>
    <xf numFmtId="0" fontId="28" fillId="3" borderId="11" xfId="4" applyFont="1" applyFill="1" applyBorder="1" applyAlignment="1">
      <alignment horizontal="center"/>
    </xf>
    <xf numFmtId="0" fontId="28" fillId="4" borderId="11" xfId="4" applyFont="1" applyFill="1" applyBorder="1" applyAlignment="1">
      <alignment horizontal="center"/>
    </xf>
    <xf numFmtId="0" fontId="28" fillId="6" borderId="11" xfId="4" applyFont="1" applyFill="1" applyBorder="1" applyAlignment="1">
      <alignment horizontal="center"/>
    </xf>
    <xf numFmtId="0" fontId="34" fillId="7" borderId="12" xfId="4" applyFont="1" applyFill="1" applyBorder="1" applyAlignment="1">
      <alignment horizontal="center"/>
    </xf>
    <xf numFmtId="0" fontId="35" fillId="0" borderId="0" xfId="4" applyFont="1"/>
    <xf numFmtId="0" fontId="28" fillId="0" borderId="0" xfId="4" quotePrefix="1" applyFont="1"/>
    <xf numFmtId="0" fontId="37" fillId="0" borderId="0" xfId="4" quotePrefix="1" applyFont="1"/>
    <xf numFmtId="0" fontId="28" fillId="0" borderId="0" xfId="4" quotePrefix="1" applyFont="1" applyAlignment="1">
      <alignment wrapText="1"/>
    </xf>
    <xf numFmtId="0" fontId="9" fillId="0" borderId="5" xfId="0" applyFont="1" applyBorder="1" applyAlignment="1" applyProtection="1">
      <alignment horizontal="center"/>
      <protection locked="0"/>
    </xf>
    <xf numFmtId="0" fontId="9" fillId="0" borderId="0" xfId="0" applyFont="1" applyAlignment="1" applyProtection="1">
      <alignment horizontal="center"/>
      <protection locked="0"/>
    </xf>
    <xf numFmtId="0" fontId="9" fillId="0" borderId="0" xfId="0" applyFont="1" applyBorder="1" applyAlignment="1" applyProtection="1">
      <alignment horizontal="center"/>
      <protection locked="0"/>
    </xf>
    <xf numFmtId="164" fontId="9" fillId="0" borderId="5" xfId="0" applyNumberFormat="1" applyFont="1" applyBorder="1" applyAlignment="1" applyProtection="1">
      <alignment horizontal="center"/>
      <protection locked="0"/>
    </xf>
    <xf numFmtId="2" fontId="9" fillId="0" borderId="5" xfId="0" applyNumberFormat="1" applyFont="1" applyFill="1" applyBorder="1" applyAlignment="1" applyProtection="1">
      <alignment horizontal="center"/>
      <protection locked="0"/>
    </xf>
    <xf numFmtId="2" fontId="9" fillId="0" borderId="0" xfId="0" applyNumberFormat="1" applyFont="1" applyFill="1" applyBorder="1" applyAlignment="1" applyProtection="1">
      <alignment horizontal="center"/>
      <protection locked="0"/>
    </xf>
    <xf numFmtId="2" fontId="9" fillId="0" borderId="0" xfId="0" applyNumberFormat="1" applyFont="1" applyAlignment="1" applyProtection="1">
      <alignment horizontal="center"/>
      <protection locked="0"/>
    </xf>
    <xf numFmtId="164" fontId="9" fillId="0" borderId="0" xfId="0" applyNumberFormat="1" applyFont="1" applyBorder="1" applyAlignment="1" applyProtection="1">
      <alignment horizontal="center"/>
      <protection locked="0"/>
    </xf>
    <xf numFmtId="164" fontId="16" fillId="0" borderId="0" xfId="0" applyNumberFormat="1" applyFont="1" applyBorder="1" applyAlignment="1" applyProtection="1">
      <alignment horizontal="center"/>
      <protection locked="0"/>
    </xf>
    <xf numFmtId="2" fontId="9" fillId="0" borderId="5" xfId="0" applyNumberFormat="1" applyFont="1" applyBorder="1" applyAlignment="1" applyProtection="1">
      <alignment horizontal="center"/>
      <protection locked="0"/>
    </xf>
    <xf numFmtId="2" fontId="9" fillId="0" borderId="0" xfId="0" applyNumberFormat="1" applyFont="1" applyBorder="1" applyAlignment="1" applyProtection="1">
      <alignment horizontal="center"/>
      <protection locked="0"/>
    </xf>
    <xf numFmtId="0" fontId="31" fillId="2" borderId="0" xfId="0" applyFont="1" applyFill="1" applyAlignment="1">
      <alignment horizontal="center"/>
    </xf>
    <xf numFmtId="0" fontId="12" fillId="2" borderId="0" xfId="0" applyFont="1" applyFill="1" applyAlignment="1">
      <alignment horizontal="center"/>
    </xf>
    <xf numFmtId="0" fontId="11" fillId="2" borderId="0" xfId="0" applyFont="1" applyFill="1" applyAlignment="1">
      <alignment horizontal="center" vertical="center"/>
    </xf>
    <xf numFmtId="0" fontId="9" fillId="5" borderId="5" xfId="0" applyFont="1" applyFill="1" applyBorder="1" applyAlignment="1" applyProtection="1">
      <alignment horizontal="left" vertical="center"/>
      <protection locked="0"/>
    </xf>
    <xf numFmtId="0" fontId="9" fillId="0" borderId="0" xfId="0" applyFont="1" applyAlignment="1">
      <alignment horizontal="left" vertical="center" wrapText="1"/>
    </xf>
    <xf numFmtId="0" fontId="10" fillId="9" borderId="0" xfId="0" applyFont="1" applyFill="1" applyAlignment="1">
      <alignment horizontal="center" vertical="center"/>
    </xf>
    <xf numFmtId="0" fontId="9" fillId="0" borderId="13" xfId="0" applyFont="1" applyBorder="1" applyAlignment="1">
      <alignment horizontal="center"/>
    </xf>
    <xf numFmtId="0" fontId="9" fillId="0" borderId="14" xfId="0" applyFont="1" applyBorder="1" applyAlignment="1">
      <alignment horizontal="center"/>
    </xf>
    <xf numFmtId="0" fontId="9" fillId="0" borderId="15" xfId="0" applyFont="1" applyBorder="1" applyAlignment="1">
      <alignment horizontal="center"/>
    </xf>
    <xf numFmtId="164" fontId="16" fillId="0" borderId="3" xfId="0" applyNumberFormat="1" applyFont="1" applyBorder="1" applyAlignment="1" applyProtection="1">
      <alignment horizontal="center"/>
      <protection locked="0"/>
    </xf>
    <xf numFmtId="0" fontId="25" fillId="0" borderId="0" xfId="0" applyFont="1" applyAlignment="1">
      <alignment horizontal="center"/>
    </xf>
    <xf numFmtId="0" fontId="22" fillId="0" borderId="0" xfId="0" quotePrefix="1" applyFont="1" applyAlignment="1">
      <alignment horizontal="left" wrapText="1"/>
    </xf>
    <xf numFmtId="0" fontId="9" fillId="0" borderId="5" xfId="0" applyFont="1" applyBorder="1" applyAlignment="1" applyProtection="1">
      <alignment horizontal="center" vertical="center" wrapText="1"/>
    </xf>
    <xf numFmtId="0" fontId="9" fillId="0" borderId="5" xfId="0" applyFont="1" applyBorder="1" applyAlignment="1" applyProtection="1">
      <alignment horizontal="center" vertical="center"/>
    </xf>
    <xf numFmtId="0" fontId="17" fillId="9" borderId="0" xfId="4" applyFont="1" applyFill="1" applyAlignment="1" applyProtection="1">
      <alignment horizontal="center" vertical="center"/>
    </xf>
    <xf numFmtId="0" fontId="9" fillId="0" borderId="5" xfId="0" applyFont="1" applyFill="1" applyBorder="1" applyAlignment="1" applyProtection="1">
      <alignment horizontal="center" vertical="center"/>
    </xf>
    <xf numFmtId="0" fontId="21" fillId="0" borderId="3" xfId="0" applyFont="1" applyBorder="1" applyAlignment="1" applyProtection="1">
      <alignment horizontal="left" vertical="center" wrapText="1"/>
    </xf>
    <xf numFmtId="0" fontId="11" fillId="2" borderId="0" xfId="0" applyFont="1" applyFill="1" applyAlignment="1" applyProtection="1">
      <alignment horizontal="center" vertical="center"/>
    </xf>
    <xf numFmtId="0" fontId="9" fillId="5" borderId="5" xfId="0" applyFont="1" applyFill="1" applyBorder="1" applyAlignment="1" applyProtection="1">
      <alignment horizontal="center" vertical="center"/>
      <protection locked="0"/>
    </xf>
    <xf numFmtId="0" fontId="9" fillId="0" borderId="5" xfId="0" applyFont="1" applyBorder="1" applyAlignment="1">
      <alignment horizontal="left" vertical="center" wrapText="1"/>
    </xf>
    <xf numFmtId="38" fontId="9" fillId="6" borderId="5" xfId="4" applyNumberFormat="1" applyFont="1" applyFill="1" applyBorder="1" applyAlignment="1">
      <alignment horizontal="center"/>
    </xf>
    <xf numFmtId="0" fontId="9" fillId="0" borderId="5" xfId="0" applyFont="1" applyBorder="1" applyAlignment="1">
      <alignment horizontal="right" vertical="center" wrapText="1"/>
    </xf>
    <xf numFmtId="0" fontId="11" fillId="2" borderId="0" xfId="0" applyFont="1" applyFill="1" applyAlignment="1">
      <alignment horizontal="center"/>
    </xf>
    <xf numFmtId="0" fontId="9" fillId="5" borderId="5" xfId="0" applyFont="1" applyFill="1" applyBorder="1" applyAlignment="1" applyProtection="1">
      <alignment horizontal="center"/>
      <protection locked="0"/>
    </xf>
    <xf numFmtId="0" fontId="9" fillId="12" borderId="2" xfId="0" applyFont="1" applyFill="1" applyBorder="1" applyAlignment="1">
      <alignment horizontal="center" vertical="center"/>
    </xf>
    <xf numFmtId="0" fontId="9" fillId="11" borderId="2" xfId="0" applyFont="1" applyFill="1" applyBorder="1" applyAlignment="1">
      <alignment horizontal="center" vertical="center"/>
    </xf>
    <xf numFmtId="0" fontId="9" fillId="0" borderId="0" xfId="0" applyFont="1" applyAlignment="1">
      <alignment horizontal="center"/>
    </xf>
  </cellXfs>
  <cellStyles count="8">
    <cellStyle name="Comma" xfId="1" builtinId="3"/>
    <cellStyle name="Comma 10" xfId="6"/>
    <cellStyle name="Currency" xfId="2" builtinId="4"/>
    <cellStyle name="Hyperlink" xfId="7" builtinId="8"/>
    <cellStyle name="Normal" xfId="0" builtinId="0"/>
    <cellStyle name="Normal 10" xfId="5"/>
    <cellStyle name="Normal 193" xfId="3"/>
    <cellStyle name="Normal 221" xfId="4"/>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CCFFCC"/>
        </patternFill>
      </fill>
    </dxf>
    <dxf>
      <font>
        <color rgb="FF9C0006"/>
      </font>
      <fill>
        <patternFill>
          <bgColor rgb="FFFFC7CE"/>
        </patternFill>
      </fill>
    </dxf>
  </dxfs>
  <tableStyles count="0" defaultTableStyle="TableStyleMedium9" defaultPivotStyle="PivotStyleLight16"/>
  <colors>
    <mruColors>
      <color rgb="FF00FF00"/>
      <color rgb="FF00FFFF"/>
      <color rgb="FFFFCC00"/>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3</xdr:col>
      <xdr:colOff>201085</xdr:colOff>
      <xdr:row>0</xdr:row>
      <xdr:rowOff>175383</xdr:rowOff>
    </xdr:from>
    <xdr:to>
      <xdr:col>5</xdr:col>
      <xdr:colOff>1046240</xdr:colOff>
      <xdr:row>1</xdr:row>
      <xdr:rowOff>102811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4252" y="175383"/>
          <a:ext cx="2136321" cy="126092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4933950</xdr:colOff>
      <xdr:row>0</xdr:row>
      <xdr:rowOff>146050</xdr:rowOff>
    </xdr:from>
    <xdr:to>
      <xdr:col>3</xdr:col>
      <xdr:colOff>29936</xdr:colOff>
      <xdr:row>1</xdr:row>
      <xdr:rowOff>111578</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69650" y="146050"/>
          <a:ext cx="2131786" cy="126092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6208058</xdr:colOff>
      <xdr:row>0</xdr:row>
      <xdr:rowOff>231587</xdr:rowOff>
    </xdr:from>
    <xdr:to>
      <xdr:col>5</xdr:col>
      <xdr:colOff>17607</xdr:colOff>
      <xdr:row>2</xdr:row>
      <xdr:rowOff>24545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08940" y="231587"/>
          <a:ext cx="2131786" cy="12609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1115786</xdr:colOff>
      <xdr:row>0</xdr:row>
      <xdr:rowOff>208643</xdr:rowOff>
    </xdr:from>
    <xdr:to>
      <xdr:col>4</xdr:col>
      <xdr:colOff>580571</xdr:colOff>
      <xdr:row>1</xdr:row>
      <xdr:rowOff>172357</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98072" y="208643"/>
          <a:ext cx="2131786" cy="12609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7104530</xdr:colOff>
      <xdr:row>0</xdr:row>
      <xdr:rowOff>217717</xdr:rowOff>
    </xdr:from>
    <xdr:to>
      <xdr:col>3</xdr:col>
      <xdr:colOff>5045</xdr:colOff>
      <xdr:row>2</xdr:row>
      <xdr:rowOff>11208</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9942" y="217717"/>
          <a:ext cx="1999691" cy="12726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1555750</xdr:colOff>
      <xdr:row>0</xdr:row>
      <xdr:rowOff>216647</xdr:rowOff>
    </xdr:from>
    <xdr:to>
      <xdr:col>5</xdr:col>
      <xdr:colOff>427309</xdr:colOff>
      <xdr:row>2</xdr:row>
      <xdr:rowOff>14772</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38917" y="216647"/>
          <a:ext cx="2141809" cy="12596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840442</xdr:colOff>
      <xdr:row>0</xdr:row>
      <xdr:rowOff>234347</xdr:rowOff>
    </xdr:from>
    <xdr:to>
      <xdr:col>4</xdr:col>
      <xdr:colOff>175684</xdr:colOff>
      <xdr:row>2</xdr:row>
      <xdr:rowOff>90561</xdr:rowOff>
    </xdr:to>
    <xdr:pic>
      <xdr:nvPicPr>
        <xdr:cNvPr id="4" name="Picture 3">
          <a:extLst>
            <a:ext uri="{FF2B5EF4-FFF2-40B4-BE49-F238E27FC236}">
              <a16:creationId xmlns:a16="http://schemas.microsoft.com/office/drawing/2014/main" id="{194E958E-39F4-4514-B6BC-5D329E1B61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44618" y="234347"/>
          <a:ext cx="2058272" cy="13353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879929</xdr:colOff>
      <xdr:row>0</xdr:row>
      <xdr:rowOff>234346</xdr:rowOff>
    </xdr:from>
    <xdr:to>
      <xdr:col>4</xdr:col>
      <xdr:colOff>518584</xdr:colOff>
      <xdr:row>2</xdr:row>
      <xdr:rowOff>27837</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66679" y="234346"/>
          <a:ext cx="2136322" cy="125336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1912560</xdr:colOff>
      <xdr:row>0</xdr:row>
      <xdr:rowOff>125488</xdr:rowOff>
    </xdr:from>
    <xdr:to>
      <xdr:col>4</xdr:col>
      <xdr:colOff>509308</xdr:colOff>
      <xdr:row>1</xdr:row>
      <xdr:rowOff>89202</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23727" y="125488"/>
          <a:ext cx="2142164" cy="125488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41</xdr:col>
      <xdr:colOff>48559</xdr:colOff>
      <xdr:row>0</xdr:row>
      <xdr:rowOff>187512</xdr:rowOff>
    </xdr:from>
    <xdr:to>
      <xdr:col>45</xdr:col>
      <xdr:colOff>133777</xdr:colOff>
      <xdr:row>0</xdr:row>
      <xdr:rowOff>1257776</xdr:rowOff>
    </xdr:to>
    <xdr:pic>
      <xdr:nvPicPr>
        <xdr:cNvPr id="2" name="Picture 1">
          <a:extLst>
            <a:ext uri="{FF2B5EF4-FFF2-40B4-BE49-F238E27FC236}">
              <a16:creationId xmlns:a16="http://schemas.microsoft.com/office/drawing/2014/main" id="{F0662F5C-7BA4-41AA-B667-FE1CCBD4FE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07206" y="187512"/>
          <a:ext cx="1609218" cy="107026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392205</xdr:colOff>
      <xdr:row>0</xdr:row>
      <xdr:rowOff>151969</xdr:rowOff>
    </xdr:from>
    <xdr:to>
      <xdr:col>8</xdr:col>
      <xdr:colOff>1781075</xdr:colOff>
      <xdr:row>2</xdr:row>
      <xdr:rowOff>2761</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39117" y="151969"/>
          <a:ext cx="2050017" cy="129803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23"/>
  <sheetViews>
    <sheetView showGridLines="0" tabSelected="1" zoomScale="85" zoomScaleNormal="85" zoomScaleSheetLayoutView="85" workbookViewId="0">
      <selection activeCell="B9" sqref="B9:AS15"/>
    </sheetView>
  </sheetViews>
  <sheetFormatPr defaultColWidth="0" defaultRowHeight="14.25" zeroHeight="1" x14ac:dyDescent="0.2"/>
  <cols>
    <col min="1" max="1" width="4.5703125" style="88" customWidth="1"/>
    <col min="2" max="2" width="115.42578125" style="88" bestFit="1" customWidth="1"/>
    <col min="3" max="3" width="18.42578125" style="88" customWidth="1"/>
    <col min="4" max="5" width="9.140625" style="88" customWidth="1"/>
    <col min="6" max="6" width="17.42578125" style="88" customWidth="1"/>
    <col min="7" max="7" width="4.42578125" style="88" customWidth="1"/>
    <col min="8" max="8" width="4.5703125" style="88" customWidth="1"/>
    <col min="9" max="10" width="9.140625" style="88" hidden="1" customWidth="1"/>
    <col min="11" max="11" width="3.42578125" style="88" hidden="1" customWidth="1"/>
    <col min="12" max="13" width="9.140625" style="88" hidden="1" customWidth="1"/>
    <col min="14" max="16384" width="9.140625" style="88" hidden="1"/>
  </cols>
  <sheetData>
    <row r="1" spans="2:13" ht="105" customHeight="1" x14ac:dyDescent="0.25">
      <c r="B1" s="87" t="s">
        <v>476</v>
      </c>
      <c r="F1" s="89"/>
    </row>
    <row r="2" spans="2:13" ht="15" x14ac:dyDescent="0.2">
      <c r="B2" s="90"/>
    </row>
    <row r="3" spans="2:13" ht="15.75" x14ac:dyDescent="0.25">
      <c r="B3" s="112" t="s">
        <v>99</v>
      </c>
      <c r="C3" s="112"/>
      <c r="D3" s="112"/>
      <c r="E3" s="112"/>
      <c r="F3" s="112"/>
    </row>
    <row r="4" spans="2:13" x14ac:dyDescent="0.2"/>
    <row r="5" spans="2:13" ht="15" customHeight="1" x14ac:dyDescent="0.25">
      <c r="B5" s="91"/>
    </row>
    <row r="6" spans="2:13" ht="15.75" thickBot="1" x14ac:dyDescent="0.3">
      <c r="B6" s="91" t="s">
        <v>22</v>
      </c>
      <c r="M6" s="92" t="s">
        <v>23</v>
      </c>
    </row>
    <row r="7" spans="2:13" ht="15.75" thickTop="1" thickBot="1" x14ac:dyDescent="0.25">
      <c r="B7" s="93" t="s">
        <v>24</v>
      </c>
    </row>
    <row r="8" spans="2:13" ht="15.75" thickTop="1" thickBot="1" x14ac:dyDescent="0.25">
      <c r="B8" s="94" t="s">
        <v>25</v>
      </c>
    </row>
    <row r="9" spans="2:13" ht="15.75" thickTop="1" thickBot="1" x14ac:dyDescent="0.25">
      <c r="B9" s="95" t="s">
        <v>26</v>
      </c>
    </row>
    <row r="10" spans="2:13" ht="15" thickTop="1" x14ac:dyDescent="0.2">
      <c r="B10" s="96" t="s">
        <v>27</v>
      </c>
    </row>
    <row r="11" spans="2:13" x14ac:dyDescent="0.2"/>
    <row r="12" spans="2:13" ht="15" x14ac:dyDescent="0.25">
      <c r="B12" s="97" t="s">
        <v>2</v>
      </c>
    </row>
    <row r="13" spans="2:13" x14ac:dyDescent="0.2">
      <c r="B13" s="98" t="s">
        <v>28</v>
      </c>
    </row>
    <row r="14" spans="2:13" ht="15" x14ac:dyDescent="0.25">
      <c r="B14" s="98" t="s">
        <v>524</v>
      </c>
    </row>
    <row r="15" spans="2:13" x14ac:dyDescent="0.2">
      <c r="B15" s="98" t="s">
        <v>29</v>
      </c>
    </row>
    <row r="16" spans="2:13" ht="15" x14ac:dyDescent="0.25">
      <c r="B16" s="98" t="s">
        <v>525</v>
      </c>
    </row>
    <row r="17" spans="2:2" x14ac:dyDescent="0.2">
      <c r="B17" s="99" t="s">
        <v>97</v>
      </c>
    </row>
    <row r="18" spans="2:2" x14ac:dyDescent="0.2">
      <c r="B18" s="98" t="s">
        <v>441</v>
      </c>
    </row>
    <row r="19" spans="2:2" x14ac:dyDescent="0.2">
      <c r="B19" s="98" t="s">
        <v>442</v>
      </c>
    </row>
    <row r="20" spans="2:2" ht="28.5" x14ac:dyDescent="0.2">
      <c r="B20" s="100" t="s">
        <v>435</v>
      </c>
    </row>
    <row r="21" spans="2:2" x14ac:dyDescent="0.2"/>
    <row r="22" spans="2:2" x14ac:dyDescent="0.2"/>
    <row r="23" spans="2:2" x14ac:dyDescent="0.2"/>
  </sheetData>
  <sheetProtection algorithmName="SHA-512" hashValue="akcFMdwdc5AfSECe+L141ch0mplLci5U9obmyKYElJZjp3q57jI34JPeXfKGxvtA0+Masq4fC0I3zNOLqICJ9Q==" saltValue="bPifLwwIGQvieia9UZd8VA==" spinCount="100000" sheet="1" objects="1" scenarios="1" selectLockedCells="1"/>
  <mergeCells count="1">
    <mergeCell ref="B3:F3"/>
  </mergeCells>
  <pageMargins left="0.7" right="0.7" top="0.75" bottom="0.75" header="0.3" footer="0.3"/>
  <pageSetup scale="72"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E6"/>
  <sheetViews>
    <sheetView showGridLines="0" zoomScale="85" zoomScaleNormal="85" workbookViewId="0">
      <selection activeCell="C5" sqref="C5"/>
    </sheetView>
  </sheetViews>
  <sheetFormatPr defaultColWidth="0" defaultRowHeight="14.25" zeroHeight="1" x14ac:dyDescent="0.2"/>
  <cols>
    <col min="1" max="1" width="4.5703125" style="9" customWidth="1"/>
    <col min="2" max="2" width="84.42578125" style="9" customWidth="1"/>
    <col min="3" max="3" width="100.7109375" style="9" customWidth="1"/>
    <col min="4" max="4" width="9.140625" style="9" customWidth="1"/>
    <col min="5" max="5" width="4.5703125" style="9" customWidth="1"/>
    <col min="6" max="16384" width="9.140625" style="9" hidden="1"/>
  </cols>
  <sheetData>
    <row r="1" spans="2:4" ht="102" customHeight="1" x14ac:dyDescent="0.2">
      <c r="B1" s="8" t="str">
        <f>Form_title</f>
        <v>DRP Demo C Offer Form</v>
      </c>
    </row>
    <row r="2" spans="2:4" x14ac:dyDescent="0.2"/>
    <row r="3" spans="2:4" ht="18" x14ac:dyDescent="0.25">
      <c r="B3" s="134" t="s">
        <v>102</v>
      </c>
      <c r="C3" s="134"/>
      <c r="D3" s="134"/>
    </row>
    <row r="4" spans="2:4" x14ac:dyDescent="0.2"/>
    <row r="5" spans="2:4" ht="200.1" customHeight="1" x14ac:dyDescent="0.2">
      <c r="B5" s="3" t="s">
        <v>101</v>
      </c>
      <c r="C5" s="22"/>
    </row>
    <row r="6" spans="2:4" x14ac:dyDescent="0.2"/>
  </sheetData>
  <sheetProtection algorithmName="SHA-512" hashValue="43fvFg/Z3yeGCvxZxiaXTJ903Evtpvdak+j2gV1Vjge/zJo9n2BQONXMDEDL2fYkRdIcvLSALkyv4zPltGaBDg==" saltValue="ytniczTsVi1MBQYlxe+X9g==" spinCount="100000" sheet="1" objects="1" scenarios="1" selectLockedCells="1"/>
  <mergeCells count="1">
    <mergeCell ref="B3:D3"/>
  </mergeCells>
  <pageMargins left="0.7" right="0.7" top="0.75" bottom="0.75" header="0.3" footer="0.3"/>
  <pageSetup scale="64" orientation="landscape"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123"/>
  <sheetViews>
    <sheetView showGridLines="0" zoomScale="85" zoomScaleNormal="85" zoomScaleSheetLayoutView="85" workbookViewId="0">
      <selection activeCell="D9" sqref="D9"/>
    </sheetView>
  </sheetViews>
  <sheetFormatPr defaultColWidth="0" defaultRowHeight="14.25" zeroHeight="1" x14ac:dyDescent="0.2"/>
  <cols>
    <col min="1" max="1" width="4.5703125" style="9" customWidth="1"/>
    <col min="2" max="2" width="36" style="9" bestFit="1" customWidth="1"/>
    <col min="3" max="3" width="84.85546875" style="9" customWidth="1"/>
    <col min="4" max="4" width="13.140625" style="9" customWidth="1"/>
    <col min="5" max="5" width="119.140625" style="9" bestFit="1" customWidth="1"/>
    <col min="6" max="6" width="9.140625" style="9" customWidth="1"/>
    <col min="7" max="7" width="4.5703125" style="9" customWidth="1"/>
    <col min="8" max="16384" width="9.140625" style="9" hidden="1"/>
  </cols>
  <sheetData>
    <row r="1" spans="2:6" ht="102" customHeight="1" x14ac:dyDescent="0.2">
      <c r="B1" s="117" t="str">
        <f>Form_title</f>
        <v>DRP Demo C Offer Form</v>
      </c>
      <c r="C1" s="117"/>
    </row>
    <row r="2" spans="2:6" x14ac:dyDescent="0.2"/>
    <row r="3" spans="2:6" x14ac:dyDescent="0.2">
      <c r="C3" s="13"/>
    </row>
    <row r="4" spans="2:6" ht="18" x14ac:dyDescent="0.2">
      <c r="B4" s="114" t="s">
        <v>98</v>
      </c>
      <c r="C4" s="114"/>
      <c r="D4" s="114"/>
      <c r="E4" s="114"/>
      <c r="F4" s="114"/>
    </row>
    <row r="5" spans="2:6" x14ac:dyDescent="0.2">
      <c r="C5" s="13"/>
    </row>
    <row r="6" spans="2:6" ht="15.75" thickBot="1" x14ac:dyDescent="0.3">
      <c r="C6" s="64" t="s">
        <v>38</v>
      </c>
      <c r="D6" s="65" t="s">
        <v>51</v>
      </c>
      <c r="E6" s="64" t="s">
        <v>49</v>
      </c>
    </row>
    <row r="7" spans="2:6" x14ac:dyDescent="0.2">
      <c r="C7" s="13"/>
    </row>
    <row r="8" spans="2:6" x14ac:dyDescent="0.2">
      <c r="C8" s="13"/>
    </row>
    <row r="9" spans="2:6" x14ac:dyDescent="0.2">
      <c r="B9" s="137" t="s">
        <v>39</v>
      </c>
      <c r="C9" s="49" t="s">
        <v>48</v>
      </c>
      <c r="D9" s="12"/>
      <c r="E9" s="39"/>
    </row>
    <row r="10" spans="2:6" ht="28.5" x14ac:dyDescent="0.2">
      <c r="B10" s="137"/>
      <c r="C10" s="49" t="s">
        <v>445</v>
      </c>
      <c r="D10" s="12"/>
      <c r="E10" s="39"/>
    </row>
    <row r="11" spans="2:6" x14ac:dyDescent="0.2">
      <c r="B11" s="137"/>
      <c r="C11" s="49" t="s">
        <v>113</v>
      </c>
      <c r="D11" s="12"/>
      <c r="E11" s="39"/>
    </row>
    <row r="12" spans="2:6" ht="28.5" x14ac:dyDescent="0.2">
      <c r="B12" s="137"/>
      <c r="C12" s="49" t="s">
        <v>446</v>
      </c>
      <c r="D12" s="12"/>
      <c r="E12" s="39"/>
    </row>
    <row r="13" spans="2:6" ht="57" x14ac:dyDescent="0.2">
      <c r="B13" s="137"/>
      <c r="C13" s="49" t="s">
        <v>470</v>
      </c>
      <c r="D13" s="12"/>
      <c r="E13" s="39"/>
    </row>
    <row r="14" spans="2:6" x14ac:dyDescent="0.2">
      <c r="B14" s="137"/>
      <c r="C14" s="49" t="s">
        <v>458</v>
      </c>
      <c r="D14" s="12"/>
      <c r="E14" s="39"/>
    </row>
    <row r="15" spans="2:6" ht="28.5" x14ac:dyDescent="0.2">
      <c r="B15" s="137"/>
      <c r="C15" s="49" t="s">
        <v>415</v>
      </c>
      <c r="D15" s="12"/>
      <c r="E15" s="39"/>
    </row>
    <row r="16" spans="2:6" x14ac:dyDescent="0.2"/>
    <row r="17" spans="2:5" x14ac:dyDescent="0.2">
      <c r="C17" s="13"/>
    </row>
    <row r="18" spans="2:5" ht="28.5" x14ac:dyDescent="0.2">
      <c r="B18" s="136" t="s">
        <v>130</v>
      </c>
      <c r="C18" s="32" t="s">
        <v>523</v>
      </c>
      <c r="D18" s="12"/>
      <c r="E18" s="39"/>
    </row>
    <row r="19" spans="2:5" ht="42.75" x14ac:dyDescent="0.2">
      <c r="B19" s="136"/>
      <c r="C19" s="49" t="s">
        <v>478</v>
      </c>
      <c r="D19" s="12"/>
      <c r="E19" s="39"/>
    </row>
    <row r="20" spans="2:5" ht="28.5" x14ac:dyDescent="0.2">
      <c r="B20" s="136"/>
      <c r="C20" s="49" t="s">
        <v>513</v>
      </c>
      <c r="D20" s="12"/>
      <c r="E20" s="39"/>
    </row>
    <row r="21" spans="2:5" x14ac:dyDescent="0.2">
      <c r="B21" s="136"/>
      <c r="C21" s="66" t="s">
        <v>466</v>
      </c>
      <c r="D21" s="12"/>
      <c r="E21" s="39"/>
    </row>
    <row r="22" spans="2:5" x14ac:dyDescent="0.2"/>
    <row r="23" spans="2:5" x14ac:dyDescent="0.2">
      <c r="C23" s="13"/>
    </row>
    <row r="24" spans="2:5" ht="14.25" customHeight="1" x14ac:dyDescent="0.2">
      <c r="B24" s="137" t="s">
        <v>467</v>
      </c>
      <c r="C24" s="32" t="s">
        <v>50</v>
      </c>
      <c r="D24" s="12"/>
      <c r="E24" s="39"/>
    </row>
    <row r="25" spans="2:5" ht="28.5" x14ac:dyDescent="0.2">
      <c r="B25" s="137"/>
      <c r="C25" s="49" t="s">
        <v>416</v>
      </c>
      <c r="D25" s="12"/>
      <c r="E25" s="39"/>
    </row>
    <row r="26" spans="2:5" ht="42.75" x14ac:dyDescent="0.2">
      <c r="B26" s="137"/>
      <c r="C26" s="49" t="s">
        <v>468</v>
      </c>
      <c r="D26" s="12"/>
      <c r="E26" s="39"/>
    </row>
    <row r="27" spans="2:5" x14ac:dyDescent="0.2"/>
    <row r="28" spans="2:5" x14ac:dyDescent="0.2">
      <c r="B28" s="67"/>
    </row>
    <row r="29" spans="2:5" ht="28.5" x14ac:dyDescent="0.2">
      <c r="B29" s="136" t="s">
        <v>129</v>
      </c>
      <c r="C29" s="49" t="s">
        <v>526</v>
      </c>
      <c r="D29" s="12"/>
      <c r="E29" s="39"/>
    </row>
    <row r="30" spans="2:5" ht="28.5" x14ac:dyDescent="0.2">
      <c r="B30" s="136"/>
      <c r="C30" s="49" t="s">
        <v>93</v>
      </c>
      <c r="D30" s="12"/>
      <c r="E30" s="39"/>
    </row>
    <row r="31" spans="2:5" ht="28.5" x14ac:dyDescent="0.2">
      <c r="B31" s="136"/>
      <c r="C31" s="49" t="s">
        <v>462</v>
      </c>
      <c r="D31" s="12"/>
      <c r="E31" s="39"/>
    </row>
    <row r="32" spans="2:5" ht="42.75" x14ac:dyDescent="0.2">
      <c r="B32" s="136"/>
      <c r="C32" s="49" t="s">
        <v>447</v>
      </c>
      <c r="D32" s="12"/>
      <c r="E32" s="39"/>
    </row>
    <row r="33" spans="2:5" ht="71.25" x14ac:dyDescent="0.2">
      <c r="B33" s="136"/>
      <c r="C33" s="49" t="s">
        <v>463</v>
      </c>
      <c r="D33" s="12"/>
      <c r="E33" s="39"/>
    </row>
    <row r="34" spans="2:5" x14ac:dyDescent="0.2">
      <c r="C34" s="13"/>
    </row>
    <row r="35" spans="2:5" x14ac:dyDescent="0.2">
      <c r="C35" s="13"/>
    </row>
    <row r="36" spans="2:5" x14ac:dyDescent="0.2">
      <c r="B36" s="137" t="s">
        <v>40</v>
      </c>
      <c r="C36" s="49" t="s">
        <v>57</v>
      </c>
      <c r="D36" s="12"/>
      <c r="E36" s="39"/>
    </row>
    <row r="37" spans="2:5" ht="42.75" x14ac:dyDescent="0.2">
      <c r="B37" s="137"/>
      <c r="C37" s="49" t="s">
        <v>440</v>
      </c>
      <c r="D37" s="12"/>
      <c r="E37" s="39"/>
    </row>
    <row r="38" spans="2:5" ht="42.75" x14ac:dyDescent="0.2">
      <c r="B38" s="137"/>
      <c r="C38" s="49" t="s">
        <v>469</v>
      </c>
      <c r="D38" s="12"/>
      <c r="E38" s="39"/>
    </row>
    <row r="39" spans="2:5" x14ac:dyDescent="0.2">
      <c r="C39" s="13"/>
    </row>
    <row r="40" spans="2:5" x14ac:dyDescent="0.2">
      <c r="C40" s="13"/>
    </row>
    <row r="41" spans="2:5" ht="42.75" x14ac:dyDescent="0.2">
      <c r="B41" s="68" t="s">
        <v>41</v>
      </c>
      <c r="C41" s="49" t="s">
        <v>514</v>
      </c>
      <c r="D41" s="12"/>
      <c r="E41" s="39"/>
    </row>
    <row r="42" spans="2:5" x14ac:dyDescent="0.2">
      <c r="C42" s="13"/>
    </row>
    <row r="43" spans="2:5" x14ac:dyDescent="0.2">
      <c r="C43" s="13"/>
    </row>
    <row r="44" spans="2:5" ht="28.5" x14ac:dyDescent="0.2">
      <c r="B44" s="69" t="s">
        <v>42</v>
      </c>
      <c r="C44" s="49" t="s">
        <v>515</v>
      </c>
      <c r="D44" s="12"/>
      <c r="E44" s="39"/>
    </row>
    <row r="45" spans="2:5" x14ac:dyDescent="0.2"/>
    <row r="46" spans="2:5" x14ac:dyDescent="0.2">
      <c r="C46" s="13"/>
    </row>
    <row r="47" spans="2:5" ht="28.5" x14ac:dyDescent="0.2">
      <c r="B47" s="136" t="s">
        <v>95</v>
      </c>
      <c r="C47" s="46" t="s">
        <v>423</v>
      </c>
      <c r="D47" s="12"/>
      <c r="E47" s="39"/>
    </row>
    <row r="48" spans="2:5" ht="30" customHeight="1" x14ac:dyDescent="0.2">
      <c r="B48" s="136"/>
      <c r="C48" s="46" t="s">
        <v>424</v>
      </c>
      <c r="D48" s="12"/>
      <c r="E48" s="39"/>
    </row>
    <row r="49" spans="2:5" ht="28.5" x14ac:dyDescent="0.2">
      <c r="B49" s="136"/>
      <c r="C49" s="46" t="s">
        <v>425</v>
      </c>
      <c r="D49" s="12"/>
      <c r="E49" s="39"/>
    </row>
    <row r="50" spans="2:5" x14ac:dyDescent="0.2">
      <c r="C50" s="13"/>
    </row>
    <row r="51" spans="2:5" x14ac:dyDescent="0.2">
      <c r="B51" s="137" t="s">
        <v>455</v>
      </c>
      <c r="C51" s="49" t="s">
        <v>414</v>
      </c>
      <c r="D51" s="12"/>
      <c r="E51" s="39"/>
    </row>
    <row r="52" spans="2:5" ht="28.5" x14ac:dyDescent="0.2">
      <c r="B52" s="137"/>
      <c r="C52" s="49" t="s">
        <v>131</v>
      </c>
      <c r="D52" s="12"/>
      <c r="E52" s="39"/>
    </row>
    <row r="53" spans="2:5" x14ac:dyDescent="0.2">
      <c r="C53" s="70"/>
    </row>
    <row r="54" spans="2:5" ht="84" customHeight="1" x14ac:dyDescent="0.2">
      <c r="B54" s="68" t="s">
        <v>452</v>
      </c>
      <c r="C54" s="49" t="s">
        <v>453</v>
      </c>
      <c r="D54" s="12"/>
      <c r="E54" s="39"/>
    </row>
    <row r="55" spans="2:5" x14ac:dyDescent="0.2">
      <c r="C55" s="13"/>
    </row>
    <row r="56" spans="2:5" ht="57" x14ac:dyDescent="0.2">
      <c r="B56" s="69" t="s">
        <v>481</v>
      </c>
      <c r="C56" s="49" t="s">
        <v>480</v>
      </c>
      <c r="D56" s="12"/>
      <c r="E56" s="39"/>
    </row>
    <row r="57" spans="2:5" x14ac:dyDescent="0.2"/>
    <row r="58" spans="2:5" x14ac:dyDescent="0.2">
      <c r="B58" s="71"/>
    </row>
    <row r="59" spans="2:5" ht="409.5" x14ac:dyDescent="0.2">
      <c r="B59" s="68" t="s">
        <v>456</v>
      </c>
      <c r="C59" s="49" t="s">
        <v>457</v>
      </c>
      <c r="D59" s="12"/>
      <c r="E59" s="39"/>
    </row>
    <row r="60" spans="2:5" x14ac:dyDescent="0.2">
      <c r="C60" s="13"/>
    </row>
    <row r="61" spans="2:5" x14ac:dyDescent="0.2">
      <c r="B61" s="71"/>
    </row>
    <row r="62" spans="2:5" x14ac:dyDescent="0.2">
      <c r="B62" s="71"/>
    </row>
    <row r="63" spans="2:5" ht="28.5" x14ac:dyDescent="0.2">
      <c r="B63" s="72" t="s">
        <v>118</v>
      </c>
      <c r="C63" s="49" t="s">
        <v>100</v>
      </c>
      <c r="D63" s="135"/>
      <c r="E63" s="135"/>
    </row>
    <row r="64" spans="2:5" x14ac:dyDescent="0.2">
      <c r="C64" s="13"/>
    </row>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sheetData>
  <sheetProtection algorithmName="SHA-512" hashValue="h8GD2nHya20GvNU0cL+K26xN4aEJhhXbfL7fARjy9m6roUJUJmvSBT2CKMFQAJHDO6vTJvdGVegeN2O4fPQavg==" saltValue="lVuPmeb4mXymnOteG5HPnQ==" spinCount="100000" sheet="1" objects="1" scenarios="1" selectLockedCells="1"/>
  <mergeCells count="10">
    <mergeCell ref="B1:C1"/>
    <mergeCell ref="D63:E63"/>
    <mergeCell ref="B4:F4"/>
    <mergeCell ref="B18:B21"/>
    <mergeCell ref="B29:B33"/>
    <mergeCell ref="B9:B15"/>
    <mergeCell ref="B24:B26"/>
    <mergeCell ref="B36:B38"/>
    <mergeCell ref="B47:B49"/>
    <mergeCell ref="B51:B52"/>
  </mergeCells>
  <conditionalFormatting sqref="D15 D13 D18 D9:D10 D36:D37 D21 D51:D55">
    <cfRule type="cellIs" dxfId="15" priority="22" operator="equal">
      <formula>"No"</formula>
    </cfRule>
  </conditionalFormatting>
  <conditionalFormatting sqref="D24:D26">
    <cfRule type="cellIs" dxfId="14" priority="19" operator="equal">
      <formula>"No"</formula>
    </cfRule>
  </conditionalFormatting>
  <conditionalFormatting sqref="D29:D30 D32:D33">
    <cfRule type="cellIs" dxfId="13" priority="18" operator="equal">
      <formula>"No"</formula>
    </cfRule>
  </conditionalFormatting>
  <conditionalFormatting sqref="D38">
    <cfRule type="cellIs" dxfId="12" priority="17" operator="equal">
      <formula>"No"</formula>
    </cfRule>
  </conditionalFormatting>
  <conditionalFormatting sqref="D41">
    <cfRule type="cellIs" dxfId="11" priority="16" operator="equal">
      <formula>"No"</formula>
    </cfRule>
  </conditionalFormatting>
  <conditionalFormatting sqref="D44">
    <cfRule type="cellIs" dxfId="10" priority="15" operator="equal">
      <formula>"No"</formula>
    </cfRule>
  </conditionalFormatting>
  <conditionalFormatting sqref="D47:D49">
    <cfRule type="cellIs" dxfId="9" priority="14" operator="equal">
      <formula>"Yes"</formula>
    </cfRule>
  </conditionalFormatting>
  <conditionalFormatting sqref="D59:D60">
    <cfRule type="cellIs" dxfId="8" priority="11" operator="equal">
      <formula>"No"</formula>
    </cfRule>
  </conditionalFormatting>
  <conditionalFormatting sqref="D61">
    <cfRule type="cellIs" dxfId="7" priority="10" operator="equal">
      <formula>"No"</formula>
    </cfRule>
  </conditionalFormatting>
  <conditionalFormatting sqref="D14">
    <cfRule type="cellIs" dxfId="6" priority="9" operator="equal">
      <formula>"No"</formula>
    </cfRule>
  </conditionalFormatting>
  <conditionalFormatting sqref="D31">
    <cfRule type="cellIs" dxfId="5" priority="7" operator="equal">
      <formula>"No"</formula>
    </cfRule>
  </conditionalFormatting>
  <conditionalFormatting sqref="D12">
    <cfRule type="cellIs" dxfId="4" priority="5" operator="equal">
      <formula>"No"</formula>
    </cfRule>
  </conditionalFormatting>
  <conditionalFormatting sqref="D11">
    <cfRule type="cellIs" dxfId="3" priority="4" operator="equal">
      <formula>"No"</formula>
    </cfRule>
  </conditionalFormatting>
  <conditionalFormatting sqref="D56">
    <cfRule type="cellIs" dxfId="2" priority="3" operator="equal">
      <formula>"No"</formula>
    </cfRule>
  </conditionalFormatting>
  <conditionalFormatting sqref="D19">
    <cfRule type="cellIs" dxfId="1" priority="2" operator="equal">
      <formula>"No"</formula>
    </cfRule>
  </conditionalFormatting>
  <conditionalFormatting sqref="D20">
    <cfRule type="cellIs" dxfId="0" priority="1" operator="equal">
      <formula>"No"</formula>
    </cfRule>
  </conditionalFormatting>
  <dataValidations count="1">
    <dataValidation type="list" allowBlank="1" showInputMessage="1" showErrorMessage="1" sqref="D54 D24:D26 D56 D41 D44 D47:D49 D59 D29:D33 D9:D15 D18:D21 D36:D38 D51:D52">
      <formula1>Boolean_yes_no</formula1>
    </dataValidation>
  </dataValidations>
  <pageMargins left="0.7" right="0.7" top="0.75" bottom="0.75" header="0.3" footer="0.3"/>
  <pageSetup scale="26" orientation="landscape"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2:AN76"/>
  <sheetViews>
    <sheetView workbookViewId="0"/>
  </sheetViews>
  <sheetFormatPr defaultRowHeight="14.25" x14ac:dyDescent="0.2"/>
  <cols>
    <col min="1" max="2" width="9.140625" style="9"/>
    <col min="3" max="3" width="94" style="9" customWidth="1"/>
    <col min="4" max="6" width="9.140625" style="9"/>
    <col min="7" max="7" width="29" style="9" bestFit="1" customWidth="1"/>
    <col min="8" max="8" width="15.7109375" style="9" bestFit="1" customWidth="1"/>
    <col min="9" max="19" width="9.140625" style="9"/>
    <col min="20" max="20" width="36.5703125" style="9" customWidth="1"/>
    <col min="21" max="22" width="9.140625" style="9"/>
    <col min="23" max="23" width="10.7109375" style="9" customWidth="1"/>
    <col min="24" max="26" width="9.140625" style="9"/>
    <col min="27" max="27" width="26.5703125" style="82" customWidth="1"/>
    <col min="28" max="35" width="9.140625" style="9"/>
    <col min="36" max="36" width="28.85546875" style="82" customWidth="1"/>
    <col min="37" max="16384" width="9.140625" style="9"/>
  </cols>
  <sheetData>
    <row r="2" spans="2:40" x14ac:dyDescent="0.2">
      <c r="B2" s="138" t="s">
        <v>404</v>
      </c>
      <c r="C2" s="138"/>
      <c r="E2" s="138" t="s">
        <v>405</v>
      </c>
      <c r="F2" s="138"/>
      <c r="G2" s="138"/>
      <c r="H2" s="138"/>
      <c r="I2" s="138"/>
      <c r="J2" s="138"/>
      <c r="K2" s="138"/>
      <c r="L2" s="138"/>
      <c r="M2" s="138"/>
      <c r="Q2" s="138" t="s">
        <v>40</v>
      </c>
      <c r="R2" s="138"/>
      <c r="S2" s="138"/>
      <c r="T2" s="138"/>
      <c r="U2" s="138"/>
      <c r="V2" s="138"/>
      <c r="W2" s="138"/>
      <c r="X2" s="138"/>
      <c r="Y2" s="138"/>
      <c r="Z2" s="138"/>
      <c r="AA2" s="138"/>
      <c r="AC2" s="138" t="s">
        <v>411</v>
      </c>
      <c r="AD2" s="138"/>
      <c r="AE2" s="138"/>
      <c r="AG2" s="138" t="s">
        <v>434</v>
      </c>
      <c r="AH2" s="138"/>
      <c r="AI2" s="138"/>
      <c r="AJ2" s="138"/>
      <c r="AK2" s="138"/>
    </row>
    <row r="3" spans="2:40" ht="72" x14ac:dyDescent="0.2">
      <c r="B3" s="76" t="s">
        <v>386</v>
      </c>
      <c r="C3" s="76" t="s">
        <v>41</v>
      </c>
      <c r="D3" s="76"/>
      <c r="E3" s="76" t="s">
        <v>377</v>
      </c>
      <c r="F3" s="76" t="s">
        <v>214</v>
      </c>
      <c r="G3" s="76" t="s">
        <v>139</v>
      </c>
      <c r="H3" s="76" t="s">
        <v>419</v>
      </c>
      <c r="I3" s="77" t="s">
        <v>378</v>
      </c>
      <c r="J3" s="78" t="s">
        <v>206</v>
      </c>
      <c r="K3" s="76" t="s">
        <v>316</v>
      </c>
      <c r="L3" s="77" t="s">
        <v>389</v>
      </c>
      <c r="M3" s="76" t="s">
        <v>254</v>
      </c>
      <c r="N3" s="76" t="s">
        <v>209</v>
      </c>
      <c r="O3" s="76" t="s">
        <v>489</v>
      </c>
      <c r="P3" s="76"/>
      <c r="Q3" s="76" t="s">
        <v>393</v>
      </c>
      <c r="R3" s="76" t="s">
        <v>279</v>
      </c>
      <c r="S3" s="76" t="s">
        <v>394</v>
      </c>
      <c r="T3" s="78" t="s">
        <v>165</v>
      </c>
      <c r="U3" s="76" t="s">
        <v>297</v>
      </c>
      <c r="V3" s="76" t="s">
        <v>331</v>
      </c>
      <c r="W3" s="76" t="s">
        <v>317</v>
      </c>
      <c r="X3" s="76" t="s">
        <v>357</v>
      </c>
      <c r="Y3" s="76" t="s">
        <v>354</v>
      </c>
      <c r="Z3" s="76" t="s">
        <v>348</v>
      </c>
      <c r="AA3" s="76" t="s">
        <v>364</v>
      </c>
      <c r="AB3" s="76"/>
      <c r="AC3" s="76" t="s">
        <v>251</v>
      </c>
      <c r="AD3" s="76" t="s">
        <v>407</v>
      </c>
      <c r="AE3" s="76" t="s">
        <v>410</v>
      </c>
      <c r="AF3" s="76"/>
      <c r="AG3" s="76" t="s">
        <v>308</v>
      </c>
      <c r="AH3" s="76" t="s">
        <v>321</v>
      </c>
      <c r="AI3" s="76" t="s">
        <v>334</v>
      </c>
      <c r="AJ3" s="77" t="s">
        <v>373</v>
      </c>
      <c r="AK3" s="76" t="s">
        <v>339</v>
      </c>
      <c r="AN3" s="77"/>
    </row>
    <row r="4" spans="2:40" ht="24" x14ac:dyDescent="0.2">
      <c r="B4" s="79" t="s">
        <v>127</v>
      </c>
      <c r="C4" s="80" t="s">
        <v>270</v>
      </c>
      <c r="D4" s="79"/>
      <c r="E4" s="80" t="s">
        <v>379</v>
      </c>
      <c r="F4" s="80" t="s">
        <v>215</v>
      </c>
      <c r="G4" s="80" t="s">
        <v>140</v>
      </c>
      <c r="H4" s="80" t="s">
        <v>158</v>
      </c>
      <c r="I4" s="80" t="s">
        <v>380</v>
      </c>
      <c r="J4" s="81" t="s">
        <v>207</v>
      </c>
      <c r="K4" s="80" t="s">
        <v>312</v>
      </c>
      <c r="L4" s="80" t="s">
        <v>390</v>
      </c>
      <c r="M4" s="80" t="s">
        <v>255</v>
      </c>
      <c r="N4" s="80" t="s">
        <v>210</v>
      </c>
      <c r="O4" s="80">
        <v>597</v>
      </c>
      <c r="P4" s="80"/>
      <c r="Q4" s="80" t="s">
        <v>277</v>
      </c>
      <c r="R4" s="80" t="s">
        <v>280</v>
      </c>
      <c r="S4" s="80" t="s">
        <v>395</v>
      </c>
      <c r="T4" s="81" t="s">
        <v>166</v>
      </c>
      <c r="U4" s="80" t="s">
        <v>298</v>
      </c>
      <c r="V4" s="80" t="s">
        <v>332</v>
      </c>
      <c r="W4" s="80" t="s">
        <v>318</v>
      </c>
      <c r="X4" s="82" t="s">
        <v>358</v>
      </c>
      <c r="Y4" s="80" t="s">
        <v>349</v>
      </c>
      <c r="Z4" s="80" t="s">
        <v>349</v>
      </c>
      <c r="AA4" s="82" t="s">
        <v>365</v>
      </c>
      <c r="AB4" s="80"/>
      <c r="AC4" s="80" t="s">
        <v>252</v>
      </c>
      <c r="AD4" s="80" t="s">
        <v>408</v>
      </c>
      <c r="AE4" s="80">
        <v>10</v>
      </c>
      <c r="AF4" s="80"/>
      <c r="AG4" s="80" t="s">
        <v>309</v>
      </c>
      <c r="AH4" s="80" t="s">
        <v>322</v>
      </c>
      <c r="AI4" s="80" t="s">
        <v>335</v>
      </c>
      <c r="AJ4" s="80" t="s">
        <v>349</v>
      </c>
      <c r="AK4" s="80" t="s">
        <v>340</v>
      </c>
      <c r="AN4" s="80"/>
    </row>
    <row r="5" spans="2:40" ht="36" x14ac:dyDescent="0.2">
      <c r="B5" s="82" t="s">
        <v>387</v>
      </c>
      <c r="C5" s="80" t="s">
        <v>271</v>
      </c>
      <c r="D5" s="82"/>
      <c r="E5" s="80" t="s">
        <v>381</v>
      </c>
      <c r="F5" s="80" t="s">
        <v>216</v>
      </c>
      <c r="G5" s="80" t="s">
        <v>141</v>
      </c>
      <c r="H5" s="80" t="s">
        <v>159</v>
      </c>
      <c r="I5" s="80" t="s">
        <v>382</v>
      </c>
      <c r="J5" s="81" t="s">
        <v>208</v>
      </c>
      <c r="K5" s="80" t="s">
        <v>313</v>
      </c>
      <c r="L5" s="80" t="s">
        <v>391</v>
      </c>
      <c r="M5" s="80" t="s">
        <v>256</v>
      </c>
      <c r="N5" s="80" t="s">
        <v>211</v>
      </c>
      <c r="O5" s="80">
        <v>298</v>
      </c>
      <c r="P5" s="80"/>
      <c r="Q5" s="80" t="s">
        <v>278</v>
      </c>
      <c r="R5" s="80" t="s">
        <v>281</v>
      </c>
      <c r="S5" s="80" t="s">
        <v>319</v>
      </c>
      <c r="T5" s="81" t="s">
        <v>167</v>
      </c>
      <c r="U5" s="80" t="s">
        <v>299</v>
      </c>
      <c r="V5" s="80" t="s">
        <v>333</v>
      </c>
      <c r="W5" s="80" t="s">
        <v>307</v>
      </c>
      <c r="X5" s="82" t="s">
        <v>359</v>
      </c>
      <c r="Y5" s="80" t="s">
        <v>350</v>
      </c>
      <c r="Z5" s="80" t="s">
        <v>350</v>
      </c>
      <c r="AA5" s="82" t="s">
        <v>366</v>
      </c>
      <c r="AB5" s="80"/>
      <c r="AC5" s="80" t="s">
        <v>253</v>
      </c>
      <c r="AD5" s="80" t="s">
        <v>409</v>
      </c>
      <c r="AE5" s="80">
        <v>15</v>
      </c>
      <c r="AF5" s="80"/>
      <c r="AG5" s="80" t="s">
        <v>310</v>
      </c>
      <c r="AH5" s="80" t="s">
        <v>323</v>
      </c>
      <c r="AI5" s="80" t="s">
        <v>336</v>
      </c>
      <c r="AJ5" s="80" t="s">
        <v>374</v>
      </c>
      <c r="AK5" s="80" t="s">
        <v>341</v>
      </c>
      <c r="AN5" s="80"/>
    </row>
    <row r="6" spans="2:40" ht="36" x14ac:dyDescent="0.2">
      <c r="B6" s="82" t="s">
        <v>164</v>
      </c>
      <c r="C6" s="80" t="s">
        <v>272</v>
      </c>
      <c r="E6" s="82" t="s">
        <v>383</v>
      </c>
      <c r="F6" s="80" t="s">
        <v>217</v>
      </c>
      <c r="G6" s="80" t="s">
        <v>142</v>
      </c>
      <c r="H6" s="80" t="s">
        <v>160</v>
      </c>
      <c r="I6" s="80" t="s">
        <v>384</v>
      </c>
      <c r="K6" s="80" t="s">
        <v>314</v>
      </c>
      <c r="L6" s="80" t="s">
        <v>355</v>
      </c>
      <c r="M6" s="80" t="s">
        <v>257</v>
      </c>
      <c r="N6" s="80" t="s">
        <v>212</v>
      </c>
      <c r="O6" s="80">
        <v>295</v>
      </c>
      <c r="P6" s="80"/>
      <c r="Q6" s="80"/>
      <c r="R6" s="80" t="s">
        <v>282</v>
      </c>
      <c r="S6" s="80" t="s">
        <v>396</v>
      </c>
      <c r="T6" s="80" t="s">
        <v>168</v>
      </c>
      <c r="U6" s="80" t="s">
        <v>300</v>
      </c>
      <c r="W6" s="80" t="s">
        <v>319</v>
      </c>
      <c r="X6" s="82" t="s">
        <v>360</v>
      </c>
      <c r="Y6" s="80" t="s">
        <v>351</v>
      </c>
      <c r="Z6" s="80" t="s">
        <v>351</v>
      </c>
      <c r="AA6" s="82" t="s">
        <v>367</v>
      </c>
      <c r="AB6" s="80"/>
      <c r="AC6" s="80"/>
      <c r="AD6" s="80"/>
      <c r="AE6" s="80">
        <v>20</v>
      </c>
      <c r="AF6" s="80"/>
      <c r="AG6" s="82" t="s">
        <v>311</v>
      </c>
      <c r="AH6" s="80" t="s">
        <v>324</v>
      </c>
      <c r="AI6" s="80" t="s">
        <v>337</v>
      </c>
      <c r="AJ6" s="80" t="s">
        <v>375</v>
      </c>
      <c r="AK6" s="80" t="s">
        <v>342</v>
      </c>
      <c r="AN6" s="82"/>
    </row>
    <row r="7" spans="2:40" ht="36" x14ac:dyDescent="0.2">
      <c r="C7" s="80" t="s">
        <v>273</v>
      </c>
      <c r="E7" s="80" t="s">
        <v>385</v>
      </c>
      <c r="F7" s="80" t="s">
        <v>218</v>
      </c>
      <c r="G7" s="80" t="s">
        <v>143</v>
      </c>
      <c r="H7" s="80" t="s">
        <v>161</v>
      </c>
      <c r="I7" s="80" t="s">
        <v>164</v>
      </c>
      <c r="K7" s="80" t="s">
        <v>315</v>
      </c>
      <c r="L7" s="80" t="s">
        <v>356</v>
      </c>
      <c r="M7" s="80" t="s">
        <v>258</v>
      </c>
      <c r="N7" s="80" t="s">
        <v>406</v>
      </c>
      <c r="O7" s="80"/>
      <c r="P7" s="80"/>
      <c r="Q7" s="80"/>
      <c r="R7" s="80" t="s">
        <v>283</v>
      </c>
      <c r="S7" s="80" t="s">
        <v>420</v>
      </c>
      <c r="T7" s="81" t="s">
        <v>169</v>
      </c>
      <c r="U7" s="80" t="s">
        <v>301</v>
      </c>
      <c r="W7" s="80" t="s">
        <v>320</v>
      </c>
      <c r="X7" s="82" t="s">
        <v>361</v>
      </c>
      <c r="Y7" s="80" t="s">
        <v>352</v>
      </c>
      <c r="Z7" s="80" t="s">
        <v>352</v>
      </c>
      <c r="AA7" s="82" t="s">
        <v>368</v>
      </c>
      <c r="AB7" s="80"/>
      <c r="AC7" s="80"/>
      <c r="AD7" s="80"/>
      <c r="AE7" s="80"/>
      <c r="AF7" s="80"/>
      <c r="AG7" s="80" t="s">
        <v>307</v>
      </c>
      <c r="AH7" s="80" t="s">
        <v>325</v>
      </c>
      <c r="AI7" s="80" t="s">
        <v>338</v>
      </c>
      <c r="AJ7" s="80" t="s">
        <v>376</v>
      </c>
      <c r="AK7" s="80" t="s">
        <v>343</v>
      </c>
      <c r="AN7" s="80"/>
    </row>
    <row r="8" spans="2:40" ht="24" x14ac:dyDescent="0.2">
      <c r="C8" s="80" t="s">
        <v>274</v>
      </c>
      <c r="E8" s="80" t="s">
        <v>244</v>
      </c>
      <c r="F8" s="80" t="s">
        <v>219</v>
      </c>
      <c r="G8" s="80" t="s">
        <v>144</v>
      </c>
      <c r="H8" s="80" t="s">
        <v>162</v>
      </c>
      <c r="I8" s="82"/>
      <c r="L8" s="80" t="s">
        <v>428</v>
      </c>
      <c r="M8" s="80" t="s">
        <v>259</v>
      </c>
      <c r="N8" s="81" t="s">
        <v>213</v>
      </c>
      <c r="O8" s="81"/>
      <c r="P8" s="80"/>
      <c r="R8" s="80" t="s">
        <v>284</v>
      </c>
      <c r="S8" s="80" t="s">
        <v>421</v>
      </c>
      <c r="T8" s="81" t="s">
        <v>170</v>
      </c>
      <c r="U8" s="80" t="s">
        <v>302</v>
      </c>
      <c r="X8" s="82" t="s">
        <v>362</v>
      </c>
      <c r="Y8" s="80" t="s">
        <v>250</v>
      </c>
      <c r="Z8" s="80" t="s">
        <v>250</v>
      </c>
      <c r="AA8" s="82" t="s">
        <v>369</v>
      </c>
      <c r="AB8" s="80"/>
      <c r="AC8" s="80"/>
      <c r="AD8" s="80"/>
      <c r="AE8" s="80"/>
      <c r="AF8" s="80"/>
      <c r="AH8" s="80" t="s">
        <v>326</v>
      </c>
      <c r="AI8" s="80" t="s">
        <v>307</v>
      </c>
      <c r="AJ8" s="80" t="s">
        <v>164</v>
      </c>
      <c r="AK8" s="80" t="s">
        <v>344</v>
      </c>
      <c r="AN8" s="80"/>
    </row>
    <row r="9" spans="2:40" ht="48" x14ac:dyDescent="0.2">
      <c r="C9" s="80" t="s">
        <v>275</v>
      </c>
      <c r="F9" s="80" t="s">
        <v>220</v>
      </c>
      <c r="G9" s="80" t="s">
        <v>145</v>
      </c>
      <c r="H9" s="80" t="s">
        <v>163</v>
      </c>
      <c r="M9" s="82" t="s">
        <v>260</v>
      </c>
      <c r="P9" s="80" t="s">
        <v>347</v>
      </c>
      <c r="R9" s="80" t="s">
        <v>285</v>
      </c>
      <c r="S9" s="80"/>
      <c r="T9" s="80" t="s">
        <v>171</v>
      </c>
      <c r="U9" s="80" t="s">
        <v>303</v>
      </c>
      <c r="X9" s="82" t="s">
        <v>363</v>
      </c>
      <c r="Y9" s="80" t="s">
        <v>353</v>
      </c>
      <c r="Z9" s="80" t="s">
        <v>353</v>
      </c>
      <c r="AA9" s="82" t="s">
        <v>370</v>
      </c>
      <c r="AB9" s="80"/>
      <c r="AC9" s="80"/>
      <c r="AD9" s="80"/>
      <c r="AE9" s="80"/>
      <c r="AF9" s="80"/>
      <c r="AH9" s="80" t="s">
        <v>327</v>
      </c>
      <c r="AK9" s="80" t="s">
        <v>345</v>
      </c>
    </row>
    <row r="10" spans="2:40" ht="36" x14ac:dyDescent="0.2">
      <c r="C10" s="80" t="s">
        <v>276</v>
      </c>
      <c r="F10" s="80" t="s">
        <v>221</v>
      </c>
      <c r="G10" s="80" t="s">
        <v>146</v>
      </c>
      <c r="H10" s="80" t="s">
        <v>164</v>
      </c>
      <c r="M10" s="80" t="s">
        <v>261</v>
      </c>
      <c r="P10" s="80"/>
      <c r="R10" s="80" t="s">
        <v>286</v>
      </c>
      <c r="S10" s="80"/>
      <c r="T10" s="80" t="s">
        <v>172</v>
      </c>
      <c r="U10" s="80" t="s">
        <v>304</v>
      </c>
      <c r="Y10" s="80" t="s">
        <v>296</v>
      </c>
      <c r="Z10" s="80" t="s">
        <v>296</v>
      </c>
      <c r="AA10" s="82" t="s">
        <v>371</v>
      </c>
      <c r="AB10" s="80"/>
      <c r="AC10" s="80"/>
      <c r="AD10" s="80"/>
      <c r="AE10" s="80"/>
      <c r="AF10" s="80"/>
      <c r="AH10" s="80" t="s">
        <v>328</v>
      </c>
      <c r="AK10" s="80" t="s">
        <v>346</v>
      </c>
      <c r="AM10" s="80" t="s">
        <v>347</v>
      </c>
    </row>
    <row r="11" spans="2:40" ht="24" x14ac:dyDescent="0.2">
      <c r="F11" s="80" t="s">
        <v>222</v>
      </c>
      <c r="G11" s="80" t="s">
        <v>147</v>
      </c>
      <c r="M11" s="80" t="s">
        <v>262</v>
      </c>
      <c r="P11" s="80"/>
      <c r="R11" s="80" t="s">
        <v>287</v>
      </c>
      <c r="S11" s="80"/>
      <c r="T11" s="80" t="s">
        <v>173</v>
      </c>
      <c r="U11" s="80" t="s">
        <v>305</v>
      </c>
      <c r="Y11" s="80" t="s">
        <v>203</v>
      </c>
      <c r="Z11" s="80" t="s">
        <v>203</v>
      </c>
      <c r="AA11" s="82" t="s">
        <v>372</v>
      </c>
      <c r="AB11" s="80"/>
      <c r="AC11" s="80"/>
      <c r="AD11" s="80"/>
      <c r="AE11" s="80"/>
      <c r="AF11" s="80"/>
      <c r="AH11" s="80" t="s">
        <v>329</v>
      </c>
      <c r="AK11" s="80" t="s">
        <v>429</v>
      </c>
      <c r="AM11" s="80" t="s">
        <v>347</v>
      </c>
    </row>
    <row r="12" spans="2:40" x14ac:dyDescent="0.2">
      <c r="F12" s="80" t="s">
        <v>223</v>
      </c>
      <c r="G12" s="80" t="s">
        <v>148</v>
      </c>
      <c r="M12" s="80" t="s">
        <v>263</v>
      </c>
      <c r="P12" s="80"/>
      <c r="R12" s="80" t="s">
        <v>417</v>
      </c>
      <c r="S12" s="80"/>
      <c r="T12" s="80" t="s">
        <v>174</v>
      </c>
      <c r="U12" s="80" t="s">
        <v>306</v>
      </c>
      <c r="Y12" s="80" t="s">
        <v>164</v>
      </c>
      <c r="Z12" s="80" t="s">
        <v>164</v>
      </c>
      <c r="AB12" s="80"/>
      <c r="AC12" s="80"/>
      <c r="AD12" s="80"/>
      <c r="AE12" s="80"/>
      <c r="AF12" s="80"/>
      <c r="AH12" s="80" t="s">
        <v>330</v>
      </c>
      <c r="AK12" s="80" t="s">
        <v>430</v>
      </c>
      <c r="AM12" s="80" t="s">
        <v>347</v>
      </c>
    </row>
    <row r="13" spans="2:40" x14ac:dyDescent="0.2">
      <c r="F13" s="80" t="s">
        <v>224</v>
      </c>
      <c r="G13" s="80" t="s">
        <v>149</v>
      </c>
      <c r="M13" s="80" t="s">
        <v>264</v>
      </c>
      <c r="P13" s="80"/>
      <c r="R13" s="80" t="s">
        <v>288</v>
      </c>
      <c r="S13" s="80"/>
      <c r="T13" s="80" t="s">
        <v>175</v>
      </c>
      <c r="U13" s="80" t="s">
        <v>307</v>
      </c>
      <c r="AB13" s="80"/>
      <c r="AC13" s="80"/>
      <c r="AD13" s="80"/>
      <c r="AE13" s="80"/>
      <c r="AF13" s="80"/>
      <c r="AH13" s="80" t="s">
        <v>164</v>
      </c>
      <c r="AM13" s="80" t="s">
        <v>347</v>
      </c>
    </row>
    <row r="14" spans="2:40" x14ac:dyDescent="0.2">
      <c r="F14" s="80" t="s">
        <v>225</v>
      </c>
      <c r="G14" s="80" t="s">
        <v>150</v>
      </c>
      <c r="M14" s="80" t="s">
        <v>265</v>
      </c>
      <c r="P14" s="80"/>
      <c r="R14" s="80" t="s">
        <v>289</v>
      </c>
      <c r="S14" s="80"/>
      <c r="T14" s="80" t="s">
        <v>176</v>
      </c>
      <c r="U14" s="80" t="s">
        <v>164</v>
      </c>
      <c r="AB14" s="80"/>
      <c r="AC14" s="80"/>
      <c r="AD14" s="80"/>
      <c r="AE14" s="80"/>
      <c r="AF14" s="80"/>
      <c r="AH14" s="80" t="s">
        <v>203</v>
      </c>
    </row>
    <row r="15" spans="2:40" x14ac:dyDescent="0.2">
      <c r="F15" s="80" t="s">
        <v>226</v>
      </c>
      <c r="G15" s="80" t="s">
        <v>151</v>
      </c>
      <c r="M15" s="80" t="s">
        <v>266</v>
      </c>
      <c r="P15" s="80"/>
      <c r="R15" s="80" t="s">
        <v>290</v>
      </c>
      <c r="S15" s="80"/>
      <c r="T15" s="80" t="s">
        <v>177</v>
      </c>
    </row>
    <row r="16" spans="2:40" x14ac:dyDescent="0.2">
      <c r="F16" s="80" t="s">
        <v>227</v>
      </c>
      <c r="G16" s="80" t="s">
        <v>152</v>
      </c>
      <c r="M16" s="80" t="s">
        <v>267</v>
      </c>
      <c r="P16" s="80"/>
      <c r="R16" s="80" t="s">
        <v>291</v>
      </c>
      <c r="S16" s="80"/>
      <c r="T16" s="80" t="s">
        <v>178</v>
      </c>
    </row>
    <row r="17" spans="6:20" x14ac:dyDescent="0.2">
      <c r="F17" s="80" t="s">
        <v>228</v>
      </c>
      <c r="G17" s="80" t="s">
        <v>153</v>
      </c>
      <c r="M17" s="80" t="s">
        <v>268</v>
      </c>
      <c r="P17" s="80"/>
      <c r="R17" s="80" t="s">
        <v>292</v>
      </c>
      <c r="S17" s="80"/>
      <c r="T17" s="80" t="s">
        <v>179</v>
      </c>
    </row>
    <row r="18" spans="6:20" x14ac:dyDescent="0.2">
      <c r="F18" s="80" t="s">
        <v>229</v>
      </c>
      <c r="G18" s="80" t="s">
        <v>154</v>
      </c>
      <c r="M18" s="80" t="s">
        <v>269</v>
      </c>
      <c r="P18" s="80"/>
      <c r="R18" s="80" t="s">
        <v>293</v>
      </c>
      <c r="S18" s="80"/>
      <c r="T18" s="80" t="s">
        <v>180</v>
      </c>
    </row>
    <row r="19" spans="6:20" x14ac:dyDescent="0.2">
      <c r="F19" s="80" t="s">
        <v>164</v>
      </c>
      <c r="G19" s="80" t="s">
        <v>155</v>
      </c>
      <c r="R19" s="80" t="s">
        <v>294</v>
      </c>
      <c r="S19" s="80"/>
      <c r="T19" s="80" t="s">
        <v>181</v>
      </c>
    </row>
    <row r="20" spans="6:20" x14ac:dyDescent="0.2">
      <c r="F20" s="80" t="s">
        <v>230</v>
      </c>
      <c r="G20" s="80" t="s">
        <v>156</v>
      </c>
      <c r="R20" s="80" t="s">
        <v>295</v>
      </c>
      <c r="S20" s="80"/>
      <c r="T20" s="80" t="s">
        <v>182</v>
      </c>
    </row>
    <row r="21" spans="6:20" x14ac:dyDescent="0.2">
      <c r="F21" s="80" t="s">
        <v>231</v>
      </c>
      <c r="G21" s="80" t="s">
        <v>157</v>
      </c>
      <c r="R21" s="80" t="s">
        <v>250</v>
      </c>
      <c r="S21" s="80"/>
      <c r="T21" s="80" t="s">
        <v>183</v>
      </c>
    </row>
    <row r="22" spans="6:20" x14ac:dyDescent="0.2">
      <c r="F22" s="80" t="s">
        <v>232</v>
      </c>
      <c r="R22" s="80" t="s">
        <v>296</v>
      </c>
      <c r="S22" s="80"/>
      <c r="T22" s="80" t="s">
        <v>184</v>
      </c>
    </row>
    <row r="23" spans="6:20" x14ac:dyDescent="0.2">
      <c r="F23" s="80" t="s">
        <v>418</v>
      </c>
      <c r="R23" s="80" t="s">
        <v>203</v>
      </c>
      <c r="S23" s="80"/>
      <c r="T23" s="80" t="s">
        <v>185</v>
      </c>
    </row>
    <row r="24" spans="6:20" x14ac:dyDescent="0.2">
      <c r="F24" s="80" t="s">
        <v>233</v>
      </c>
      <c r="R24" s="80" t="s">
        <v>164</v>
      </c>
      <c r="S24" s="80"/>
      <c r="T24" s="80" t="s">
        <v>186</v>
      </c>
    </row>
    <row r="25" spans="6:20" x14ac:dyDescent="0.2">
      <c r="F25" s="80" t="s">
        <v>234</v>
      </c>
      <c r="T25" s="80" t="s">
        <v>187</v>
      </c>
    </row>
    <row r="26" spans="6:20" x14ac:dyDescent="0.2">
      <c r="F26" s="80" t="s">
        <v>235</v>
      </c>
      <c r="T26" s="80" t="s">
        <v>188</v>
      </c>
    </row>
    <row r="27" spans="6:20" x14ac:dyDescent="0.2">
      <c r="F27" s="80" t="s">
        <v>236</v>
      </c>
      <c r="T27" s="80" t="s">
        <v>189</v>
      </c>
    </row>
    <row r="28" spans="6:20" x14ac:dyDescent="0.2">
      <c r="F28" s="80" t="s">
        <v>237</v>
      </c>
      <c r="T28" s="80" t="s">
        <v>190</v>
      </c>
    </row>
    <row r="29" spans="6:20" x14ac:dyDescent="0.2">
      <c r="F29" s="80" t="s">
        <v>238</v>
      </c>
      <c r="T29" s="80" t="s">
        <v>191</v>
      </c>
    </row>
    <row r="30" spans="6:20" x14ac:dyDescent="0.2">
      <c r="F30" s="80" t="s">
        <v>239</v>
      </c>
      <c r="T30" s="80" t="s">
        <v>192</v>
      </c>
    </row>
    <row r="31" spans="6:20" x14ac:dyDescent="0.2">
      <c r="F31" s="80" t="s">
        <v>240</v>
      </c>
      <c r="T31" s="80" t="s">
        <v>193</v>
      </c>
    </row>
    <row r="32" spans="6:20" x14ac:dyDescent="0.2">
      <c r="F32" s="80" t="s">
        <v>241</v>
      </c>
      <c r="T32" s="80" t="s">
        <v>194</v>
      </c>
    </row>
    <row r="33" spans="6:20" x14ac:dyDescent="0.2">
      <c r="F33" s="80" t="s">
        <v>242</v>
      </c>
      <c r="T33" s="80" t="s">
        <v>195</v>
      </c>
    </row>
    <row r="34" spans="6:20" x14ac:dyDescent="0.2">
      <c r="F34" s="80" t="s">
        <v>243</v>
      </c>
      <c r="T34" s="80" t="s">
        <v>196</v>
      </c>
    </row>
    <row r="35" spans="6:20" x14ac:dyDescent="0.2">
      <c r="F35" s="80" t="s">
        <v>244</v>
      </c>
      <c r="T35" s="80" t="s">
        <v>197</v>
      </c>
    </row>
    <row r="36" spans="6:20" x14ac:dyDescent="0.2">
      <c r="F36" s="80" t="s">
        <v>245</v>
      </c>
      <c r="T36" s="80" t="s">
        <v>198</v>
      </c>
    </row>
    <row r="37" spans="6:20" x14ac:dyDescent="0.2">
      <c r="F37" s="80" t="s">
        <v>246</v>
      </c>
      <c r="T37" s="80" t="s">
        <v>199</v>
      </c>
    </row>
    <row r="38" spans="6:20" x14ac:dyDescent="0.2">
      <c r="F38" s="80" t="s">
        <v>247</v>
      </c>
      <c r="T38" s="80" t="s">
        <v>200</v>
      </c>
    </row>
    <row r="39" spans="6:20" x14ac:dyDescent="0.2">
      <c r="F39" s="80" t="s">
        <v>203</v>
      </c>
      <c r="T39" s="80" t="s">
        <v>201</v>
      </c>
    </row>
    <row r="40" spans="6:20" x14ac:dyDescent="0.2">
      <c r="F40" s="80" t="s">
        <v>248</v>
      </c>
      <c r="T40" s="80" t="s">
        <v>202</v>
      </c>
    </row>
    <row r="41" spans="6:20" x14ac:dyDescent="0.2">
      <c r="F41" s="80" t="s">
        <v>249</v>
      </c>
      <c r="T41" s="80" t="s">
        <v>203</v>
      </c>
    </row>
    <row r="42" spans="6:20" x14ac:dyDescent="0.2">
      <c r="T42" s="80" t="s">
        <v>204</v>
      </c>
    </row>
    <row r="43" spans="6:20" x14ac:dyDescent="0.2">
      <c r="T43" s="80" t="s">
        <v>205</v>
      </c>
    </row>
    <row r="62" spans="27:36" x14ac:dyDescent="0.2">
      <c r="AA62" s="80"/>
      <c r="AJ62" s="80"/>
    </row>
    <row r="63" spans="27:36" x14ac:dyDescent="0.2">
      <c r="AA63" s="80"/>
      <c r="AJ63" s="80"/>
    </row>
    <row r="64" spans="27:36" x14ac:dyDescent="0.2">
      <c r="AA64" s="80" t="s">
        <v>347</v>
      </c>
      <c r="AJ64" s="80" t="s">
        <v>347</v>
      </c>
    </row>
    <row r="65" spans="27:36" x14ac:dyDescent="0.2">
      <c r="AA65" s="80" t="s">
        <v>347</v>
      </c>
      <c r="AJ65" s="80" t="s">
        <v>347</v>
      </c>
    </row>
    <row r="66" spans="27:36" x14ac:dyDescent="0.2">
      <c r="AA66" s="80" t="s">
        <v>347</v>
      </c>
      <c r="AJ66" s="80" t="s">
        <v>347</v>
      </c>
    </row>
    <row r="67" spans="27:36" x14ac:dyDescent="0.2">
      <c r="AA67" s="80" t="s">
        <v>347</v>
      </c>
      <c r="AJ67" s="80" t="s">
        <v>347</v>
      </c>
    </row>
    <row r="68" spans="27:36" x14ac:dyDescent="0.2">
      <c r="AA68" s="80" t="s">
        <v>347</v>
      </c>
      <c r="AJ68" s="80" t="s">
        <v>347</v>
      </c>
    </row>
    <row r="69" spans="27:36" x14ac:dyDescent="0.2">
      <c r="AA69" s="80" t="s">
        <v>347</v>
      </c>
      <c r="AJ69" s="80" t="s">
        <v>347</v>
      </c>
    </row>
    <row r="70" spans="27:36" x14ac:dyDescent="0.2">
      <c r="AA70" s="80" t="s">
        <v>347</v>
      </c>
      <c r="AJ70" s="80" t="s">
        <v>347</v>
      </c>
    </row>
    <row r="71" spans="27:36" x14ac:dyDescent="0.2">
      <c r="AA71" s="80" t="s">
        <v>347</v>
      </c>
      <c r="AJ71" s="80" t="s">
        <v>347</v>
      </c>
    </row>
    <row r="72" spans="27:36" x14ac:dyDescent="0.2">
      <c r="AA72" s="80" t="s">
        <v>347</v>
      </c>
      <c r="AJ72" s="80" t="s">
        <v>347</v>
      </c>
    </row>
    <row r="73" spans="27:36" x14ac:dyDescent="0.2">
      <c r="AA73" s="80" t="s">
        <v>347</v>
      </c>
      <c r="AJ73" s="80" t="s">
        <v>347</v>
      </c>
    </row>
    <row r="74" spans="27:36" x14ac:dyDescent="0.2">
      <c r="AA74" s="80" t="s">
        <v>347</v>
      </c>
      <c r="AJ74" s="80" t="s">
        <v>347</v>
      </c>
    </row>
    <row r="75" spans="27:36" x14ac:dyDescent="0.2">
      <c r="AA75" s="80" t="s">
        <v>347</v>
      </c>
      <c r="AJ75" s="80" t="s">
        <v>347</v>
      </c>
    </row>
    <row r="76" spans="27:36" x14ac:dyDescent="0.2">
      <c r="AA76" s="80" t="s">
        <v>347</v>
      </c>
      <c r="AJ76" s="80" t="s">
        <v>347</v>
      </c>
    </row>
  </sheetData>
  <sheetProtection algorithmName="SHA-512" hashValue="f2dKQhuOqU6cohYjZUb7qXk61nbBKByhx4QIAkDW459qmtzkgq8fGMpzjnu01zJ8iVaC03K0jz6qP4x1QaC3pw==" saltValue="nCWXUUZcCMFRkUNSnodu0g==" spinCount="100000" sheet="1" objects="1" scenarios="1"/>
  <mergeCells count="5">
    <mergeCell ref="B2:C2"/>
    <mergeCell ref="E2:M2"/>
    <mergeCell ref="AC2:AE2"/>
    <mergeCell ref="AG2:AK2"/>
    <mergeCell ref="Q2:AA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F35"/>
  <sheetViews>
    <sheetView showGridLines="0" zoomScale="85" zoomScaleNormal="85" zoomScaleSheetLayoutView="100" workbookViewId="0">
      <selection activeCell="C5" sqref="C5"/>
    </sheetView>
  </sheetViews>
  <sheetFormatPr defaultColWidth="0" defaultRowHeight="14.25" zeroHeight="1" x14ac:dyDescent="0.2"/>
  <cols>
    <col min="1" max="1" width="4.5703125" style="9" customWidth="1"/>
    <col min="2" max="2" width="99.5703125" style="9" customWidth="1"/>
    <col min="3" max="3" width="65.140625" style="9" customWidth="1"/>
    <col min="4" max="4" width="38.140625" style="9" bestFit="1" customWidth="1"/>
    <col min="5" max="5" width="9.140625" style="9" customWidth="1"/>
    <col min="6" max="6" width="4.5703125" style="9" customWidth="1"/>
    <col min="7" max="16384" width="9.140625" style="9" hidden="1"/>
  </cols>
  <sheetData>
    <row r="1" spans="2:5" ht="102" customHeight="1" x14ac:dyDescent="0.2">
      <c r="B1" s="8" t="str">
        <f>Form_title</f>
        <v>DRP Demo C Offer Form</v>
      </c>
    </row>
    <row r="2" spans="2:5" x14ac:dyDescent="0.2"/>
    <row r="3" spans="2:5" x14ac:dyDescent="0.2"/>
    <row r="4" spans="2:5" ht="18" x14ac:dyDescent="0.2">
      <c r="B4" s="114" t="s">
        <v>4</v>
      </c>
      <c r="C4" s="114"/>
      <c r="D4" s="114"/>
      <c r="E4" s="114"/>
    </row>
    <row r="5" spans="2:5" x14ac:dyDescent="0.2">
      <c r="B5" s="23" t="s">
        <v>6</v>
      </c>
      <c r="C5" s="24"/>
    </row>
    <row r="6" spans="2:5" x14ac:dyDescent="0.2">
      <c r="B6" s="23" t="s">
        <v>9</v>
      </c>
      <c r="C6" s="24"/>
    </row>
    <row r="7" spans="2:5" x14ac:dyDescent="0.2">
      <c r="B7" s="23" t="s">
        <v>11</v>
      </c>
      <c r="C7" s="24"/>
    </row>
    <row r="8" spans="2:5" x14ac:dyDescent="0.2">
      <c r="B8" s="23" t="s">
        <v>35</v>
      </c>
      <c r="C8" s="24"/>
    </row>
    <row r="9" spans="2:5" x14ac:dyDescent="0.2">
      <c r="B9" s="23" t="s">
        <v>36</v>
      </c>
      <c r="C9" s="24"/>
    </row>
    <row r="10" spans="2:5" x14ac:dyDescent="0.2">
      <c r="B10" s="23" t="s">
        <v>37</v>
      </c>
      <c r="C10" s="24"/>
    </row>
    <row r="11" spans="2:5" x14ac:dyDescent="0.2">
      <c r="B11" s="23" t="s">
        <v>397</v>
      </c>
      <c r="C11" s="12"/>
    </row>
    <row r="12" spans="2:5" ht="15" customHeight="1" x14ac:dyDescent="0.2">
      <c r="B12" s="23" t="s">
        <v>412</v>
      </c>
      <c r="C12" s="25"/>
    </row>
    <row r="13" spans="2:5" ht="28.5" x14ac:dyDescent="0.2">
      <c r="B13" s="26" t="s">
        <v>464</v>
      </c>
      <c r="C13" s="24"/>
    </row>
    <row r="14" spans="2:5" ht="71.25" x14ac:dyDescent="0.2">
      <c r="B14" s="26" t="s">
        <v>465</v>
      </c>
      <c r="C14" s="24"/>
    </row>
    <row r="15" spans="2:5" x14ac:dyDescent="0.2">
      <c r="B15" s="23" t="s">
        <v>30</v>
      </c>
      <c r="C15" s="24"/>
    </row>
    <row r="16" spans="2:5" x14ac:dyDescent="0.2">
      <c r="B16" s="23" t="s">
        <v>426</v>
      </c>
      <c r="C16" s="12"/>
    </row>
    <row r="17" spans="2:5" x14ac:dyDescent="0.2"/>
    <row r="18" spans="2:5" ht="15.75" x14ac:dyDescent="0.25">
      <c r="B18" s="113" t="s">
        <v>5</v>
      </c>
      <c r="C18" s="113"/>
      <c r="D18" s="113"/>
      <c r="E18" s="113"/>
    </row>
    <row r="19" spans="2:5" ht="15" x14ac:dyDescent="0.2">
      <c r="C19" s="27" t="s">
        <v>7</v>
      </c>
      <c r="D19" s="27" t="s">
        <v>8</v>
      </c>
    </row>
    <row r="20" spans="2:5" x14ac:dyDescent="0.2">
      <c r="B20" s="23" t="s">
        <v>10</v>
      </c>
      <c r="C20" s="28"/>
      <c r="D20" s="24"/>
    </row>
    <row r="21" spans="2:5" x14ac:dyDescent="0.2">
      <c r="B21" s="23" t="s">
        <v>12</v>
      </c>
      <c r="C21" s="28"/>
      <c r="D21" s="24"/>
    </row>
    <row r="22" spans="2:5" x14ac:dyDescent="0.2">
      <c r="B22" s="23" t="s">
        <v>13</v>
      </c>
      <c r="C22" s="28"/>
      <c r="D22" s="24"/>
    </row>
    <row r="23" spans="2:5" x14ac:dyDescent="0.2">
      <c r="B23" s="23" t="s">
        <v>14</v>
      </c>
      <c r="C23" s="28"/>
      <c r="D23" s="24"/>
    </row>
    <row r="24" spans="2:5" x14ac:dyDescent="0.2">
      <c r="B24" s="23" t="s">
        <v>15</v>
      </c>
      <c r="C24" s="29"/>
      <c r="D24" s="30"/>
    </row>
    <row r="25" spans="2:5" x14ac:dyDescent="0.2">
      <c r="B25" s="31" t="s">
        <v>443</v>
      </c>
      <c r="C25" s="25"/>
      <c r="D25" s="25"/>
    </row>
    <row r="26" spans="2:5" x14ac:dyDescent="0.2">
      <c r="B26" s="23" t="s">
        <v>495</v>
      </c>
      <c r="C26" s="25"/>
      <c r="D26" s="25"/>
    </row>
    <row r="27" spans="2:5" x14ac:dyDescent="0.2"/>
    <row r="28" spans="2:5" x14ac:dyDescent="0.2"/>
    <row r="29" spans="2:5" ht="15.75" x14ac:dyDescent="0.25">
      <c r="B29" s="113" t="s">
        <v>92</v>
      </c>
      <c r="C29" s="113"/>
      <c r="D29" s="113"/>
      <c r="E29" s="113"/>
    </row>
    <row r="30" spans="2:5" ht="99.95" customHeight="1" x14ac:dyDescent="0.2">
      <c r="B30" s="32" t="s">
        <v>510</v>
      </c>
      <c r="C30" s="33"/>
    </row>
    <row r="31" spans="2:5" ht="99.95" customHeight="1" x14ac:dyDescent="0.2">
      <c r="B31" s="32" t="s">
        <v>460</v>
      </c>
      <c r="C31" s="33"/>
    </row>
    <row r="32" spans="2:5" ht="99.95" customHeight="1" x14ac:dyDescent="0.2">
      <c r="B32" s="32" t="s">
        <v>461</v>
      </c>
      <c r="C32" s="33"/>
    </row>
    <row r="33" spans="2:3" ht="99.95" customHeight="1" x14ac:dyDescent="0.2">
      <c r="B33" s="32" t="s">
        <v>444</v>
      </c>
      <c r="C33" s="33"/>
    </row>
    <row r="34" spans="2:3" ht="99.95" customHeight="1" x14ac:dyDescent="0.2">
      <c r="B34" s="32" t="s">
        <v>439</v>
      </c>
      <c r="C34" s="33"/>
    </row>
    <row r="35" spans="2:3" x14ac:dyDescent="0.2"/>
  </sheetData>
  <sheetProtection algorithmName="SHA-512" hashValue="IlNBJaAS+xIvzZyFYK2H85PnAzQgI5BOPvi5d/nsuF583GOL01BOX1Es+WSn5a88bmGTh6KLrxX3PzrKNrk9LA==" saltValue="CuXijxqEt7zrzX0k7pF/+Q==" spinCount="100000" sheet="1" objects="1" scenarios="1" selectLockedCells="1"/>
  <mergeCells count="3">
    <mergeCell ref="B29:E29"/>
    <mergeCell ref="B4:E4"/>
    <mergeCell ref="B18:E18"/>
  </mergeCells>
  <dataValidations count="3">
    <dataValidation type="list" allowBlank="1" showInputMessage="1" showErrorMessage="1" sqref="C25:D26 C12">
      <formula1>Boolean_yes_no</formula1>
    </dataValidation>
    <dataValidation type="list" allowBlank="1" showInputMessage="1" showErrorMessage="1" sqref="C11">
      <formula1>Country</formula1>
    </dataValidation>
    <dataValidation type="list" allowBlank="1" showInputMessage="1" showErrorMessage="1" sqref="C16">
      <formula1>Developer_Experience</formula1>
    </dataValidation>
  </dataValidations>
  <pageMargins left="0.25" right="0.25" top="0.25" bottom="0.25" header="0" footer="0"/>
  <pageSetup scale="54"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F83"/>
  <sheetViews>
    <sheetView showGridLines="0" zoomScale="85" zoomScaleNormal="85" zoomScaleSheetLayoutView="85" workbookViewId="0">
      <selection activeCell="C5" sqref="C5"/>
    </sheetView>
  </sheetViews>
  <sheetFormatPr defaultColWidth="0" defaultRowHeight="14.25" zeroHeight="1" x14ac:dyDescent="0.2"/>
  <cols>
    <col min="1" max="1" width="4.5703125" style="9" customWidth="1"/>
    <col min="2" max="2" width="127.28515625" style="9" bestFit="1" customWidth="1"/>
    <col min="3" max="3" width="136.42578125" style="9" bestFit="1" customWidth="1"/>
    <col min="4" max="4" width="11.42578125" style="9" customWidth="1"/>
    <col min="5" max="5" width="9.140625" style="9" customWidth="1"/>
    <col min="6" max="6" width="4.5703125" style="9" customWidth="1"/>
    <col min="7" max="16384" width="9.140625" style="9" hidden="1"/>
  </cols>
  <sheetData>
    <row r="1" spans="2:5" ht="102" customHeight="1" x14ac:dyDescent="0.2">
      <c r="B1" s="8" t="str">
        <f>Form_title</f>
        <v>DRP Demo C Offer Form</v>
      </c>
    </row>
    <row r="2" spans="2:5" x14ac:dyDescent="0.2"/>
    <row r="3" spans="2:5" x14ac:dyDescent="0.2"/>
    <row r="4" spans="2:5" ht="18" x14ac:dyDescent="0.2">
      <c r="B4" s="114" t="s">
        <v>45</v>
      </c>
      <c r="C4" s="114"/>
      <c r="D4" s="114"/>
      <c r="E4" s="114"/>
    </row>
    <row r="5" spans="2:5" x14ac:dyDescent="0.2">
      <c r="B5" s="10" t="s">
        <v>18</v>
      </c>
      <c r="C5" s="11"/>
    </row>
    <row r="6" spans="2:5" x14ac:dyDescent="0.2">
      <c r="B6" s="10" t="s">
        <v>53</v>
      </c>
      <c r="C6" s="11"/>
    </row>
    <row r="7" spans="2:5" x14ac:dyDescent="0.2">
      <c r="B7" s="10" t="s">
        <v>115</v>
      </c>
      <c r="C7" s="11"/>
    </row>
    <row r="8" spans="2:5" x14ac:dyDescent="0.2">
      <c r="B8" s="10" t="s">
        <v>116</v>
      </c>
      <c r="C8" s="11"/>
    </row>
    <row r="9" spans="2:5" x14ac:dyDescent="0.2">
      <c r="B9" s="10" t="s">
        <v>117</v>
      </c>
      <c r="C9" s="11"/>
    </row>
    <row r="10" spans="2:5" x14ac:dyDescent="0.2">
      <c r="B10" s="10" t="s">
        <v>32</v>
      </c>
      <c r="C10" s="11"/>
    </row>
    <row r="11" spans="2:5" x14ac:dyDescent="0.2">
      <c r="B11" s="10" t="s">
        <v>135</v>
      </c>
      <c r="C11" s="11"/>
    </row>
    <row r="12" spans="2:5" x14ac:dyDescent="0.2">
      <c r="B12" s="10" t="s">
        <v>33</v>
      </c>
      <c r="C12" s="11"/>
    </row>
    <row r="13" spans="2:5" x14ac:dyDescent="0.2">
      <c r="B13" s="10" t="s">
        <v>34</v>
      </c>
      <c r="C13" s="11"/>
    </row>
    <row r="14" spans="2:5" x14ac:dyDescent="0.2">
      <c r="B14" s="10" t="s">
        <v>413</v>
      </c>
      <c r="C14" s="11"/>
    </row>
    <row r="15" spans="2:5" x14ac:dyDescent="0.2">
      <c r="B15" s="10" t="s">
        <v>377</v>
      </c>
      <c r="C15" s="12"/>
    </row>
    <row r="16" spans="2:5" x14ac:dyDescent="0.2">
      <c r="B16" s="10" t="s">
        <v>214</v>
      </c>
      <c r="C16" s="12"/>
    </row>
    <row r="17" spans="1:6" x14ac:dyDescent="0.2">
      <c r="B17" s="13"/>
    </row>
    <row r="18" spans="1:6" ht="15.75" x14ac:dyDescent="0.25">
      <c r="B18" s="113" t="s">
        <v>120</v>
      </c>
      <c r="C18" s="113"/>
      <c r="D18" s="113"/>
      <c r="E18" s="113"/>
    </row>
    <row r="19" spans="1:6" x14ac:dyDescent="0.2">
      <c r="A19" s="14"/>
      <c r="B19" s="15" t="s">
        <v>17</v>
      </c>
      <c r="C19" s="12"/>
      <c r="E19" s="14"/>
      <c r="F19" s="14"/>
    </row>
    <row r="20" spans="1:6" x14ac:dyDescent="0.2">
      <c r="A20" s="14"/>
      <c r="B20" s="15" t="s">
        <v>388</v>
      </c>
      <c r="C20" s="16"/>
      <c r="E20" s="14"/>
      <c r="F20" s="14"/>
    </row>
    <row r="21" spans="1:6" x14ac:dyDescent="0.2">
      <c r="A21" s="14"/>
      <c r="B21" s="15" t="s">
        <v>497</v>
      </c>
      <c r="C21" s="17">
        <v>0</v>
      </c>
      <c r="E21" s="14"/>
      <c r="F21" s="14"/>
    </row>
    <row r="22" spans="1:6" x14ac:dyDescent="0.2">
      <c r="A22" s="14"/>
      <c r="B22" s="15" t="s">
        <v>496</v>
      </c>
      <c r="C22" s="17" t="s">
        <v>436</v>
      </c>
      <c r="E22" s="14"/>
      <c r="F22" s="14"/>
    </row>
    <row r="23" spans="1:6" ht="28.5" x14ac:dyDescent="0.2">
      <c r="B23" s="15" t="s">
        <v>498</v>
      </c>
      <c r="C23" s="17">
        <v>0</v>
      </c>
      <c r="E23" s="18"/>
      <c r="F23" s="18"/>
    </row>
    <row r="24" spans="1:6" x14ac:dyDescent="0.2">
      <c r="A24" s="14"/>
      <c r="B24" s="19" t="s">
        <v>473</v>
      </c>
      <c r="C24" s="17">
        <v>0</v>
      </c>
      <c r="E24" s="14"/>
      <c r="F24" s="14"/>
    </row>
    <row r="25" spans="1:6" x14ac:dyDescent="0.2">
      <c r="A25" s="14"/>
      <c r="B25" s="19" t="s">
        <v>474</v>
      </c>
      <c r="C25" s="17">
        <v>0</v>
      </c>
      <c r="E25" s="14"/>
      <c r="F25" s="14"/>
    </row>
    <row r="26" spans="1:6" x14ac:dyDescent="0.2">
      <c r="A26" s="14"/>
      <c r="B26" s="19" t="s">
        <v>44</v>
      </c>
      <c r="C26" s="17"/>
      <c r="E26" s="14"/>
      <c r="F26" s="14"/>
    </row>
    <row r="27" spans="1:6" x14ac:dyDescent="0.2">
      <c r="A27" s="14"/>
      <c r="B27" s="19" t="s">
        <v>43</v>
      </c>
      <c r="C27" s="17"/>
      <c r="E27" s="14"/>
      <c r="F27" s="14"/>
    </row>
    <row r="28" spans="1:6" x14ac:dyDescent="0.2">
      <c r="A28" s="14"/>
      <c r="B28" s="19" t="s">
        <v>475</v>
      </c>
      <c r="C28" s="17"/>
      <c r="E28" s="14"/>
      <c r="F28" s="14"/>
    </row>
    <row r="29" spans="1:6" x14ac:dyDescent="0.2">
      <c r="A29" s="14"/>
      <c r="B29" s="15" t="s">
        <v>125</v>
      </c>
      <c r="C29" s="12"/>
      <c r="E29" s="14"/>
      <c r="F29" s="14"/>
    </row>
    <row r="30" spans="1:6" x14ac:dyDescent="0.2">
      <c r="B30" s="20" t="s">
        <v>399</v>
      </c>
      <c r="C30" s="12"/>
    </row>
    <row r="31" spans="1:6" x14ac:dyDescent="0.2">
      <c r="B31" s="20" t="s">
        <v>398</v>
      </c>
      <c r="C31" s="12"/>
    </row>
    <row r="32" spans="1:6" x14ac:dyDescent="0.2">
      <c r="B32" s="20" t="s">
        <v>20</v>
      </c>
      <c r="C32" s="12"/>
    </row>
    <row r="33" spans="2:5" x14ac:dyDescent="0.2">
      <c r="B33" s="10" t="s">
        <v>422</v>
      </c>
      <c r="C33" s="11"/>
    </row>
    <row r="34" spans="2:5" x14ac:dyDescent="0.2">
      <c r="B34" s="20" t="s">
        <v>254</v>
      </c>
      <c r="C34" s="12"/>
    </row>
    <row r="35" spans="2:5" x14ac:dyDescent="0.2">
      <c r="B35" s="20" t="s">
        <v>427</v>
      </c>
      <c r="C35" s="12"/>
    </row>
    <row r="36" spans="2:5" x14ac:dyDescent="0.2">
      <c r="B36" s="10" t="s">
        <v>490</v>
      </c>
      <c r="C36" s="12"/>
    </row>
    <row r="37" spans="2:5" x14ac:dyDescent="0.2"/>
    <row r="38" spans="2:5" ht="15.75" x14ac:dyDescent="0.25">
      <c r="B38" s="113" t="s">
        <v>119</v>
      </c>
      <c r="C38" s="113"/>
      <c r="D38" s="113"/>
      <c r="E38" s="113"/>
    </row>
    <row r="39" spans="2:5" ht="200.1" customHeight="1" x14ac:dyDescent="0.2">
      <c r="B39" s="6" t="s">
        <v>448</v>
      </c>
      <c r="C39" s="21"/>
    </row>
    <row r="40" spans="2:5" ht="200.1" customHeight="1" x14ac:dyDescent="0.2">
      <c r="B40" s="6" t="s">
        <v>482</v>
      </c>
      <c r="C40" s="21"/>
    </row>
    <row r="41" spans="2:5" ht="200.1" customHeight="1" x14ac:dyDescent="0.2">
      <c r="B41" s="6" t="s">
        <v>449</v>
      </c>
      <c r="C41" s="21"/>
    </row>
    <row r="42" spans="2:5" ht="200.1" customHeight="1" x14ac:dyDescent="0.2">
      <c r="B42" s="7" t="s">
        <v>54</v>
      </c>
      <c r="C42" s="21"/>
    </row>
    <row r="43" spans="2:5" ht="200.1" customHeight="1" x14ac:dyDescent="0.2">
      <c r="B43" s="5" t="s">
        <v>55</v>
      </c>
      <c r="C43" s="21"/>
    </row>
    <row r="44" spans="2:5" ht="200.1" customHeight="1" x14ac:dyDescent="0.2">
      <c r="B44" s="5" t="s">
        <v>56</v>
      </c>
      <c r="C44" s="21"/>
    </row>
    <row r="45" spans="2:5" ht="200.1" customHeight="1" x14ac:dyDescent="0.2">
      <c r="B45" s="5" t="s">
        <v>459</v>
      </c>
      <c r="C45" s="21"/>
    </row>
    <row r="46" spans="2:5" ht="200.1" customHeight="1" x14ac:dyDescent="0.2">
      <c r="B46" s="5" t="s">
        <v>63</v>
      </c>
      <c r="C46" s="21"/>
    </row>
    <row r="47" spans="2:5" ht="200.1" customHeight="1" x14ac:dyDescent="0.2">
      <c r="B47" s="5" t="s">
        <v>64</v>
      </c>
      <c r="C47" s="21"/>
    </row>
    <row r="48" spans="2:5" ht="200.1" customHeight="1" x14ac:dyDescent="0.2">
      <c r="B48" s="5" t="s">
        <v>65</v>
      </c>
      <c r="C48" s="21"/>
    </row>
    <row r="49" spans="2:3" ht="200.1" customHeight="1" x14ac:dyDescent="0.2">
      <c r="B49" s="5" t="s">
        <v>66</v>
      </c>
      <c r="C49" s="21"/>
    </row>
    <row r="50" spans="2:3" ht="200.1" customHeight="1" x14ac:dyDescent="0.2">
      <c r="B50" s="5" t="s">
        <v>67</v>
      </c>
      <c r="C50" s="21"/>
    </row>
    <row r="51" spans="2:3" ht="200.1" customHeight="1" x14ac:dyDescent="0.2">
      <c r="B51" s="5" t="s">
        <v>509</v>
      </c>
      <c r="C51" s="21"/>
    </row>
    <row r="52" spans="2:3" ht="200.1" customHeight="1" x14ac:dyDescent="0.2">
      <c r="B52" s="5" t="s">
        <v>68</v>
      </c>
      <c r="C52" s="21"/>
    </row>
    <row r="53" spans="2:3" ht="200.1" customHeight="1" x14ac:dyDescent="0.2">
      <c r="B53" s="5" t="s">
        <v>90</v>
      </c>
      <c r="C53" s="21"/>
    </row>
    <row r="54" spans="2:3" ht="200.1" customHeight="1" x14ac:dyDescent="0.2">
      <c r="B54" s="5" t="s">
        <v>91</v>
      </c>
      <c r="C54" s="21"/>
    </row>
    <row r="55" spans="2:3" ht="200.1" customHeight="1" x14ac:dyDescent="0.2">
      <c r="B55" s="5" t="s">
        <v>451</v>
      </c>
      <c r="C55" s="21"/>
    </row>
    <row r="56" spans="2:3" ht="200.1" customHeight="1" x14ac:dyDescent="0.2">
      <c r="B56" s="5" t="s">
        <v>94</v>
      </c>
      <c r="C56" s="21"/>
    </row>
    <row r="57" spans="2:3" ht="200.1" customHeight="1" x14ac:dyDescent="0.2">
      <c r="B57" s="4" t="s">
        <v>121</v>
      </c>
      <c r="C57" s="21"/>
    </row>
    <row r="58" spans="2:3" ht="200.1" customHeight="1" x14ac:dyDescent="0.2">
      <c r="B58" s="4" t="s">
        <v>122</v>
      </c>
      <c r="C58" s="21"/>
    </row>
    <row r="59" spans="2:3" ht="200.1" customHeight="1" x14ac:dyDescent="0.2">
      <c r="B59" s="4" t="s">
        <v>123</v>
      </c>
      <c r="C59" s="21"/>
    </row>
    <row r="60" spans="2:3" ht="200.1" customHeight="1" x14ac:dyDescent="0.2">
      <c r="B60" s="4" t="s">
        <v>124</v>
      </c>
      <c r="C60" s="21"/>
    </row>
    <row r="61" spans="2:3" ht="200.1" customHeight="1" x14ac:dyDescent="0.2">
      <c r="B61" s="4" t="s">
        <v>96</v>
      </c>
      <c r="C61" s="21"/>
    </row>
    <row r="62" spans="2:3" ht="200.1" customHeight="1" x14ac:dyDescent="0.2">
      <c r="B62" s="3" t="s">
        <v>450</v>
      </c>
      <c r="C62" s="22"/>
    </row>
    <row r="63" spans="2:3" ht="200.1" customHeight="1" x14ac:dyDescent="0.2">
      <c r="B63" s="3" t="s">
        <v>505</v>
      </c>
      <c r="C63" s="22"/>
    </row>
    <row r="64" spans="2:3" ht="200.1" customHeight="1" x14ac:dyDescent="0.2">
      <c r="B64" s="3" t="s">
        <v>506</v>
      </c>
      <c r="C64" s="22"/>
    </row>
    <row r="65" spans="2:3" ht="200.1" customHeight="1" x14ac:dyDescent="0.2">
      <c r="B65" s="3" t="s">
        <v>507</v>
      </c>
      <c r="C65" s="22"/>
    </row>
    <row r="66" spans="2:3" ht="200.1" customHeight="1" x14ac:dyDescent="0.2">
      <c r="B66" s="3" t="s">
        <v>508</v>
      </c>
      <c r="C66" s="22"/>
    </row>
    <row r="67" spans="2:3" x14ac:dyDescent="0.2"/>
    <row r="68" spans="2:3" x14ac:dyDescent="0.2"/>
    <row r="69" spans="2:3" x14ac:dyDescent="0.2"/>
    <row r="70" spans="2:3" x14ac:dyDescent="0.2"/>
    <row r="71" spans="2:3" x14ac:dyDescent="0.2"/>
    <row r="72" spans="2:3" x14ac:dyDescent="0.2"/>
    <row r="73" spans="2:3" x14ac:dyDescent="0.2"/>
    <row r="74" spans="2:3" x14ac:dyDescent="0.2"/>
    <row r="75" spans="2:3" x14ac:dyDescent="0.2"/>
    <row r="76" spans="2:3" x14ac:dyDescent="0.2"/>
    <row r="77" spans="2:3" x14ac:dyDescent="0.2"/>
    <row r="78" spans="2:3" x14ac:dyDescent="0.2"/>
    <row r="79" spans="2:3" x14ac:dyDescent="0.2"/>
    <row r="80" spans="2:3" x14ac:dyDescent="0.2"/>
    <row r="81" x14ac:dyDescent="0.2"/>
    <row r="82" x14ac:dyDescent="0.2"/>
    <row r="83" x14ac:dyDescent="0.2"/>
  </sheetData>
  <sheetProtection algorithmName="SHA-512" hashValue="/Rh9H0rjBLUf8ji47ETh4sgBibow4/3Y8l28gsJQvvsNlabzvGCGRDb+5q/7oOSUxSIIEwU+CcQvq9EiX2MU1g==" saltValue="JKzxFZq52VpXU9+C5I84ZQ==" spinCount="100000" sheet="1" objects="1" scenarios="1" selectLockedCells="1"/>
  <protectedRanges>
    <protectedRange sqref="C30:C32 C34:C35" name="Range2"/>
  </protectedRanges>
  <mergeCells count="3">
    <mergeCell ref="B4:E4"/>
    <mergeCell ref="B18:E18"/>
    <mergeCell ref="B38:E38"/>
  </mergeCells>
  <dataValidations count="16">
    <dataValidation type="list" allowBlank="1" showInputMessage="1" showErrorMessage="1" sqref="C20">
      <formula1>Technology_SubType</formula1>
    </dataValidation>
    <dataValidation type="list" allowBlank="1" showInputMessage="1" showErrorMessage="1" sqref="C29">
      <formula1>Product_Category</formula1>
    </dataValidation>
    <dataValidation type="whole" allowBlank="1" showInputMessage="1" showErrorMessage="1" errorTitle="Must be a whole number" error="Must be a whole number" promptTitle="Must be a whole number" prompt="Must be a whole number" sqref="C21">
      <formula1>0</formula1>
      <formula2>9999999</formula2>
    </dataValidation>
    <dataValidation type="decimal" allowBlank="1" showInputMessage="1" showErrorMessage="1" errorTitle="Must be a number " error="Must be a number " promptTitle="Must be a number " prompt="Must be a number " sqref="C23">
      <formula1>0</formula1>
      <formula2>30</formula2>
    </dataValidation>
    <dataValidation type="decimal" allowBlank="1" showInputMessage="1" showErrorMessage="1" errorTitle="Must be a number " error="Must be a number " promptTitle="Must be a number " prompt="Must be a number " sqref="C24">
      <formula1>0</formula1>
      <formula2>25</formula2>
    </dataValidation>
    <dataValidation type="decimal" allowBlank="1" showInputMessage="1" showErrorMessage="1" errorTitle="Must be a number " error="Must be a number " promptTitle="Must be a number " prompt="Must be a number " sqref="C25">
      <formula1>0.5</formula1>
      <formula2>20</formula2>
    </dataValidation>
    <dataValidation type="decimal" allowBlank="1" showInputMessage="1" showErrorMessage="1" errorTitle="Must be a number " error="Must be a number " promptTitle="Must be a number " prompt="Must be a number " sqref="C27:C28">
      <formula1>0</formula1>
      <formula2>9999</formula2>
    </dataValidation>
    <dataValidation type="list" allowBlank="1" showInputMessage="1" showErrorMessage="1" sqref="C19">
      <formula1>Technology_Type</formula1>
    </dataValidation>
    <dataValidation type="list" allowBlank="1" showInputMessage="1" showErrorMessage="1" sqref="C15">
      <formula1>Country</formula1>
    </dataValidation>
    <dataValidation type="list" allowBlank="1" showInputMessage="1" showErrorMessage="1" sqref="C16">
      <formula1>CREZ</formula1>
    </dataValidation>
    <dataValidation type="list" allowBlank="1" showInputMessage="1" showErrorMessage="1" sqref="C32">
      <formula1>Resource_Origin</formula1>
    </dataValidation>
    <dataValidation type="list" allowBlank="1" showInputMessage="1" showErrorMessage="1" sqref="C31">
      <formula1>PCC_Classification</formula1>
    </dataValidation>
    <dataValidation type="list" allowBlank="1" showInputMessage="1" showErrorMessage="1" sqref="C30">
      <formula1>RPS_Product</formula1>
    </dataValidation>
    <dataValidation type="list" allowBlank="1" showInputMessage="1" showErrorMessage="1" sqref="C34">
      <formula1>Program_Origination</formula1>
    </dataValidation>
    <dataValidation type="list" allowBlank="1" showInputMessage="1" showErrorMessage="1" sqref="C35">
      <formula1>CAISO_Control_Timescale</formula1>
    </dataValidation>
    <dataValidation type="list" allowBlank="1" showInputMessage="1" showErrorMessage="1" sqref="C36 C36">
      <formula1>Circuits</formula1>
    </dataValidation>
  </dataValidations>
  <pageMargins left="0.25" right="0.25" top="0.25" bottom="0.25" header="0" footer="0"/>
  <pageSetup scale="47" fitToHeight="0"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39"/>
  <sheetViews>
    <sheetView showGridLines="0" zoomScale="85" zoomScaleNormal="85" zoomScaleSheetLayoutView="85" workbookViewId="0">
      <selection activeCell="C6" sqref="C6"/>
    </sheetView>
  </sheetViews>
  <sheetFormatPr defaultColWidth="0" defaultRowHeight="14.25" zeroHeight="1" x14ac:dyDescent="0.2"/>
  <cols>
    <col min="1" max="1" width="4.5703125" style="9" customWidth="1"/>
    <col min="2" max="2" width="73.140625" style="9" customWidth="1"/>
    <col min="3" max="3" width="90.42578125" style="9" customWidth="1"/>
    <col min="4" max="4" width="24.85546875" style="9" customWidth="1"/>
    <col min="5" max="5" width="46.85546875" style="9" bestFit="1" customWidth="1"/>
    <col min="6" max="6" width="9.140625" style="9" customWidth="1"/>
    <col min="7" max="7" width="4.5703125" style="9" customWidth="1"/>
    <col min="8" max="16384" width="9.140625" style="9" hidden="1"/>
  </cols>
  <sheetData>
    <row r="1" spans="1:6" ht="102" customHeight="1" x14ac:dyDescent="0.2">
      <c r="B1" s="8" t="str">
        <f>Form_title</f>
        <v>DRP Demo C Offer Form</v>
      </c>
    </row>
    <row r="2" spans="1:6" x14ac:dyDescent="0.2"/>
    <row r="3" spans="1:6" x14ac:dyDescent="0.2"/>
    <row r="4" spans="1:6" ht="18" x14ac:dyDescent="0.2">
      <c r="B4" s="114" t="s">
        <v>0</v>
      </c>
      <c r="C4" s="114"/>
      <c r="D4" s="114"/>
      <c r="E4" s="114"/>
      <c r="F4" s="114"/>
    </row>
    <row r="5" spans="1:6" x14ac:dyDescent="0.2"/>
    <row r="6" spans="1:6" x14ac:dyDescent="0.2">
      <c r="B6" s="34" t="s">
        <v>392</v>
      </c>
      <c r="C6" s="12"/>
    </row>
    <row r="7" spans="1:6" x14ac:dyDescent="0.2">
      <c r="B7" s="6" t="s">
        <v>1</v>
      </c>
      <c r="C7" s="12"/>
    </row>
    <row r="8" spans="1:6" ht="28.5" x14ac:dyDescent="0.2">
      <c r="B8" s="35" t="s">
        <v>59</v>
      </c>
      <c r="C8" s="36"/>
    </row>
    <row r="9" spans="1:6" x14ac:dyDescent="0.2">
      <c r="A9" s="14"/>
      <c r="B9" s="35" t="s">
        <v>128</v>
      </c>
      <c r="C9" s="12"/>
    </row>
    <row r="10" spans="1:6" x14ac:dyDescent="0.2">
      <c r="A10" s="14"/>
      <c r="B10" s="35" t="s">
        <v>400</v>
      </c>
      <c r="C10" s="12"/>
    </row>
    <row r="11" spans="1:6" x14ac:dyDescent="0.2">
      <c r="B11" s="35" t="s">
        <v>437</v>
      </c>
      <c r="C11" s="12"/>
      <c r="E11" s="37"/>
    </row>
    <row r="12" spans="1:6" x14ac:dyDescent="0.2">
      <c r="B12" s="35" t="s">
        <v>58</v>
      </c>
      <c r="C12" s="38"/>
      <c r="E12" s="37"/>
    </row>
    <row r="13" spans="1:6" x14ac:dyDescent="0.2">
      <c r="B13" s="35" t="s">
        <v>19</v>
      </c>
      <c r="C13" s="39"/>
    </row>
    <row r="14" spans="1:6" x14ac:dyDescent="0.2">
      <c r="B14" s="35" t="s">
        <v>491</v>
      </c>
      <c r="C14" s="39"/>
    </row>
    <row r="15" spans="1:6" x14ac:dyDescent="0.2">
      <c r="B15" s="35" t="s">
        <v>401</v>
      </c>
      <c r="C15" s="39"/>
    </row>
    <row r="16" spans="1:6" x14ac:dyDescent="0.2">
      <c r="B16" s="35" t="s">
        <v>402</v>
      </c>
      <c r="C16" s="38"/>
    </row>
    <row r="17" spans="2:5" x14ac:dyDescent="0.2">
      <c r="B17" s="35" t="s">
        <v>16</v>
      </c>
      <c r="C17" s="39"/>
    </row>
    <row r="18" spans="2:5" x14ac:dyDescent="0.2">
      <c r="B18" s="35" t="s">
        <v>403</v>
      </c>
      <c r="C18" s="12"/>
    </row>
    <row r="19" spans="2:5" x14ac:dyDescent="0.2">
      <c r="B19" s="35" t="s">
        <v>317</v>
      </c>
      <c r="C19" s="12"/>
    </row>
    <row r="20" spans="2:5" x14ac:dyDescent="0.2">
      <c r="B20" s="35" t="s">
        <v>357</v>
      </c>
      <c r="C20" s="12"/>
    </row>
    <row r="21" spans="2:5" x14ac:dyDescent="0.2">
      <c r="B21" s="35" t="s">
        <v>354</v>
      </c>
      <c r="C21" s="12"/>
    </row>
    <row r="22" spans="2:5" x14ac:dyDescent="0.2">
      <c r="B22" s="35" t="s">
        <v>348</v>
      </c>
      <c r="C22" s="12"/>
    </row>
    <row r="23" spans="2:5" x14ac:dyDescent="0.2">
      <c r="B23" s="35" t="s">
        <v>364</v>
      </c>
      <c r="C23" s="12"/>
    </row>
    <row r="24" spans="2:5" x14ac:dyDescent="0.2"/>
    <row r="25" spans="2:5" ht="42.75" x14ac:dyDescent="0.2">
      <c r="B25" s="40"/>
      <c r="D25" s="13" t="s">
        <v>133</v>
      </c>
      <c r="E25" s="41" t="s">
        <v>60</v>
      </c>
    </row>
    <row r="26" spans="2:5" x14ac:dyDescent="0.2">
      <c r="B26" s="35" t="s">
        <v>132</v>
      </c>
      <c r="C26" s="42">
        <v>0</v>
      </c>
      <c r="D26" s="39"/>
      <c r="E26" s="39"/>
    </row>
    <row r="27" spans="2:5" x14ac:dyDescent="0.2">
      <c r="B27" s="35" t="s">
        <v>134</v>
      </c>
      <c r="C27" s="42">
        <v>0</v>
      </c>
      <c r="D27" s="39"/>
      <c r="E27" s="39"/>
    </row>
    <row r="28" spans="2:5" ht="30.75" customHeight="1" x14ac:dyDescent="0.2">
      <c r="B28" s="35" t="s">
        <v>52</v>
      </c>
      <c r="C28" s="42">
        <v>0</v>
      </c>
      <c r="D28" s="39"/>
      <c r="E28" s="39"/>
    </row>
    <row r="29" spans="2:5" x14ac:dyDescent="0.2"/>
    <row r="30" spans="2:5" x14ac:dyDescent="0.2"/>
    <row r="31" spans="2:5" x14ac:dyDescent="0.2"/>
    <row r="32" spans="2:5" ht="200.1" customHeight="1" x14ac:dyDescent="0.2">
      <c r="B32" s="1" t="s">
        <v>61</v>
      </c>
      <c r="C32" s="21"/>
    </row>
    <row r="33" spans="2:3" ht="200.1" customHeight="1" x14ac:dyDescent="0.2">
      <c r="B33" s="1" t="s">
        <v>479</v>
      </c>
      <c r="C33" s="21"/>
    </row>
    <row r="34" spans="2:3" ht="200.1" customHeight="1" x14ac:dyDescent="0.2">
      <c r="B34" s="1" t="s">
        <v>62</v>
      </c>
      <c r="C34" s="21"/>
    </row>
    <row r="35" spans="2:3" ht="200.1" customHeight="1" x14ac:dyDescent="0.2">
      <c r="B35" s="1" t="s">
        <v>454</v>
      </c>
      <c r="C35" s="21"/>
    </row>
    <row r="36" spans="2:3" x14ac:dyDescent="0.2"/>
    <row r="37" spans="2:3" x14ac:dyDescent="0.2"/>
    <row r="38" spans="2:3" x14ac:dyDescent="0.2"/>
    <row r="39" spans="2:3" x14ac:dyDescent="0.2"/>
  </sheetData>
  <sheetProtection algorithmName="SHA-512" hashValue="HTKForWTVAwnfqoBqrk9I6tdMYUgReJpk4/BXlv9CsD43MHgEPn+h/Enp1OS4cXFnqaFx4vuSGjA6V7x6AmKgw==" saltValue="5bvcpNkdvs8WocppOFLYVw==" spinCount="100000" sheet="1" objects="1" scenarios="1" selectLockedCells="1"/>
  <mergeCells count="1">
    <mergeCell ref="B4:F4"/>
  </mergeCells>
  <dataValidations count="12">
    <dataValidation type="list" allowBlank="1" showInputMessage="1" showErrorMessage="1" sqref="C7">
      <formula1>Interconnection_Status</formula1>
    </dataValidation>
    <dataValidation type="list" allowBlank="1" showInputMessage="1" showErrorMessage="1" sqref="C6">
      <formula1>Interconnection_Request_Type</formula1>
    </dataValidation>
    <dataValidation type="list" allowBlank="1" showInputMessage="1" showErrorMessage="1" sqref="C9">
      <formula1>Project_Interconnection_Location</formula1>
    </dataValidation>
    <dataValidation type="decimal" allowBlank="1" showInputMessage="1" showErrorMessage="1" errorTitle="Must be a number " error="Must be a number " promptTitle="Must be a number " prompt="Must be a number " sqref="C26:C28">
      <formula1>0</formula1>
      <formula2>1000000000</formula2>
    </dataValidation>
    <dataValidation type="list" allowBlank="1" showInputMessage="1" showErrorMessage="1" sqref="C10">
      <formula1>Balancing_Authority</formula1>
    </dataValidation>
    <dataValidation type="list" allowBlank="1" showInputMessage="1" showErrorMessage="1" sqref="C11">
      <formula1>Interconnection_Tariff</formula1>
    </dataValidation>
    <dataValidation type="list" allowBlank="1" showInputMessage="1" showErrorMessage="1" sqref="C18">
      <formula1>Interconnection_Level</formula1>
    </dataValidation>
    <dataValidation type="list" allowBlank="1" showInputMessage="1" showErrorMessage="1" sqref="C19">
      <formula1>PTO</formula1>
    </dataValidation>
    <dataValidation type="list" allowBlank="1" showInputMessage="1" showErrorMessage="1" sqref="C20">
      <formula1>CAISO_Board_Approval_Status</formula1>
    </dataValidation>
    <dataValidation type="list" allowBlank="1" showInputMessage="1" showErrorMessage="1" sqref="C21">
      <formula1>PhaseI</formula1>
    </dataValidation>
    <dataValidation type="list" allowBlank="1" showInputMessage="1" showErrorMessage="1" sqref="C22">
      <formula1>PhaseII</formula1>
    </dataValidation>
    <dataValidation type="list" allowBlank="1" showInputMessage="1" showErrorMessage="1" sqref="C23">
      <formula1>Transmission_Upgrade_Status</formula1>
    </dataValidation>
  </dataValidations>
  <pageMargins left="0.25" right="0.25" top="0.25" bottom="0.25" header="0" footer="0"/>
  <pageSetup scale="42" orientation="landscape"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autoPageBreaks="0" fitToPage="1"/>
  </sheetPr>
  <dimension ref="A1:F15"/>
  <sheetViews>
    <sheetView showGridLines="0" zoomScale="85" zoomScaleNormal="85" zoomScaleSheetLayoutView="70" workbookViewId="0">
      <selection activeCell="C6" sqref="C6"/>
    </sheetView>
  </sheetViews>
  <sheetFormatPr defaultColWidth="0" defaultRowHeight="15" customHeight="1" zeroHeight="1" x14ac:dyDescent="0.25"/>
  <cols>
    <col min="1" max="1" width="4.5703125" style="2" customWidth="1"/>
    <col min="2" max="2" width="102" style="2" customWidth="1"/>
    <col min="3" max="3" width="58.42578125" style="2" customWidth="1"/>
    <col min="4" max="4" width="40.85546875" style="2" customWidth="1"/>
    <col min="5" max="5" width="9.140625" style="2" customWidth="1"/>
    <col min="6" max="6" width="4.5703125" style="2" customWidth="1"/>
    <col min="7" max="16384" width="9.140625" style="2" hidden="1"/>
  </cols>
  <sheetData>
    <row r="1" spans="2:5" s="9" customFormat="1" ht="102" customHeight="1" x14ac:dyDescent="0.2">
      <c r="B1" s="8" t="str">
        <f>Form_title</f>
        <v>DRP Demo C Offer Form</v>
      </c>
    </row>
    <row r="2" spans="2:5" s="9" customFormat="1" ht="14.25" x14ac:dyDescent="0.2"/>
    <row r="3" spans="2:5" s="9" customFormat="1" ht="14.25" x14ac:dyDescent="0.2"/>
    <row r="4" spans="2:5" s="9" customFormat="1" ht="18" x14ac:dyDescent="0.2">
      <c r="B4" s="114" t="s">
        <v>512</v>
      </c>
      <c r="C4" s="114"/>
      <c r="D4" s="114"/>
      <c r="E4" s="114"/>
    </row>
    <row r="5" spans="2:5" s="9" customFormat="1" ht="14.25" x14ac:dyDescent="0.2"/>
    <row r="6" spans="2:5" s="9" customFormat="1" ht="14.25" x14ac:dyDescent="0.2">
      <c r="B6" s="49" t="s">
        <v>511</v>
      </c>
      <c r="C6" s="12"/>
    </row>
    <row r="7" spans="2:5" ht="15" customHeight="1" x14ac:dyDescent="0.25">
      <c r="B7" s="49" t="s">
        <v>528</v>
      </c>
      <c r="C7" s="17"/>
    </row>
    <row r="8" spans="2:5" ht="15" customHeight="1" x14ac:dyDescent="0.25"/>
    <row r="9" spans="2:5" ht="15" hidden="1" customHeight="1" x14ac:dyDescent="0.25"/>
    <row r="10" spans="2:5" ht="15" hidden="1" customHeight="1" x14ac:dyDescent="0.25"/>
    <row r="11" spans="2:5" ht="15" hidden="1" customHeight="1" x14ac:dyDescent="0.25"/>
    <row r="12" spans="2:5" ht="15" hidden="1" customHeight="1" x14ac:dyDescent="0.25"/>
    <row r="13" spans="2:5" ht="15" hidden="1" customHeight="1" x14ac:dyDescent="0.25"/>
    <row r="14" spans="2:5" ht="15" hidden="1" customHeight="1" x14ac:dyDescent="0.25"/>
    <row r="15" spans="2:5" ht="15" hidden="1" customHeight="1" x14ac:dyDescent="0.25"/>
  </sheetData>
  <sheetProtection algorithmName="SHA-512" hashValue="JA2p1yIyXb1LUo+eprFytr3b1CPIze6R/SOq+9xvtEN7mYTS9MqiewSeQAJgHL/B1wYkB62AzylNqus3KKtqSQ==" saltValue="+EczChXy6kcFezLZuILXog==" spinCount="100000" sheet="1" objects="1" scenarios="1" selectLockedCells="1"/>
  <mergeCells count="1">
    <mergeCell ref="B4:E4"/>
  </mergeCells>
  <conditionalFormatting sqref="C6">
    <cfRule type="cellIs" dxfId="18" priority="1" operator="equal">
      <formula>"No"</formula>
    </cfRule>
  </conditionalFormatting>
  <dataValidations count="2">
    <dataValidation type="list" allowBlank="1" showInputMessage="1" showErrorMessage="1" sqref="C6">
      <formula1>Boolean_yes_no</formula1>
    </dataValidation>
    <dataValidation type="decimal" allowBlank="1" showInputMessage="1" showErrorMessage="1" errorTitle="Must be a number " error="Must be a number " promptTitle="Must be a number " prompt="Must be a number " sqref="C7">
      <formula1>100</formula1>
      <formula2>100000</formula2>
    </dataValidation>
  </dataValidations>
  <pageMargins left="0.7" right="0.7" top="0.75" bottom="0.75" header="0.3" footer="0.3"/>
  <pageSetup fitToHeight="0"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G49"/>
  <sheetViews>
    <sheetView showGridLines="0" topLeftCell="A4" zoomScale="85" zoomScaleNormal="85" zoomScaleSheetLayoutView="85" workbookViewId="0">
      <selection activeCell="B25" sqref="B25"/>
    </sheetView>
  </sheetViews>
  <sheetFormatPr defaultColWidth="0" defaultRowHeight="14.25" zeroHeight="1" x14ac:dyDescent="0.2"/>
  <cols>
    <col min="1" max="1" width="4.5703125" style="9" customWidth="1"/>
    <col min="2" max="2" width="72.28515625" style="9" bestFit="1" customWidth="1"/>
    <col min="3" max="3" width="41.85546875" style="9" customWidth="1"/>
    <col min="4" max="4" width="35.7109375" style="9" customWidth="1"/>
    <col min="5" max="5" width="9.140625" style="9" customWidth="1"/>
    <col min="6" max="6" width="4.5703125" style="9" customWidth="1"/>
    <col min="7" max="16384" width="9.140625" style="9" hidden="1"/>
  </cols>
  <sheetData>
    <row r="1" spans="2:5" ht="102" customHeight="1" x14ac:dyDescent="0.2">
      <c r="B1" s="8" t="str">
        <f>Form_title</f>
        <v>DRP Demo C Offer Form</v>
      </c>
    </row>
    <row r="2" spans="2:5" x14ac:dyDescent="0.2"/>
    <row r="3" spans="2:5" x14ac:dyDescent="0.2"/>
    <row r="4" spans="2:5" ht="18" x14ac:dyDescent="0.2">
      <c r="B4" s="114" t="s">
        <v>114</v>
      </c>
      <c r="C4" s="114"/>
      <c r="D4" s="114"/>
      <c r="E4" s="114"/>
    </row>
    <row r="5" spans="2:5" x14ac:dyDescent="0.2"/>
    <row r="6" spans="2:5" x14ac:dyDescent="0.2">
      <c r="B6" s="116" t="s">
        <v>516</v>
      </c>
      <c r="C6" s="116"/>
      <c r="D6" s="116"/>
    </row>
    <row r="7" spans="2:5" x14ac:dyDescent="0.2">
      <c r="B7" s="116"/>
      <c r="C7" s="116"/>
      <c r="D7" s="116"/>
    </row>
    <row r="8" spans="2:5" x14ac:dyDescent="0.2">
      <c r="B8" s="83"/>
      <c r="C8" s="83"/>
      <c r="D8" s="83"/>
    </row>
    <row r="9" spans="2:5" ht="15" x14ac:dyDescent="0.25">
      <c r="B9" s="43" t="s">
        <v>438</v>
      </c>
      <c r="C9" s="44" t="s">
        <v>71</v>
      </c>
      <c r="D9" s="43" t="s">
        <v>72</v>
      </c>
    </row>
    <row r="10" spans="2:5" x14ac:dyDescent="0.2">
      <c r="B10" s="11" t="s">
        <v>105</v>
      </c>
      <c r="C10" s="11"/>
      <c r="D10" s="45"/>
    </row>
    <row r="11" spans="2:5" x14ac:dyDescent="0.2">
      <c r="B11" s="11" t="s">
        <v>69</v>
      </c>
      <c r="C11" s="11"/>
      <c r="D11" s="45"/>
    </row>
    <row r="12" spans="2:5" x14ac:dyDescent="0.2">
      <c r="B12" s="11" t="s">
        <v>70</v>
      </c>
      <c r="C12" s="11"/>
      <c r="D12" s="45"/>
    </row>
    <row r="13" spans="2:5" x14ac:dyDescent="0.2">
      <c r="B13" s="11" t="s">
        <v>109</v>
      </c>
      <c r="C13" s="11"/>
      <c r="D13" s="45"/>
    </row>
    <row r="14" spans="2:5" x14ac:dyDescent="0.2">
      <c r="B14" s="11" t="s">
        <v>108</v>
      </c>
      <c r="C14" s="11"/>
      <c r="D14" s="45"/>
    </row>
    <row r="15" spans="2:5" x14ac:dyDescent="0.2">
      <c r="B15" s="11" t="s">
        <v>106</v>
      </c>
      <c r="C15" s="11"/>
      <c r="D15" s="45"/>
    </row>
    <row r="16" spans="2:5" x14ac:dyDescent="0.2">
      <c r="B16" s="11" t="s">
        <v>432</v>
      </c>
      <c r="C16" s="11"/>
      <c r="D16" s="45"/>
    </row>
    <row r="17" spans="2:4" x14ac:dyDescent="0.2">
      <c r="B17" s="11" t="s">
        <v>433</v>
      </c>
      <c r="C17" s="11"/>
      <c r="D17" s="45"/>
    </row>
    <row r="18" spans="2:4" x14ac:dyDescent="0.2">
      <c r="B18" s="11" t="s">
        <v>104</v>
      </c>
      <c r="C18" s="11"/>
      <c r="D18" s="45"/>
    </row>
    <row r="19" spans="2:4" x14ac:dyDescent="0.2">
      <c r="B19" s="11" t="s">
        <v>103</v>
      </c>
      <c r="C19" s="11"/>
      <c r="D19" s="45"/>
    </row>
    <row r="20" spans="2:4" x14ac:dyDescent="0.2">
      <c r="B20" s="11" t="s">
        <v>107</v>
      </c>
      <c r="C20" s="11"/>
      <c r="D20" s="45"/>
    </row>
    <row r="21" spans="2:4" x14ac:dyDescent="0.2">
      <c r="B21" s="11" t="s">
        <v>110</v>
      </c>
      <c r="C21" s="11"/>
      <c r="D21" s="45"/>
    </row>
    <row r="22" spans="2:4" x14ac:dyDescent="0.2">
      <c r="B22" s="11" t="s">
        <v>111</v>
      </c>
      <c r="C22" s="11"/>
      <c r="D22" s="45"/>
    </row>
    <row r="23" spans="2:4" x14ac:dyDescent="0.2">
      <c r="B23" s="11" t="s">
        <v>112</v>
      </c>
      <c r="C23" s="11"/>
      <c r="D23" s="45"/>
    </row>
    <row r="24" spans="2:4" x14ac:dyDescent="0.2">
      <c r="B24" s="11" t="s">
        <v>529</v>
      </c>
      <c r="C24" s="11"/>
      <c r="D24" s="45"/>
    </row>
    <row r="25" spans="2:4" x14ac:dyDescent="0.2">
      <c r="B25" s="11"/>
      <c r="C25" s="11"/>
      <c r="D25" s="45"/>
    </row>
    <row r="26" spans="2:4" x14ac:dyDescent="0.2">
      <c r="B26" s="11"/>
      <c r="C26" s="11"/>
      <c r="D26" s="45"/>
    </row>
    <row r="27" spans="2:4" x14ac:dyDescent="0.2">
      <c r="B27" s="11"/>
      <c r="C27" s="11"/>
      <c r="D27" s="45"/>
    </row>
    <row r="28" spans="2:4" x14ac:dyDescent="0.2">
      <c r="B28" s="11"/>
      <c r="C28" s="11"/>
      <c r="D28" s="45"/>
    </row>
    <row r="29" spans="2:4" x14ac:dyDescent="0.2">
      <c r="B29" s="11"/>
      <c r="C29" s="11"/>
      <c r="D29" s="45"/>
    </row>
    <row r="30" spans="2:4" x14ac:dyDescent="0.2">
      <c r="B30" s="11"/>
      <c r="C30" s="11"/>
      <c r="D30" s="45"/>
    </row>
    <row r="31" spans="2:4" x14ac:dyDescent="0.2">
      <c r="B31" s="11"/>
      <c r="C31" s="11"/>
      <c r="D31" s="45"/>
    </row>
    <row r="32" spans="2:4" x14ac:dyDescent="0.2">
      <c r="B32" s="11"/>
      <c r="C32" s="11"/>
      <c r="D32" s="45"/>
    </row>
    <row r="33" spans="2:7" x14ac:dyDescent="0.2">
      <c r="B33" s="11"/>
      <c r="C33" s="11"/>
      <c r="D33" s="45"/>
    </row>
    <row r="34" spans="2:7" x14ac:dyDescent="0.2"/>
    <row r="35" spans="2:7" ht="18" x14ac:dyDescent="0.2">
      <c r="B35" s="114" t="s">
        <v>431</v>
      </c>
      <c r="C35" s="114"/>
      <c r="D35" s="114"/>
      <c r="E35" s="114"/>
    </row>
    <row r="36" spans="2:7" x14ac:dyDescent="0.2"/>
    <row r="37" spans="2:7" x14ac:dyDescent="0.2">
      <c r="B37" s="46" t="s">
        <v>308</v>
      </c>
      <c r="C37" s="16"/>
    </row>
    <row r="38" spans="2:7" x14ac:dyDescent="0.2">
      <c r="B38" s="47" t="s">
        <v>321</v>
      </c>
      <c r="C38" s="16"/>
    </row>
    <row r="39" spans="2:7" x14ac:dyDescent="0.2">
      <c r="B39" s="47" t="s">
        <v>334</v>
      </c>
      <c r="C39" s="16"/>
    </row>
    <row r="40" spans="2:7" x14ac:dyDescent="0.2">
      <c r="B40" s="47" t="s">
        <v>373</v>
      </c>
      <c r="C40" s="16"/>
      <c r="D40" s="48"/>
      <c r="E40" s="48"/>
      <c r="F40" s="48"/>
      <c r="G40" s="48"/>
    </row>
    <row r="41" spans="2:7" x14ac:dyDescent="0.2">
      <c r="B41" s="47" t="s">
        <v>339</v>
      </c>
      <c r="C41" s="16"/>
      <c r="D41" s="48"/>
      <c r="E41" s="48"/>
      <c r="F41" s="48"/>
      <c r="G41" s="48"/>
    </row>
    <row r="42" spans="2:7" x14ac:dyDescent="0.2"/>
    <row r="43" spans="2:7" x14ac:dyDescent="0.2"/>
    <row r="44" spans="2:7" ht="200.1" customHeight="1" x14ac:dyDescent="0.2">
      <c r="B44" s="6" t="s">
        <v>73</v>
      </c>
      <c r="C44" s="115"/>
      <c r="D44" s="115"/>
    </row>
    <row r="45" spans="2:7" x14ac:dyDescent="0.2"/>
    <row r="46" spans="2:7" hidden="1" x14ac:dyDescent="0.2"/>
    <row r="47" spans="2:7" hidden="1" x14ac:dyDescent="0.2"/>
    <row r="48" spans="2:7" hidden="1" x14ac:dyDescent="0.2"/>
    <row r="49" hidden="1" x14ac:dyDescent="0.2"/>
  </sheetData>
  <sheetProtection algorithmName="SHA-512" hashValue="h6+yJryFAwqwDEeR9XzyNGucuQzq/0nVtGpLfxuOLQh3zlGxg+jmvhqcoyqi/ZxsSIVX7XrIoPLSbrK1hnfIGA==" saltValue="rBL2kzGYzXpF5ERA8TgEjg==" spinCount="100000" sheet="1" objects="1" scenarios="1" selectLockedCells="1"/>
  <mergeCells count="4">
    <mergeCell ref="B4:E4"/>
    <mergeCell ref="C44:D44"/>
    <mergeCell ref="B35:E35"/>
    <mergeCell ref="B6:D7"/>
  </mergeCells>
  <dataValidations count="5">
    <dataValidation type="list" allowBlank="1" showInputMessage="1" showErrorMessage="1" sqref="C41">
      <formula1>site_control_status</formula1>
    </dataValidation>
    <dataValidation type="list" allowBlank="1" showInputMessage="1" showErrorMessage="1" sqref="C37">
      <formula1>lead_permitting_process</formula1>
    </dataValidation>
    <dataValidation type="list" allowBlank="1" showInputMessage="1" showErrorMessage="1" sqref="C38">
      <formula1>permitting_status</formula1>
    </dataValidation>
    <dataValidation type="list" allowBlank="1" showInputMessage="1" showErrorMessage="1" sqref="C39">
      <formula1>primary_permit_type</formula1>
    </dataValidation>
    <dataValidation type="list" allowBlank="1" showInputMessage="1" showErrorMessage="1" sqref="C40">
      <formula1>secondary_permit_status</formula1>
    </dataValidation>
  </dataValidations>
  <pageMargins left="0.7" right="0.7" top="0.75" bottom="0.75" header="0.3" footer="0.3"/>
  <pageSetup scale="56" orientation="landscape"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F39"/>
  <sheetViews>
    <sheetView showGridLines="0" zoomScale="85" zoomScaleNormal="85" zoomScaleSheetLayoutView="85" workbookViewId="0">
      <selection activeCell="C7" sqref="C7"/>
    </sheetView>
  </sheetViews>
  <sheetFormatPr defaultColWidth="0" defaultRowHeight="14.25" zeroHeight="1" x14ac:dyDescent="0.2"/>
  <cols>
    <col min="1" max="1" width="4.5703125" style="9" customWidth="1"/>
    <col min="2" max="2" width="72.28515625" style="9" bestFit="1" customWidth="1"/>
    <col min="3" max="4" width="50.7109375" style="9" customWidth="1"/>
    <col min="5" max="5" width="9.140625" style="9" customWidth="1"/>
    <col min="6" max="6" width="4.5703125" style="9" customWidth="1"/>
    <col min="7" max="16384" width="9.140625" style="9" hidden="1"/>
  </cols>
  <sheetData>
    <row r="1" spans="2:5" ht="102" customHeight="1" x14ac:dyDescent="0.2">
      <c r="B1" s="8" t="str">
        <f>Form_title</f>
        <v>DRP Demo C Offer Form</v>
      </c>
    </row>
    <row r="2" spans="2:5" x14ac:dyDescent="0.2"/>
    <row r="3" spans="2:5" ht="18" x14ac:dyDescent="0.2">
      <c r="B3" s="114" t="s">
        <v>87</v>
      </c>
      <c r="C3" s="114"/>
      <c r="D3" s="114"/>
      <c r="E3" s="114"/>
    </row>
    <row r="4" spans="2:5" x14ac:dyDescent="0.2"/>
    <row r="5" spans="2:5" x14ac:dyDescent="0.2"/>
    <row r="6" spans="2:5" x14ac:dyDescent="0.2">
      <c r="B6" s="47" t="s">
        <v>89</v>
      </c>
      <c r="C6" s="47" t="s">
        <v>88</v>
      </c>
    </row>
    <row r="7" spans="2:5" x14ac:dyDescent="0.2">
      <c r="B7" s="49" t="s">
        <v>75</v>
      </c>
      <c r="C7" s="45"/>
    </row>
    <row r="8" spans="2:5" x14ac:dyDescent="0.2">
      <c r="B8" s="49" t="s">
        <v>76</v>
      </c>
      <c r="C8" s="45"/>
    </row>
    <row r="9" spans="2:5" x14ac:dyDescent="0.2">
      <c r="B9" s="49" t="s">
        <v>77</v>
      </c>
      <c r="C9" s="45"/>
    </row>
    <row r="10" spans="2:5" x14ac:dyDescent="0.2">
      <c r="B10" s="49" t="s">
        <v>78</v>
      </c>
      <c r="C10" s="45"/>
    </row>
    <row r="11" spans="2:5" x14ac:dyDescent="0.2">
      <c r="B11" s="49" t="s">
        <v>530</v>
      </c>
      <c r="C11" s="45"/>
    </row>
    <row r="12" spans="2:5" x14ac:dyDescent="0.2">
      <c r="B12" s="49" t="s">
        <v>79</v>
      </c>
      <c r="C12" s="45"/>
    </row>
    <row r="13" spans="2:5" x14ac:dyDescent="0.2">
      <c r="B13" s="49" t="s">
        <v>80</v>
      </c>
      <c r="C13" s="45"/>
    </row>
    <row r="14" spans="2:5" x14ac:dyDescent="0.2">
      <c r="B14" s="49" t="s">
        <v>81</v>
      </c>
      <c r="C14" s="45"/>
    </row>
    <row r="15" spans="2:5" x14ac:dyDescent="0.2">
      <c r="B15" s="49" t="s">
        <v>483</v>
      </c>
      <c r="C15" s="45"/>
    </row>
    <row r="16" spans="2:5" x14ac:dyDescent="0.2">
      <c r="B16" s="49" t="s">
        <v>126</v>
      </c>
      <c r="C16" s="45"/>
    </row>
    <row r="17" spans="2:4" x14ac:dyDescent="0.2">
      <c r="B17" s="49" t="s">
        <v>82</v>
      </c>
      <c r="C17" s="45"/>
    </row>
    <row r="18" spans="2:4" x14ac:dyDescent="0.2">
      <c r="B18" s="49" t="s">
        <v>484</v>
      </c>
      <c r="C18" s="45"/>
    </row>
    <row r="19" spans="2:4" x14ac:dyDescent="0.2">
      <c r="B19" s="49" t="s">
        <v>485</v>
      </c>
      <c r="C19" s="45"/>
    </row>
    <row r="20" spans="2:4" x14ac:dyDescent="0.2">
      <c r="B20" s="49" t="s">
        <v>486</v>
      </c>
      <c r="C20" s="45"/>
    </row>
    <row r="21" spans="2:4" x14ac:dyDescent="0.2">
      <c r="B21" s="49" t="s">
        <v>83</v>
      </c>
      <c r="C21" s="45"/>
    </row>
    <row r="22" spans="2:4" x14ac:dyDescent="0.2">
      <c r="B22" s="19" t="s">
        <v>46</v>
      </c>
      <c r="C22" s="45"/>
    </row>
    <row r="23" spans="2:4" x14ac:dyDescent="0.2">
      <c r="B23" s="19" t="s">
        <v>47</v>
      </c>
      <c r="C23" s="50"/>
    </row>
    <row r="24" spans="2:4" x14ac:dyDescent="0.2">
      <c r="B24" s="49" t="s">
        <v>136</v>
      </c>
      <c r="C24" s="50"/>
    </row>
    <row r="25" spans="2:4" ht="28.5" x14ac:dyDescent="0.2">
      <c r="B25" s="49" t="s">
        <v>137</v>
      </c>
      <c r="C25" s="45"/>
    </row>
    <row r="26" spans="2:4" x14ac:dyDescent="0.2">
      <c r="B26" s="49" t="s">
        <v>84</v>
      </c>
      <c r="C26" s="45"/>
    </row>
    <row r="27" spans="2:4" ht="28.5" x14ac:dyDescent="0.2">
      <c r="B27" s="49" t="s">
        <v>85</v>
      </c>
      <c r="C27" s="45"/>
    </row>
    <row r="28" spans="2:4" x14ac:dyDescent="0.2">
      <c r="B28" s="49" t="s">
        <v>86</v>
      </c>
      <c r="C28" s="45"/>
    </row>
    <row r="29" spans="2:4" x14ac:dyDescent="0.2">
      <c r="B29" s="20" t="s">
        <v>21</v>
      </c>
      <c r="C29" s="45"/>
    </row>
    <row r="30" spans="2:4" x14ac:dyDescent="0.2">
      <c r="B30" s="20" t="s">
        <v>31</v>
      </c>
      <c r="C30" s="51" t="str">
        <f>'9. Pricing'!C16</f>
        <v/>
      </c>
      <c r="D30" s="9" t="s">
        <v>138</v>
      </c>
    </row>
    <row r="31" spans="2:4" x14ac:dyDescent="0.2"/>
    <row r="32" spans="2:4" x14ac:dyDescent="0.2"/>
    <row r="33" spans="2:4" ht="200.1" customHeight="1" x14ac:dyDescent="0.2">
      <c r="B33" s="6" t="s">
        <v>74</v>
      </c>
      <c r="C33" s="115"/>
      <c r="D33" s="115"/>
    </row>
    <row r="34" spans="2:4" x14ac:dyDescent="0.2"/>
    <row r="35" spans="2:4" hidden="1" x14ac:dyDescent="0.2"/>
    <row r="36" spans="2:4" hidden="1" x14ac:dyDescent="0.2"/>
    <row r="37" spans="2:4" hidden="1" x14ac:dyDescent="0.2"/>
    <row r="38" spans="2:4" hidden="1" x14ac:dyDescent="0.2"/>
    <row r="39" spans="2:4" hidden="1" x14ac:dyDescent="0.2"/>
  </sheetData>
  <sheetProtection algorithmName="SHA-512" hashValue="hVWgcBPI4UAos9BC9+JTuWEZarYBaq40Q+MUrjhxqqpNXuORine+hU5/tlKELNjo8GgFEDfwohwUDCiOqATC/w==" saltValue="kyZVqhqfofcFwSlxm8/kog==" spinCount="100000" sheet="1" objects="1" scenarios="1" selectLockedCells="1"/>
  <mergeCells count="2">
    <mergeCell ref="B3:E3"/>
    <mergeCell ref="C33:D33"/>
  </mergeCells>
  <dataValidations count="1">
    <dataValidation type="date" allowBlank="1" showInputMessage="1" showErrorMessage="1" promptTitle="Allowed Dates" prompt="Projects must come online between 6/1/2018 and 2/29/2020 depending on your offer" sqref="C29">
      <formula1>43100</formula1>
      <formula2>43890</formula2>
    </dataValidation>
  </dataValidations>
  <pageMargins left="0.7" right="0.7" top="0.75" bottom="0.75" header="0.3" footer="0.3"/>
  <pageSetup scale="67" orientation="landscape"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BD144"/>
  <sheetViews>
    <sheetView showGridLines="0" topLeftCell="A2" zoomScale="85" zoomScaleNormal="85" workbookViewId="0">
      <selection activeCell="B14" sqref="B14"/>
    </sheetView>
  </sheetViews>
  <sheetFormatPr defaultColWidth="0" defaultRowHeight="14.25" zeroHeight="1" x14ac:dyDescent="0.2"/>
  <cols>
    <col min="1" max="1" width="5.7109375" style="9" customWidth="1"/>
    <col min="2" max="2" width="6.7109375" style="67" customWidth="1"/>
    <col min="3" max="11" width="5.7109375" style="9" customWidth="1"/>
    <col min="12" max="12" width="6.42578125" style="9" bestFit="1" customWidth="1"/>
    <col min="13" max="23" width="5.7109375" style="9" customWidth="1"/>
    <col min="24" max="24" width="6.42578125" style="9" bestFit="1" customWidth="1"/>
    <col min="25" max="35" width="5.7109375" style="9" customWidth="1"/>
    <col min="36" max="36" width="6.42578125" style="9" bestFit="1" customWidth="1"/>
    <col min="37" max="46" width="5.7109375" style="9" customWidth="1"/>
    <col min="47" max="47" width="8.7109375" style="9" hidden="1" customWidth="1"/>
    <col min="48" max="56" width="0" style="9" hidden="1" customWidth="1"/>
    <col min="57" max="16384" width="8.7109375" style="9" hidden="1"/>
  </cols>
  <sheetData>
    <row r="1" spans="2:56" ht="102" customHeight="1" x14ac:dyDescent="0.2">
      <c r="B1" s="117" t="str">
        <f>[0]!Form_title</f>
        <v>DRP Demo C Offer Form</v>
      </c>
      <c r="C1" s="117"/>
      <c r="D1" s="117"/>
      <c r="E1" s="117"/>
      <c r="F1" s="117"/>
      <c r="G1" s="117"/>
      <c r="H1" s="117"/>
      <c r="I1" s="117"/>
      <c r="J1" s="117"/>
      <c r="K1" s="117"/>
      <c r="L1" s="117"/>
      <c r="M1" s="117"/>
      <c r="N1" s="117"/>
      <c r="O1" s="117"/>
    </row>
    <row r="2" spans="2:56" x14ac:dyDescent="0.2">
      <c r="B2" s="9"/>
    </row>
    <row r="3" spans="2:56" ht="18" x14ac:dyDescent="0.2">
      <c r="B3" s="114" t="s">
        <v>531</v>
      </c>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row>
    <row r="4" spans="2:56" x14ac:dyDescent="0.2">
      <c r="B4" s="9"/>
    </row>
    <row r="5" spans="2:56" ht="15.75" x14ac:dyDescent="0.25">
      <c r="B5" s="122" t="s">
        <v>472</v>
      </c>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row>
    <row r="6" spans="2:56" ht="15.6" customHeight="1" x14ac:dyDescent="0.2">
      <c r="B6" s="123" t="s">
        <v>522</v>
      </c>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row>
    <row r="7" spans="2:56" ht="15.6" customHeight="1" x14ac:dyDescent="0.2">
      <c r="B7" s="123" t="s">
        <v>521</v>
      </c>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row>
    <row r="8" spans="2:56" ht="15.6" customHeight="1" x14ac:dyDescent="0.2">
      <c r="B8" s="123" t="s">
        <v>520</v>
      </c>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row>
    <row r="9" spans="2:56" ht="15.6" customHeight="1" x14ac:dyDescent="0.2">
      <c r="B9" s="123" t="s">
        <v>527</v>
      </c>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row>
    <row r="10" spans="2:56" ht="14.45" customHeight="1" x14ac:dyDescent="0.2">
      <c r="B10" s="123" t="s">
        <v>519</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row>
    <row r="11" spans="2:56" ht="15" customHeight="1" thickBot="1" x14ac:dyDescent="0.25">
      <c r="H11" s="73"/>
      <c r="I11" s="73"/>
      <c r="J11" s="73"/>
      <c r="K11" s="73"/>
      <c r="L11" s="73"/>
      <c r="M11" s="73"/>
    </row>
    <row r="12" spans="2:56" ht="15" thickBot="1" x14ac:dyDescent="0.25">
      <c r="B12" s="118" t="s">
        <v>517</v>
      </c>
      <c r="C12" s="119"/>
      <c r="D12" s="119"/>
      <c r="E12" s="119"/>
      <c r="F12" s="119"/>
      <c r="G12" s="119"/>
      <c r="H12" s="119"/>
      <c r="I12" s="120"/>
      <c r="L12" s="118" t="s">
        <v>518</v>
      </c>
      <c r="M12" s="119"/>
      <c r="N12" s="119"/>
      <c r="O12" s="119"/>
      <c r="P12" s="119"/>
      <c r="Q12" s="119"/>
      <c r="R12" s="119"/>
      <c r="S12" s="119"/>
      <c r="T12" s="119"/>
      <c r="U12" s="120"/>
      <c r="V12" s="84"/>
      <c r="X12" s="118" t="s">
        <v>493</v>
      </c>
      <c r="Y12" s="119"/>
      <c r="Z12" s="119"/>
      <c r="AA12" s="119"/>
      <c r="AB12" s="119"/>
      <c r="AC12" s="119"/>
      <c r="AD12" s="119"/>
      <c r="AE12" s="119"/>
      <c r="AF12" s="119"/>
      <c r="AG12" s="120"/>
      <c r="AJ12" s="118" t="s">
        <v>494</v>
      </c>
      <c r="AK12" s="119"/>
      <c r="AL12" s="119"/>
      <c r="AM12" s="119"/>
      <c r="AN12" s="119"/>
      <c r="AO12" s="119"/>
      <c r="AP12" s="119"/>
      <c r="AQ12" s="119"/>
      <c r="AR12" s="119"/>
      <c r="AS12" s="120"/>
    </row>
    <row r="13" spans="2:56" x14ac:dyDescent="0.2">
      <c r="L13" s="67"/>
      <c r="M13" s="67"/>
      <c r="X13" s="67"/>
      <c r="Y13" s="67"/>
      <c r="AJ13" s="67"/>
      <c r="AK13" s="67"/>
    </row>
    <row r="14" spans="2:56" x14ac:dyDescent="0.2">
      <c r="B14" s="101" t="s">
        <v>471</v>
      </c>
      <c r="C14" s="101">
        <v>2020</v>
      </c>
      <c r="D14" s="101">
        <v>2021</v>
      </c>
      <c r="E14" s="101">
        <v>2022</v>
      </c>
      <c r="F14" s="101">
        <v>2023</v>
      </c>
      <c r="G14" s="101">
        <v>2024</v>
      </c>
      <c r="H14" s="101">
        <v>2025</v>
      </c>
      <c r="I14" s="101">
        <v>2026</v>
      </c>
      <c r="J14" s="102"/>
      <c r="K14" s="102"/>
      <c r="L14" s="101" t="s">
        <v>471</v>
      </c>
      <c r="M14" s="101">
        <v>2018</v>
      </c>
      <c r="N14" s="101">
        <v>2019</v>
      </c>
      <c r="O14" s="101">
        <v>2020</v>
      </c>
      <c r="P14" s="101">
        <v>2021</v>
      </c>
      <c r="Q14" s="101">
        <v>2022</v>
      </c>
      <c r="R14" s="101">
        <v>2023</v>
      </c>
      <c r="S14" s="101">
        <v>2024</v>
      </c>
      <c r="T14" s="101">
        <v>2025</v>
      </c>
      <c r="U14" s="101">
        <v>2026</v>
      </c>
      <c r="V14" s="103"/>
      <c r="W14" s="102"/>
      <c r="X14" s="101" t="s">
        <v>471</v>
      </c>
      <c r="Y14" s="101">
        <v>2018</v>
      </c>
      <c r="Z14" s="101">
        <v>2019</v>
      </c>
      <c r="AA14" s="101">
        <v>2020</v>
      </c>
      <c r="AB14" s="101">
        <v>2021</v>
      </c>
      <c r="AC14" s="101">
        <v>2022</v>
      </c>
      <c r="AD14" s="101">
        <v>2023</v>
      </c>
      <c r="AE14" s="101">
        <v>2024</v>
      </c>
      <c r="AF14" s="101">
        <v>2025</v>
      </c>
      <c r="AG14" s="101">
        <v>2026</v>
      </c>
      <c r="AH14" s="102"/>
      <c r="AI14" s="102"/>
      <c r="AJ14" s="101" t="s">
        <v>471</v>
      </c>
      <c r="AK14" s="101">
        <v>2018</v>
      </c>
      <c r="AL14" s="101">
        <v>2019</v>
      </c>
      <c r="AM14" s="101">
        <v>2020</v>
      </c>
      <c r="AN14" s="101">
        <v>2021</v>
      </c>
      <c r="AO14" s="101">
        <v>2022</v>
      </c>
      <c r="AP14" s="101">
        <v>2023</v>
      </c>
      <c r="AQ14" s="101">
        <v>2024</v>
      </c>
      <c r="AR14" s="101">
        <v>2025</v>
      </c>
      <c r="AS14" s="101">
        <v>2026</v>
      </c>
    </row>
    <row r="15" spans="2:56" x14ac:dyDescent="0.2">
      <c r="B15" s="104">
        <v>4.1666666666666664E-2</v>
      </c>
      <c r="C15" s="105">
        <v>0</v>
      </c>
      <c r="D15" s="105">
        <v>0</v>
      </c>
      <c r="E15" s="105">
        <v>0</v>
      </c>
      <c r="F15" s="105">
        <v>0</v>
      </c>
      <c r="G15" s="105">
        <v>0</v>
      </c>
      <c r="H15" s="105">
        <v>0</v>
      </c>
      <c r="I15" s="105">
        <v>0</v>
      </c>
      <c r="J15" s="102"/>
      <c r="K15" s="102"/>
      <c r="L15" s="104">
        <f t="shared" ref="L15:L38" si="0">B15</f>
        <v>4.1666666666666664E-2</v>
      </c>
      <c r="M15" s="105">
        <v>0</v>
      </c>
      <c r="N15" s="105">
        <v>0</v>
      </c>
      <c r="O15" s="105">
        <v>0</v>
      </c>
      <c r="P15" s="105">
        <v>0</v>
      </c>
      <c r="Q15" s="105">
        <v>0</v>
      </c>
      <c r="R15" s="105">
        <v>0</v>
      </c>
      <c r="S15" s="105">
        <v>0</v>
      </c>
      <c r="T15" s="105">
        <v>0</v>
      </c>
      <c r="U15" s="105">
        <v>0</v>
      </c>
      <c r="V15" s="106"/>
      <c r="W15" s="107"/>
      <c r="X15" s="104">
        <f>L15</f>
        <v>4.1666666666666664E-2</v>
      </c>
      <c r="Y15" s="105">
        <v>0</v>
      </c>
      <c r="Z15" s="105">
        <v>0</v>
      </c>
      <c r="AA15" s="105">
        <v>0</v>
      </c>
      <c r="AB15" s="105">
        <v>0</v>
      </c>
      <c r="AC15" s="105">
        <v>0</v>
      </c>
      <c r="AD15" s="105">
        <v>0</v>
      </c>
      <c r="AE15" s="105">
        <v>0</v>
      </c>
      <c r="AF15" s="105">
        <v>0</v>
      </c>
      <c r="AG15" s="105">
        <v>0</v>
      </c>
      <c r="AH15" s="107"/>
      <c r="AI15" s="107"/>
      <c r="AJ15" s="104">
        <f>X15</f>
        <v>4.1666666666666664E-2</v>
      </c>
      <c r="AK15" s="105">
        <v>0</v>
      </c>
      <c r="AL15" s="105">
        <v>0</v>
      </c>
      <c r="AM15" s="105">
        <v>0</v>
      </c>
      <c r="AN15" s="105">
        <v>0</v>
      </c>
      <c r="AO15" s="105">
        <v>0</v>
      </c>
      <c r="AP15" s="105">
        <v>0</v>
      </c>
      <c r="AQ15" s="105">
        <v>0</v>
      </c>
      <c r="AR15" s="105">
        <v>0</v>
      </c>
      <c r="AS15" s="105">
        <v>0</v>
      </c>
      <c r="AU15" s="86"/>
      <c r="AV15" s="86"/>
      <c r="AW15" s="86"/>
      <c r="AX15" s="86"/>
      <c r="AY15" s="86"/>
      <c r="AZ15" s="86"/>
      <c r="BA15" s="86"/>
      <c r="BB15" s="86"/>
      <c r="BC15" s="86"/>
      <c r="BD15" s="86"/>
    </row>
    <row r="16" spans="2:56" x14ac:dyDescent="0.2">
      <c r="B16" s="104">
        <f>B15+TIME(1,0,0)</f>
        <v>8.3333333333333329E-2</v>
      </c>
      <c r="C16" s="105">
        <v>0</v>
      </c>
      <c r="D16" s="105">
        <v>0</v>
      </c>
      <c r="E16" s="105">
        <v>0</v>
      </c>
      <c r="F16" s="105">
        <v>0</v>
      </c>
      <c r="G16" s="105">
        <v>0</v>
      </c>
      <c r="H16" s="105">
        <v>0</v>
      </c>
      <c r="I16" s="105">
        <v>0</v>
      </c>
      <c r="J16" s="102"/>
      <c r="K16" s="102"/>
      <c r="L16" s="104">
        <f t="shared" si="0"/>
        <v>8.3333333333333329E-2</v>
      </c>
      <c r="M16" s="105">
        <v>0</v>
      </c>
      <c r="N16" s="105">
        <v>0</v>
      </c>
      <c r="O16" s="105">
        <v>0</v>
      </c>
      <c r="P16" s="105">
        <v>0</v>
      </c>
      <c r="Q16" s="105">
        <v>0</v>
      </c>
      <c r="R16" s="105">
        <v>0</v>
      </c>
      <c r="S16" s="105">
        <v>0</v>
      </c>
      <c r="T16" s="105">
        <v>0</v>
      </c>
      <c r="U16" s="105">
        <v>0</v>
      </c>
      <c r="V16" s="106"/>
      <c r="W16" s="107"/>
      <c r="X16" s="104">
        <f t="shared" ref="X16:X38" si="1">L16</f>
        <v>8.3333333333333329E-2</v>
      </c>
      <c r="Y16" s="105">
        <v>0</v>
      </c>
      <c r="Z16" s="105">
        <v>0</v>
      </c>
      <c r="AA16" s="105">
        <v>0</v>
      </c>
      <c r="AB16" s="105">
        <v>0</v>
      </c>
      <c r="AC16" s="105">
        <v>0</v>
      </c>
      <c r="AD16" s="105">
        <v>0</v>
      </c>
      <c r="AE16" s="105">
        <v>0</v>
      </c>
      <c r="AF16" s="105">
        <v>0</v>
      </c>
      <c r="AG16" s="105">
        <v>0</v>
      </c>
      <c r="AH16" s="107"/>
      <c r="AI16" s="107"/>
      <c r="AJ16" s="104">
        <f t="shared" ref="AJ16:AJ38" si="2">X16</f>
        <v>8.3333333333333329E-2</v>
      </c>
      <c r="AK16" s="105">
        <v>0</v>
      </c>
      <c r="AL16" s="105">
        <v>0</v>
      </c>
      <c r="AM16" s="105">
        <v>0</v>
      </c>
      <c r="AN16" s="105">
        <v>0</v>
      </c>
      <c r="AO16" s="105">
        <v>0</v>
      </c>
      <c r="AP16" s="105">
        <v>0</v>
      </c>
      <c r="AQ16" s="105">
        <v>0</v>
      </c>
      <c r="AR16" s="105">
        <v>0</v>
      </c>
      <c r="AS16" s="105">
        <v>0</v>
      </c>
      <c r="AU16" s="86"/>
      <c r="AV16" s="86"/>
      <c r="AW16" s="86"/>
      <c r="AX16" s="86"/>
      <c r="AY16" s="86"/>
      <c r="AZ16" s="86"/>
      <c r="BA16" s="86"/>
      <c r="BB16" s="86"/>
      <c r="BC16" s="86"/>
      <c r="BD16" s="86"/>
    </row>
    <row r="17" spans="2:56" x14ac:dyDescent="0.2">
      <c r="B17" s="104">
        <f t="shared" ref="B17:B38" si="3">B16+TIME(1,0,0)</f>
        <v>0.125</v>
      </c>
      <c r="C17" s="105">
        <v>0</v>
      </c>
      <c r="D17" s="105">
        <v>0</v>
      </c>
      <c r="E17" s="105">
        <v>0</v>
      </c>
      <c r="F17" s="105">
        <v>0</v>
      </c>
      <c r="G17" s="105">
        <v>0</v>
      </c>
      <c r="H17" s="105">
        <v>0</v>
      </c>
      <c r="I17" s="105">
        <v>0</v>
      </c>
      <c r="J17" s="102"/>
      <c r="K17" s="102"/>
      <c r="L17" s="104">
        <f t="shared" si="0"/>
        <v>0.125</v>
      </c>
      <c r="M17" s="105">
        <v>0</v>
      </c>
      <c r="N17" s="105">
        <v>0</v>
      </c>
      <c r="O17" s="105">
        <v>0</v>
      </c>
      <c r="P17" s="105">
        <v>0</v>
      </c>
      <c r="Q17" s="105">
        <v>0</v>
      </c>
      <c r="R17" s="105">
        <v>0</v>
      </c>
      <c r="S17" s="105">
        <v>0</v>
      </c>
      <c r="T17" s="105">
        <v>0</v>
      </c>
      <c r="U17" s="105">
        <v>0</v>
      </c>
      <c r="V17" s="106"/>
      <c r="W17" s="107"/>
      <c r="X17" s="104">
        <f t="shared" si="1"/>
        <v>0.125</v>
      </c>
      <c r="Y17" s="105">
        <v>0</v>
      </c>
      <c r="Z17" s="105">
        <v>0</v>
      </c>
      <c r="AA17" s="105">
        <v>0</v>
      </c>
      <c r="AB17" s="105">
        <v>0</v>
      </c>
      <c r="AC17" s="105">
        <v>0</v>
      </c>
      <c r="AD17" s="105">
        <v>0</v>
      </c>
      <c r="AE17" s="105">
        <v>0</v>
      </c>
      <c r="AF17" s="105">
        <v>0</v>
      </c>
      <c r="AG17" s="105">
        <v>0</v>
      </c>
      <c r="AH17" s="107"/>
      <c r="AI17" s="107"/>
      <c r="AJ17" s="104">
        <f t="shared" si="2"/>
        <v>0.125</v>
      </c>
      <c r="AK17" s="105">
        <v>0</v>
      </c>
      <c r="AL17" s="105">
        <v>0</v>
      </c>
      <c r="AM17" s="105">
        <v>0</v>
      </c>
      <c r="AN17" s="105">
        <v>0</v>
      </c>
      <c r="AO17" s="105">
        <v>0</v>
      </c>
      <c r="AP17" s="105">
        <v>0</v>
      </c>
      <c r="AQ17" s="105">
        <v>0</v>
      </c>
      <c r="AR17" s="105">
        <v>0</v>
      </c>
      <c r="AS17" s="105">
        <v>0</v>
      </c>
      <c r="AU17" s="86"/>
      <c r="AV17" s="86"/>
      <c r="AW17" s="86"/>
      <c r="AX17" s="86"/>
      <c r="AY17" s="86"/>
      <c r="AZ17" s="86"/>
      <c r="BA17" s="86"/>
      <c r="BB17" s="86"/>
      <c r="BC17" s="86"/>
      <c r="BD17" s="86"/>
    </row>
    <row r="18" spans="2:56" x14ac:dyDescent="0.2">
      <c r="B18" s="104">
        <f t="shared" si="3"/>
        <v>0.16666666666666666</v>
      </c>
      <c r="C18" s="105">
        <v>0</v>
      </c>
      <c r="D18" s="105">
        <v>0</v>
      </c>
      <c r="E18" s="105">
        <v>0</v>
      </c>
      <c r="F18" s="105">
        <v>0</v>
      </c>
      <c r="G18" s="105">
        <v>0</v>
      </c>
      <c r="H18" s="105">
        <v>0</v>
      </c>
      <c r="I18" s="105">
        <v>0</v>
      </c>
      <c r="J18" s="102"/>
      <c r="K18" s="102"/>
      <c r="L18" s="104">
        <f t="shared" si="0"/>
        <v>0.16666666666666666</v>
      </c>
      <c r="M18" s="105">
        <v>0</v>
      </c>
      <c r="N18" s="105">
        <v>0</v>
      </c>
      <c r="O18" s="105">
        <v>0</v>
      </c>
      <c r="P18" s="105">
        <v>0</v>
      </c>
      <c r="Q18" s="105">
        <v>0</v>
      </c>
      <c r="R18" s="105">
        <v>0</v>
      </c>
      <c r="S18" s="105">
        <v>0</v>
      </c>
      <c r="T18" s="105">
        <v>0</v>
      </c>
      <c r="U18" s="105">
        <v>0</v>
      </c>
      <c r="V18" s="106"/>
      <c r="W18" s="107"/>
      <c r="X18" s="104">
        <f t="shared" si="1"/>
        <v>0.16666666666666666</v>
      </c>
      <c r="Y18" s="105">
        <v>0</v>
      </c>
      <c r="Z18" s="105">
        <v>0</v>
      </c>
      <c r="AA18" s="105">
        <v>0</v>
      </c>
      <c r="AB18" s="105">
        <v>0</v>
      </c>
      <c r="AC18" s="105">
        <v>0</v>
      </c>
      <c r="AD18" s="105">
        <v>0</v>
      </c>
      <c r="AE18" s="105">
        <v>0</v>
      </c>
      <c r="AF18" s="105">
        <v>0</v>
      </c>
      <c r="AG18" s="105">
        <v>0</v>
      </c>
      <c r="AH18" s="107"/>
      <c r="AI18" s="107"/>
      <c r="AJ18" s="104">
        <f t="shared" si="2"/>
        <v>0.16666666666666666</v>
      </c>
      <c r="AK18" s="105">
        <v>0</v>
      </c>
      <c r="AL18" s="105">
        <v>0</v>
      </c>
      <c r="AM18" s="105">
        <v>0</v>
      </c>
      <c r="AN18" s="105">
        <v>0</v>
      </c>
      <c r="AO18" s="105">
        <v>0</v>
      </c>
      <c r="AP18" s="105">
        <v>0</v>
      </c>
      <c r="AQ18" s="105">
        <v>0</v>
      </c>
      <c r="AR18" s="105">
        <v>0</v>
      </c>
      <c r="AS18" s="105">
        <v>0</v>
      </c>
      <c r="AU18" s="86"/>
      <c r="AV18" s="86"/>
      <c r="AW18" s="86"/>
      <c r="AX18" s="86"/>
      <c r="AY18" s="86"/>
      <c r="AZ18" s="86"/>
      <c r="BA18" s="86"/>
      <c r="BB18" s="86"/>
      <c r="BC18" s="86"/>
      <c r="BD18" s="86"/>
    </row>
    <row r="19" spans="2:56" x14ac:dyDescent="0.2">
      <c r="B19" s="104">
        <f t="shared" si="3"/>
        <v>0.20833333333333331</v>
      </c>
      <c r="C19" s="105">
        <v>0</v>
      </c>
      <c r="D19" s="105">
        <v>0</v>
      </c>
      <c r="E19" s="105">
        <v>0</v>
      </c>
      <c r="F19" s="105">
        <v>0</v>
      </c>
      <c r="G19" s="105">
        <v>0</v>
      </c>
      <c r="H19" s="105">
        <v>0</v>
      </c>
      <c r="I19" s="105">
        <v>0</v>
      </c>
      <c r="J19" s="102"/>
      <c r="K19" s="102"/>
      <c r="L19" s="104">
        <f t="shared" si="0"/>
        <v>0.20833333333333331</v>
      </c>
      <c r="M19" s="105">
        <v>0</v>
      </c>
      <c r="N19" s="105">
        <v>0</v>
      </c>
      <c r="O19" s="105">
        <v>0</v>
      </c>
      <c r="P19" s="105">
        <v>0</v>
      </c>
      <c r="Q19" s="105">
        <v>0</v>
      </c>
      <c r="R19" s="105">
        <v>0</v>
      </c>
      <c r="S19" s="105">
        <v>0</v>
      </c>
      <c r="T19" s="105">
        <v>0</v>
      </c>
      <c r="U19" s="105">
        <v>0</v>
      </c>
      <c r="V19" s="106"/>
      <c r="W19" s="107"/>
      <c r="X19" s="104">
        <f t="shared" si="1"/>
        <v>0.20833333333333331</v>
      </c>
      <c r="Y19" s="105">
        <v>0</v>
      </c>
      <c r="Z19" s="105">
        <v>0</v>
      </c>
      <c r="AA19" s="105">
        <v>0</v>
      </c>
      <c r="AB19" s="105">
        <v>0</v>
      </c>
      <c r="AC19" s="105">
        <v>0</v>
      </c>
      <c r="AD19" s="105">
        <v>0</v>
      </c>
      <c r="AE19" s="105">
        <v>0</v>
      </c>
      <c r="AF19" s="105">
        <v>0</v>
      </c>
      <c r="AG19" s="105">
        <v>0</v>
      </c>
      <c r="AH19" s="107"/>
      <c r="AI19" s="107"/>
      <c r="AJ19" s="104">
        <f t="shared" si="2"/>
        <v>0.20833333333333331</v>
      </c>
      <c r="AK19" s="105">
        <v>0</v>
      </c>
      <c r="AL19" s="105">
        <v>0</v>
      </c>
      <c r="AM19" s="105">
        <v>0</v>
      </c>
      <c r="AN19" s="105">
        <v>0</v>
      </c>
      <c r="AO19" s="105">
        <v>0</v>
      </c>
      <c r="AP19" s="105">
        <v>0</v>
      </c>
      <c r="AQ19" s="105">
        <v>0</v>
      </c>
      <c r="AR19" s="105">
        <v>0</v>
      </c>
      <c r="AS19" s="105">
        <v>0</v>
      </c>
      <c r="AU19" s="86"/>
      <c r="AV19" s="86"/>
      <c r="AW19" s="86"/>
      <c r="AX19" s="86"/>
      <c r="AY19" s="86"/>
      <c r="AZ19" s="86"/>
      <c r="BA19" s="86"/>
      <c r="BB19" s="86"/>
      <c r="BC19" s="86"/>
      <c r="BD19" s="86"/>
    </row>
    <row r="20" spans="2:56" x14ac:dyDescent="0.2">
      <c r="B20" s="104">
        <f t="shared" si="3"/>
        <v>0.24999999999999997</v>
      </c>
      <c r="C20" s="105">
        <v>0</v>
      </c>
      <c r="D20" s="105">
        <v>0</v>
      </c>
      <c r="E20" s="105">
        <v>0</v>
      </c>
      <c r="F20" s="105">
        <v>0</v>
      </c>
      <c r="G20" s="105">
        <v>0</v>
      </c>
      <c r="H20" s="105">
        <v>0</v>
      </c>
      <c r="I20" s="105">
        <v>0</v>
      </c>
      <c r="J20" s="102"/>
      <c r="K20" s="102"/>
      <c r="L20" s="104">
        <f t="shared" si="0"/>
        <v>0.24999999999999997</v>
      </c>
      <c r="M20" s="105">
        <v>0</v>
      </c>
      <c r="N20" s="105">
        <v>0</v>
      </c>
      <c r="O20" s="105">
        <v>0</v>
      </c>
      <c r="P20" s="105">
        <v>0</v>
      </c>
      <c r="Q20" s="105">
        <v>0</v>
      </c>
      <c r="R20" s="105">
        <v>0</v>
      </c>
      <c r="S20" s="105">
        <v>0</v>
      </c>
      <c r="T20" s="105">
        <v>0</v>
      </c>
      <c r="U20" s="105">
        <v>0</v>
      </c>
      <c r="V20" s="106"/>
      <c r="W20" s="107"/>
      <c r="X20" s="104">
        <f t="shared" si="1"/>
        <v>0.24999999999999997</v>
      </c>
      <c r="Y20" s="105">
        <v>0</v>
      </c>
      <c r="Z20" s="105">
        <v>0</v>
      </c>
      <c r="AA20" s="105">
        <v>0</v>
      </c>
      <c r="AB20" s="105">
        <v>0</v>
      </c>
      <c r="AC20" s="105">
        <v>0</v>
      </c>
      <c r="AD20" s="105">
        <v>0</v>
      </c>
      <c r="AE20" s="105">
        <v>0</v>
      </c>
      <c r="AF20" s="105">
        <v>0</v>
      </c>
      <c r="AG20" s="105">
        <v>0</v>
      </c>
      <c r="AH20" s="107"/>
      <c r="AI20" s="107"/>
      <c r="AJ20" s="104">
        <f t="shared" si="2"/>
        <v>0.24999999999999997</v>
      </c>
      <c r="AK20" s="105">
        <v>0</v>
      </c>
      <c r="AL20" s="105">
        <v>0</v>
      </c>
      <c r="AM20" s="105">
        <v>0</v>
      </c>
      <c r="AN20" s="105">
        <v>0</v>
      </c>
      <c r="AO20" s="105">
        <v>0</v>
      </c>
      <c r="AP20" s="105">
        <v>0</v>
      </c>
      <c r="AQ20" s="105">
        <v>0</v>
      </c>
      <c r="AR20" s="105">
        <v>0</v>
      </c>
      <c r="AS20" s="105">
        <v>0</v>
      </c>
      <c r="AU20" s="86"/>
      <c r="AV20" s="86"/>
      <c r="AW20" s="86"/>
      <c r="AX20" s="86"/>
      <c r="AY20" s="86"/>
      <c r="AZ20" s="86"/>
      <c r="BA20" s="86"/>
      <c r="BB20" s="86"/>
      <c r="BC20" s="86"/>
      <c r="BD20" s="86"/>
    </row>
    <row r="21" spans="2:56" x14ac:dyDescent="0.2">
      <c r="B21" s="104">
        <f t="shared" si="3"/>
        <v>0.29166666666666663</v>
      </c>
      <c r="C21" s="105">
        <v>0</v>
      </c>
      <c r="D21" s="105">
        <v>0</v>
      </c>
      <c r="E21" s="105">
        <v>0</v>
      </c>
      <c r="F21" s="105">
        <v>0</v>
      </c>
      <c r="G21" s="105">
        <v>0</v>
      </c>
      <c r="H21" s="105">
        <v>0</v>
      </c>
      <c r="I21" s="105">
        <v>0</v>
      </c>
      <c r="J21" s="102"/>
      <c r="K21" s="102"/>
      <c r="L21" s="104">
        <f t="shared" si="0"/>
        <v>0.29166666666666663</v>
      </c>
      <c r="M21" s="105">
        <v>0</v>
      </c>
      <c r="N21" s="105">
        <v>0</v>
      </c>
      <c r="O21" s="105">
        <v>0</v>
      </c>
      <c r="P21" s="105">
        <v>0</v>
      </c>
      <c r="Q21" s="105">
        <v>0</v>
      </c>
      <c r="R21" s="105">
        <v>0</v>
      </c>
      <c r="S21" s="105">
        <v>0</v>
      </c>
      <c r="T21" s="105">
        <v>0</v>
      </c>
      <c r="U21" s="105">
        <v>0</v>
      </c>
      <c r="V21" s="106"/>
      <c r="W21" s="107"/>
      <c r="X21" s="104">
        <f t="shared" si="1"/>
        <v>0.29166666666666663</v>
      </c>
      <c r="Y21" s="105">
        <v>0</v>
      </c>
      <c r="Z21" s="105">
        <v>0</v>
      </c>
      <c r="AA21" s="105">
        <v>0</v>
      </c>
      <c r="AB21" s="105">
        <v>0</v>
      </c>
      <c r="AC21" s="105">
        <v>0</v>
      </c>
      <c r="AD21" s="105">
        <v>0</v>
      </c>
      <c r="AE21" s="105">
        <v>0</v>
      </c>
      <c r="AF21" s="105">
        <v>0</v>
      </c>
      <c r="AG21" s="105">
        <v>0</v>
      </c>
      <c r="AH21" s="107"/>
      <c r="AI21" s="107"/>
      <c r="AJ21" s="104">
        <f t="shared" si="2"/>
        <v>0.29166666666666663</v>
      </c>
      <c r="AK21" s="105">
        <v>0</v>
      </c>
      <c r="AL21" s="105">
        <v>0</v>
      </c>
      <c r="AM21" s="105">
        <v>0</v>
      </c>
      <c r="AN21" s="105">
        <v>0</v>
      </c>
      <c r="AO21" s="105">
        <v>0</v>
      </c>
      <c r="AP21" s="105">
        <v>0</v>
      </c>
      <c r="AQ21" s="105">
        <v>0</v>
      </c>
      <c r="AR21" s="105">
        <v>0</v>
      </c>
      <c r="AS21" s="105">
        <v>0</v>
      </c>
      <c r="AU21" s="86"/>
      <c r="AV21" s="86"/>
      <c r="AW21" s="86"/>
      <c r="AX21" s="86"/>
      <c r="AY21" s="86"/>
      <c r="AZ21" s="86"/>
      <c r="BA21" s="86"/>
      <c r="BB21" s="86"/>
      <c r="BC21" s="86"/>
      <c r="BD21" s="86"/>
    </row>
    <row r="22" spans="2:56" x14ac:dyDescent="0.2">
      <c r="B22" s="104">
        <f t="shared" si="3"/>
        <v>0.33333333333333331</v>
      </c>
      <c r="C22" s="105">
        <v>0</v>
      </c>
      <c r="D22" s="105">
        <v>0</v>
      </c>
      <c r="E22" s="105">
        <v>0</v>
      </c>
      <c r="F22" s="105">
        <v>0</v>
      </c>
      <c r="G22" s="105">
        <v>0</v>
      </c>
      <c r="H22" s="105">
        <v>0</v>
      </c>
      <c r="I22" s="105">
        <v>0</v>
      </c>
      <c r="J22" s="102"/>
      <c r="K22" s="102"/>
      <c r="L22" s="104">
        <f t="shared" si="0"/>
        <v>0.33333333333333331</v>
      </c>
      <c r="M22" s="105">
        <v>0</v>
      </c>
      <c r="N22" s="105">
        <v>0</v>
      </c>
      <c r="O22" s="105">
        <v>0</v>
      </c>
      <c r="P22" s="105">
        <v>0</v>
      </c>
      <c r="Q22" s="105">
        <v>0</v>
      </c>
      <c r="R22" s="105">
        <v>0</v>
      </c>
      <c r="S22" s="105">
        <v>0</v>
      </c>
      <c r="T22" s="105">
        <v>0</v>
      </c>
      <c r="U22" s="105">
        <v>0</v>
      </c>
      <c r="V22" s="106"/>
      <c r="W22" s="107"/>
      <c r="X22" s="104">
        <f t="shared" si="1"/>
        <v>0.33333333333333331</v>
      </c>
      <c r="Y22" s="105">
        <v>0</v>
      </c>
      <c r="Z22" s="105">
        <v>0</v>
      </c>
      <c r="AA22" s="105">
        <v>0</v>
      </c>
      <c r="AB22" s="105">
        <v>0</v>
      </c>
      <c r="AC22" s="105">
        <v>0</v>
      </c>
      <c r="AD22" s="105">
        <v>0</v>
      </c>
      <c r="AE22" s="105">
        <v>0</v>
      </c>
      <c r="AF22" s="105">
        <v>0</v>
      </c>
      <c r="AG22" s="105">
        <v>0</v>
      </c>
      <c r="AH22" s="107"/>
      <c r="AI22" s="107"/>
      <c r="AJ22" s="104">
        <f t="shared" si="2"/>
        <v>0.33333333333333331</v>
      </c>
      <c r="AK22" s="105">
        <v>0</v>
      </c>
      <c r="AL22" s="105">
        <v>0</v>
      </c>
      <c r="AM22" s="105">
        <v>0</v>
      </c>
      <c r="AN22" s="105">
        <v>0</v>
      </c>
      <c r="AO22" s="105">
        <v>0</v>
      </c>
      <c r="AP22" s="105">
        <v>0</v>
      </c>
      <c r="AQ22" s="105">
        <v>0</v>
      </c>
      <c r="AR22" s="105">
        <v>0</v>
      </c>
      <c r="AS22" s="105">
        <v>0</v>
      </c>
      <c r="AU22" s="86"/>
      <c r="AV22" s="86"/>
      <c r="AW22" s="86"/>
      <c r="AX22" s="86"/>
      <c r="AY22" s="86"/>
      <c r="AZ22" s="86"/>
      <c r="BA22" s="86"/>
      <c r="BB22" s="86"/>
      <c r="BC22" s="86"/>
      <c r="BD22" s="86"/>
    </row>
    <row r="23" spans="2:56" x14ac:dyDescent="0.2">
      <c r="B23" s="104">
        <f t="shared" si="3"/>
        <v>0.375</v>
      </c>
      <c r="C23" s="105">
        <v>0</v>
      </c>
      <c r="D23" s="105">
        <v>0</v>
      </c>
      <c r="E23" s="105">
        <v>0</v>
      </c>
      <c r="F23" s="105">
        <v>0</v>
      </c>
      <c r="G23" s="105">
        <v>0</v>
      </c>
      <c r="H23" s="105">
        <v>0</v>
      </c>
      <c r="I23" s="105">
        <v>0</v>
      </c>
      <c r="J23" s="102"/>
      <c r="K23" s="102"/>
      <c r="L23" s="104">
        <f t="shared" si="0"/>
        <v>0.375</v>
      </c>
      <c r="M23" s="105">
        <v>0</v>
      </c>
      <c r="N23" s="105">
        <v>0</v>
      </c>
      <c r="O23" s="105">
        <v>0</v>
      </c>
      <c r="P23" s="105">
        <v>0</v>
      </c>
      <c r="Q23" s="105">
        <v>0</v>
      </c>
      <c r="R23" s="105">
        <v>0</v>
      </c>
      <c r="S23" s="105">
        <v>0</v>
      </c>
      <c r="T23" s="105">
        <v>0</v>
      </c>
      <c r="U23" s="105">
        <v>0</v>
      </c>
      <c r="V23" s="106"/>
      <c r="W23" s="107"/>
      <c r="X23" s="104">
        <f t="shared" si="1"/>
        <v>0.375</v>
      </c>
      <c r="Y23" s="105">
        <v>0</v>
      </c>
      <c r="Z23" s="105">
        <v>0</v>
      </c>
      <c r="AA23" s="105">
        <v>0</v>
      </c>
      <c r="AB23" s="105">
        <v>0</v>
      </c>
      <c r="AC23" s="105">
        <v>0</v>
      </c>
      <c r="AD23" s="105">
        <v>0</v>
      </c>
      <c r="AE23" s="105">
        <v>0</v>
      </c>
      <c r="AF23" s="105">
        <v>0</v>
      </c>
      <c r="AG23" s="105">
        <v>0</v>
      </c>
      <c r="AH23" s="107"/>
      <c r="AI23" s="107"/>
      <c r="AJ23" s="104">
        <f t="shared" si="2"/>
        <v>0.375</v>
      </c>
      <c r="AK23" s="105">
        <v>0</v>
      </c>
      <c r="AL23" s="105">
        <v>0</v>
      </c>
      <c r="AM23" s="105">
        <v>0</v>
      </c>
      <c r="AN23" s="105">
        <v>0</v>
      </c>
      <c r="AO23" s="105">
        <v>0</v>
      </c>
      <c r="AP23" s="105">
        <v>0</v>
      </c>
      <c r="AQ23" s="105">
        <v>0</v>
      </c>
      <c r="AR23" s="105">
        <v>0</v>
      </c>
      <c r="AS23" s="105">
        <v>0</v>
      </c>
      <c r="AU23" s="86"/>
      <c r="AV23" s="86"/>
      <c r="AW23" s="86"/>
      <c r="AX23" s="86"/>
      <c r="AY23" s="86"/>
      <c r="AZ23" s="86"/>
      <c r="BA23" s="86"/>
      <c r="BB23" s="86"/>
      <c r="BC23" s="86"/>
      <c r="BD23" s="86"/>
    </row>
    <row r="24" spans="2:56" x14ac:dyDescent="0.2">
      <c r="B24" s="104">
        <f t="shared" si="3"/>
        <v>0.41666666666666669</v>
      </c>
      <c r="C24" s="105">
        <v>0</v>
      </c>
      <c r="D24" s="105">
        <v>0</v>
      </c>
      <c r="E24" s="105">
        <v>0</v>
      </c>
      <c r="F24" s="105">
        <v>0</v>
      </c>
      <c r="G24" s="105">
        <v>0</v>
      </c>
      <c r="H24" s="105">
        <v>0</v>
      </c>
      <c r="I24" s="105">
        <v>0</v>
      </c>
      <c r="J24" s="102"/>
      <c r="K24" s="102"/>
      <c r="L24" s="104">
        <f t="shared" si="0"/>
        <v>0.41666666666666669</v>
      </c>
      <c r="M24" s="105">
        <v>0</v>
      </c>
      <c r="N24" s="105">
        <v>0</v>
      </c>
      <c r="O24" s="105">
        <v>0</v>
      </c>
      <c r="P24" s="105">
        <v>0</v>
      </c>
      <c r="Q24" s="105">
        <v>0</v>
      </c>
      <c r="R24" s="105">
        <v>0</v>
      </c>
      <c r="S24" s="105">
        <v>0</v>
      </c>
      <c r="T24" s="105">
        <v>0</v>
      </c>
      <c r="U24" s="105">
        <v>0</v>
      </c>
      <c r="V24" s="106"/>
      <c r="W24" s="107"/>
      <c r="X24" s="104">
        <f t="shared" si="1"/>
        <v>0.41666666666666669</v>
      </c>
      <c r="Y24" s="105">
        <v>0</v>
      </c>
      <c r="Z24" s="105">
        <v>0</v>
      </c>
      <c r="AA24" s="105">
        <v>0</v>
      </c>
      <c r="AB24" s="105">
        <v>0</v>
      </c>
      <c r="AC24" s="105">
        <v>0</v>
      </c>
      <c r="AD24" s="105">
        <v>0.13</v>
      </c>
      <c r="AE24" s="105">
        <v>0.55000000000000004</v>
      </c>
      <c r="AF24" s="105">
        <v>0.76</v>
      </c>
      <c r="AG24" s="105">
        <v>0.96</v>
      </c>
      <c r="AH24" s="107"/>
      <c r="AI24" s="107"/>
      <c r="AJ24" s="104">
        <f t="shared" si="2"/>
        <v>0.41666666666666669</v>
      </c>
      <c r="AK24" s="105">
        <v>0</v>
      </c>
      <c r="AL24" s="105">
        <v>0</v>
      </c>
      <c r="AM24" s="105">
        <v>0</v>
      </c>
      <c r="AN24" s="105">
        <v>0</v>
      </c>
      <c r="AO24" s="105">
        <v>0</v>
      </c>
      <c r="AP24" s="105">
        <v>0</v>
      </c>
      <c r="AQ24" s="105">
        <v>0</v>
      </c>
      <c r="AR24" s="105">
        <v>0</v>
      </c>
      <c r="AS24" s="105">
        <v>0</v>
      </c>
      <c r="AU24" s="86"/>
      <c r="AV24" s="86"/>
      <c r="AW24" s="86"/>
      <c r="AX24" s="86"/>
      <c r="AY24" s="86"/>
      <c r="AZ24" s="86"/>
      <c r="BA24" s="86"/>
      <c r="BB24" s="86"/>
      <c r="BC24" s="86"/>
      <c r="BD24" s="86"/>
    </row>
    <row r="25" spans="2:56" x14ac:dyDescent="0.2">
      <c r="B25" s="104">
        <f t="shared" si="3"/>
        <v>0.45833333333333337</v>
      </c>
      <c r="C25" s="105">
        <v>0</v>
      </c>
      <c r="D25" s="105">
        <v>0</v>
      </c>
      <c r="E25" s="105">
        <v>0</v>
      </c>
      <c r="F25" s="105">
        <v>0</v>
      </c>
      <c r="G25" s="105">
        <v>0</v>
      </c>
      <c r="H25" s="105">
        <v>0</v>
      </c>
      <c r="I25" s="105">
        <v>0</v>
      </c>
      <c r="J25" s="102"/>
      <c r="K25" s="102"/>
      <c r="L25" s="104">
        <f t="shared" si="0"/>
        <v>0.45833333333333337</v>
      </c>
      <c r="M25" s="105">
        <v>0</v>
      </c>
      <c r="N25" s="105">
        <v>0</v>
      </c>
      <c r="O25" s="105">
        <v>0</v>
      </c>
      <c r="P25" s="105">
        <v>0</v>
      </c>
      <c r="Q25" s="105">
        <v>0</v>
      </c>
      <c r="R25" s="105">
        <v>0</v>
      </c>
      <c r="S25" s="105">
        <v>0</v>
      </c>
      <c r="T25" s="105">
        <v>0</v>
      </c>
      <c r="U25" s="105">
        <v>0</v>
      </c>
      <c r="V25" s="106"/>
      <c r="W25" s="107"/>
      <c r="X25" s="104">
        <f t="shared" si="1"/>
        <v>0.45833333333333337</v>
      </c>
      <c r="Y25" s="105">
        <v>0</v>
      </c>
      <c r="Z25" s="105">
        <v>0.14000000000000001</v>
      </c>
      <c r="AA25" s="105">
        <v>0.28999999999999998</v>
      </c>
      <c r="AB25" s="105">
        <v>0.28000000000000003</v>
      </c>
      <c r="AC25" s="105">
        <v>0.71</v>
      </c>
      <c r="AD25" s="105">
        <v>1.03</v>
      </c>
      <c r="AE25" s="105">
        <v>1.46</v>
      </c>
      <c r="AF25" s="105">
        <v>1.69</v>
      </c>
      <c r="AG25" s="105">
        <v>1.9</v>
      </c>
      <c r="AH25" s="107"/>
      <c r="AI25" s="107"/>
      <c r="AJ25" s="104">
        <f t="shared" si="2"/>
        <v>0.45833333333333337</v>
      </c>
      <c r="AK25" s="105">
        <v>0</v>
      </c>
      <c r="AL25" s="105">
        <v>0</v>
      </c>
      <c r="AM25" s="105">
        <v>0</v>
      </c>
      <c r="AN25" s="105">
        <v>0</v>
      </c>
      <c r="AO25" s="105">
        <v>0</v>
      </c>
      <c r="AP25" s="105">
        <v>0</v>
      </c>
      <c r="AQ25" s="105">
        <v>0</v>
      </c>
      <c r="AR25" s="105">
        <v>0</v>
      </c>
      <c r="AS25" s="105">
        <v>0</v>
      </c>
      <c r="AU25" s="86"/>
      <c r="AV25" s="86"/>
      <c r="AW25" s="86"/>
      <c r="AX25" s="86"/>
      <c r="AY25" s="86"/>
      <c r="AZ25" s="86"/>
      <c r="BA25" s="86"/>
      <c r="BB25" s="86"/>
      <c r="BC25" s="86"/>
      <c r="BD25" s="86"/>
    </row>
    <row r="26" spans="2:56" x14ac:dyDescent="0.2">
      <c r="B26" s="104">
        <f t="shared" si="3"/>
        <v>0.5</v>
      </c>
      <c r="C26" s="105">
        <v>0</v>
      </c>
      <c r="D26" s="105">
        <v>0</v>
      </c>
      <c r="E26" s="105">
        <v>0</v>
      </c>
      <c r="F26" s="105">
        <v>0</v>
      </c>
      <c r="G26" s="105">
        <v>0</v>
      </c>
      <c r="H26" s="105">
        <v>0</v>
      </c>
      <c r="I26" s="105">
        <v>0</v>
      </c>
      <c r="J26" s="102"/>
      <c r="K26" s="102"/>
      <c r="L26" s="104">
        <f t="shared" si="0"/>
        <v>0.5</v>
      </c>
      <c r="M26" s="105">
        <v>0</v>
      </c>
      <c r="N26" s="105">
        <v>0</v>
      </c>
      <c r="O26" s="105">
        <v>0</v>
      </c>
      <c r="P26" s="105">
        <v>0</v>
      </c>
      <c r="Q26" s="105">
        <v>0</v>
      </c>
      <c r="R26" s="105">
        <v>0</v>
      </c>
      <c r="S26" s="105">
        <v>0.11</v>
      </c>
      <c r="T26" s="105">
        <v>0.42</v>
      </c>
      <c r="U26" s="105">
        <v>0.69</v>
      </c>
      <c r="V26" s="106"/>
      <c r="W26" s="107"/>
      <c r="X26" s="104">
        <f t="shared" si="1"/>
        <v>0.5</v>
      </c>
      <c r="Y26" s="105">
        <v>0.13</v>
      </c>
      <c r="Z26" s="105">
        <v>0.44</v>
      </c>
      <c r="AA26" s="105">
        <v>0.6</v>
      </c>
      <c r="AB26" s="105">
        <v>0.57999999999999996</v>
      </c>
      <c r="AC26" s="105">
        <v>1.02</v>
      </c>
      <c r="AD26" s="105">
        <v>1.35</v>
      </c>
      <c r="AE26" s="105">
        <v>1.78</v>
      </c>
      <c r="AF26" s="105">
        <v>2.0099999999999998</v>
      </c>
      <c r="AG26" s="105">
        <v>2.23</v>
      </c>
      <c r="AH26" s="107"/>
      <c r="AI26" s="107"/>
      <c r="AJ26" s="104">
        <f t="shared" si="2"/>
        <v>0.5</v>
      </c>
      <c r="AK26" s="105">
        <v>0</v>
      </c>
      <c r="AL26" s="105">
        <v>0</v>
      </c>
      <c r="AM26" s="105">
        <v>0</v>
      </c>
      <c r="AN26" s="105">
        <v>0</v>
      </c>
      <c r="AO26" s="105">
        <v>0</v>
      </c>
      <c r="AP26" s="105">
        <v>0</v>
      </c>
      <c r="AQ26" s="105">
        <v>0</v>
      </c>
      <c r="AR26" s="105">
        <v>0</v>
      </c>
      <c r="AS26" s="105">
        <v>0</v>
      </c>
      <c r="AU26" s="86"/>
      <c r="AV26" s="86"/>
      <c r="AW26" s="86"/>
      <c r="AX26" s="86"/>
      <c r="AY26" s="86"/>
      <c r="AZ26" s="86"/>
      <c r="BA26" s="86"/>
      <c r="BB26" s="86"/>
      <c r="BC26" s="86"/>
      <c r="BD26" s="86"/>
    </row>
    <row r="27" spans="2:56" x14ac:dyDescent="0.2">
      <c r="B27" s="104">
        <f t="shared" si="3"/>
        <v>0.54166666666666663</v>
      </c>
      <c r="C27" s="105">
        <v>0</v>
      </c>
      <c r="D27" s="105">
        <v>0</v>
      </c>
      <c r="E27" s="105">
        <v>0</v>
      </c>
      <c r="F27" s="105">
        <v>0</v>
      </c>
      <c r="G27" s="105">
        <v>0.01</v>
      </c>
      <c r="H27" s="105">
        <v>0.34</v>
      </c>
      <c r="I27" s="105">
        <v>0.63</v>
      </c>
      <c r="J27" s="102"/>
      <c r="K27" s="102"/>
      <c r="L27" s="104">
        <f t="shared" si="0"/>
        <v>0.54166666666666663</v>
      </c>
      <c r="M27" s="105">
        <v>0</v>
      </c>
      <c r="N27" s="105">
        <v>0</v>
      </c>
      <c r="O27" s="105">
        <v>0</v>
      </c>
      <c r="P27" s="105">
        <v>0</v>
      </c>
      <c r="Q27" s="105">
        <v>0.09</v>
      </c>
      <c r="R27" s="105">
        <v>0.44</v>
      </c>
      <c r="S27" s="105">
        <v>0.78</v>
      </c>
      <c r="T27" s="105">
        <v>1.1100000000000001</v>
      </c>
      <c r="U27" s="105">
        <v>1.4</v>
      </c>
      <c r="V27" s="106"/>
      <c r="W27" s="107"/>
      <c r="X27" s="104">
        <f t="shared" si="1"/>
        <v>0.54166666666666663</v>
      </c>
      <c r="Y27" s="105">
        <v>0.46</v>
      </c>
      <c r="Z27" s="105">
        <v>0.78</v>
      </c>
      <c r="AA27" s="105">
        <v>0.94</v>
      </c>
      <c r="AB27" s="105">
        <v>0.93</v>
      </c>
      <c r="AC27" s="105">
        <v>1.37</v>
      </c>
      <c r="AD27" s="105">
        <v>1.7</v>
      </c>
      <c r="AE27" s="105">
        <v>2.14</v>
      </c>
      <c r="AF27" s="105">
        <v>2.38</v>
      </c>
      <c r="AG27" s="105">
        <v>2.61</v>
      </c>
      <c r="AH27" s="107"/>
      <c r="AI27" s="107"/>
      <c r="AJ27" s="104">
        <f t="shared" si="2"/>
        <v>0.54166666666666663</v>
      </c>
      <c r="AK27" s="105">
        <v>0</v>
      </c>
      <c r="AL27" s="105">
        <v>0</v>
      </c>
      <c r="AM27" s="105">
        <v>0</v>
      </c>
      <c r="AN27" s="105">
        <v>0</v>
      </c>
      <c r="AO27" s="105">
        <v>0</v>
      </c>
      <c r="AP27" s="105">
        <v>0</v>
      </c>
      <c r="AQ27" s="105">
        <v>0</v>
      </c>
      <c r="AR27" s="105">
        <v>0</v>
      </c>
      <c r="AS27" s="105">
        <v>0</v>
      </c>
      <c r="AU27" s="86"/>
      <c r="AV27" s="86"/>
      <c r="AW27" s="86"/>
      <c r="AX27" s="86"/>
      <c r="AY27" s="86"/>
      <c r="AZ27" s="86"/>
      <c r="BA27" s="86"/>
      <c r="BB27" s="86"/>
      <c r="BC27" s="86"/>
      <c r="BD27" s="86"/>
    </row>
    <row r="28" spans="2:56" x14ac:dyDescent="0.2">
      <c r="B28" s="104">
        <f t="shared" si="3"/>
        <v>0.58333333333333326</v>
      </c>
      <c r="C28" s="105">
        <v>0</v>
      </c>
      <c r="D28" s="105">
        <v>0</v>
      </c>
      <c r="E28" s="105">
        <v>0</v>
      </c>
      <c r="F28" s="105">
        <v>0.3</v>
      </c>
      <c r="G28" s="105">
        <v>0.65</v>
      </c>
      <c r="H28" s="105">
        <v>0.99</v>
      </c>
      <c r="I28" s="105">
        <v>1.29</v>
      </c>
      <c r="J28" s="102"/>
      <c r="K28" s="102"/>
      <c r="L28" s="104">
        <f t="shared" si="0"/>
        <v>0.58333333333333326</v>
      </c>
      <c r="M28" s="105">
        <v>0</v>
      </c>
      <c r="N28" s="105">
        <v>0</v>
      </c>
      <c r="O28" s="105">
        <v>0</v>
      </c>
      <c r="P28" s="105">
        <v>0.28999999999999998</v>
      </c>
      <c r="Q28" s="105">
        <v>0.76</v>
      </c>
      <c r="R28" s="105">
        <v>1.1200000000000001</v>
      </c>
      <c r="S28" s="105">
        <v>1.47</v>
      </c>
      <c r="T28" s="105">
        <v>1.81</v>
      </c>
      <c r="U28" s="105">
        <v>2.12</v>
      </c>
      <c r="V28" s="106"/>
      <c r="W28" s="107"/>
      <c r="X28" s="104">
        <f t="shared" si="1"/>
        <v>0.58333333333333326</v>
      </c>
      <c r="Y28" s="105">
        <v>0.66</v>
      </c>
      <c r="Z28" s="105">
        <v>0.96</v>
      </c>
      <c r="AA28" s="105">
        <v>1.1200000000000001</v>
      </c>
      <c r="AB28" s="105">
        <v>1.0900000000000001</v>
      </c>
      <c r="AC28" s="105">
        <v>1.53</v>
      </c>
      <c r="AD28" s="105">
        <v>1.86</v>
      </c>
      <c r="AE28" s="105">
        <v>2.27</v>
      </c>
      <c r="AF28" s="105">
        <v>2.52</v>
      </c>
      <c r="AG28" s="105">
        <v>2.74</v>
      </c>
      <c r="AH28" s="107"/>
      <c r="AI28" s="107"/>
      <c r="AJ28" s="104">
        <f t="shared" si="2"/>
        <v>0.58333333333333326</v>
      </c>
      <c r="AK28" s="105">
        <v>0.06</v>
      </c>
      <c r="AL28" s="105">
        <v>0.11</v>
      </c>
      <c r="AM28" s="105">
        <v>0.14000000000000001</v>
      </c>
      <c r="AN28" s="105">
        <v>0.19</v>
      </c>
      <c r="AO28" s="105">
        <v>0.24</v>
      </c>
      <c r="AP28" s="105">
        <v>0.26</v>
      </c>
      <c r="AQ28" s="105">
        <v>0.24</v>
      </c>
      <c r="AR28" s="105">
        <v>0.18</v>
      </c>
      <c r="AS28" s="105">
        <v>0.11</v>
      </c>
      <c r="AU28" s="86"/>
      <c r="AV28" s="86"/>
      <c r="AW28" s="86"/>
      <c r="AX28" s="86"/>
      <c r="AY28" s="86"/>
      <c r="AZ28" s="86"/>
      <c r="BA28" s="86"/>
      <c r="BB28" s="86"/>
      <c r="BC28" s="86"/>
      <c r="BD28" s="86"/>
    </row>
    <row r="29" spans="2:56" x14ac:dyDescent="0.2">
      <c r="B29" s="104">
        <f t="shared" si="3"/>
        <v>0.62499999999999989</v>
      </c>
      <c r="C29" s="105">
        <v>0</v>
      </c>
      <c r="D29" s="105">
        <v>0</v>
      </c>
      <c r="E29" s="105">
        <v>0.2</v>
      </c>
      <c r="F29" s="105">
        <v>0.56000000000000005</v>
      </c>
      <c r="G29" s="105">
        <v>0.89</v>
      </c>
      <c r="H29" s="105">
        <v>1.21</v>
      </c>
      <c r="I29" s="105">
        <v>1.51</v>
      </c>
      <c r="J29" s="102"/>
      <c r="K29" s="102"/>
      <c r="L29" s="104">
        <f t="shared" si="0"/>
        <v>0.62499999999999989</v>
      </c>
      <c r="M29" s="105">
        <v>0</v>
      </c>
      <c r="N29" s="105">
        <v>0</v>
      </c>
      <c r="O29" s="105">
        <v>0.22</v>
      </c>
      <c r="P29" s="105">
        <v>0.59</v>
      </c>
      <c r="Q29" s="105">
        <v>1.05</v>
      </c>
      <c r="R29" s="105">
        <v>1.41</v>
      </c>
      <c r="S29" s="105">
        <v>1.74</v>
      </c>
      <c r="T29" s="105">
        <v>2.0699999999999998</v>
      </c>
      <c r="U29" s="105">
        <v>2.36</v>
      </c>
      <c r="V29" s="106"/>
      <c r="W29" s="107"/>
      <c r="X29" s="104">
        <f t="shared" si="1"/>
        <v>0.62499999999999989</v>
      </c>
      <c r="Y29" s="105">
        <v>0.38</v>
      </c>
      <c r="Z29" s="105">
        <v>0.66</v>
      </c>
      <c r="AA29" s="105">
        <v>0.8</v>
      </c>
      <c r="AB29" s="105">
        <v>0.75</v>
      </c>
      <c r="AC29" s="105">
        <v>1.17</v>
      </c>
      <c r="AD29" s="105">
        <v>1.48</v>
      </c>
      <c r="AE29" s="105">
        <v>1.86</v>
      </c>
      <c r="AF29" s="105">
        <v>2.09</v>
      </c>
      <c r="AG29" s="105">
        <v>2.34</v>
      </c>
      <c r="AH29" s="107"/>
      <c r="AI29" s="107"/>
      <c r="AJ29" s="104">
        <f t="shared" si="2"/>
        <v>0.62499999999999989</v>
      </c>
      <c r="AK29" s="105">
        <v>0.32</v>
      </c>
      <c r="AL29" s="105">
        <v>0.37</v>
      </c>
      <c r="AM29" s="105">
        <v>0.4</v>
      </c>
      <c r="AN29" s="105">
        <v>0.44</v>
      </c>
      <c r="AO29" s="105">
        <v>0.5</v>
      </c>
      <c r="AP29" s="105">
        <v>0.52</v>
      </c>
      <c r="AQ29" s="105">
        <v>0.49</v>
      </c>
      <c r="AR29" s="105">
        <v>0.44</v>
      </c>
      <c r="AS29" s="105">
        <v>0.38</v>
      </c>
      <c r="AU29" s="86"/>
      <c r="AV29" s="86"/>
      <c r="AW29" s="86"/>
      <c r="AX29" s="86"/>
      <c r="AY29" s="86"/>
      <c r="AZ29" s="86"/>
      <c r="BA29" s="86"/>
      <c r="BB29" s="86"/>
      <c r="BC29" s="86"/>
      <c r="BD29" s="86"/>
    </row>
    <row r="30" spans="2:56" x14ac:dyDescent="0.2">
      <c r="B30" s="104">
        <f t="shared" si="3"/>
        <v>0.66666666666666652</v>
      </c>
      <c r="C30" s="105">
        <v>0</v>
      </c>
      <c r="D30" s="105">
        <v>0</v>
      </c>
      <c r="E30" s="105">
        <v>0.45</v>
      </c>
      <c r="F30" s="105">
        <v>0.82</v>
      </c>
      <c r="G30" s="105">
        <v>1.1399999999999999</v>
      </c>
      <c r="H30" s="105">
        <v>1.46</v>
      </c>
      <c r="I30" s="105">
        <v>1.76</v>
      </c>
      <c r="J30" s="102"/>
      <c r="K30" s="102"/>
      <c r="L30" s="104">
        <f t="shared" si="0"/>
        <v>0.66666666666666652</v>
      </c>
      <c r="M30" s="105">
        <v>0</v>
      </c>
      <c r="N30" s="105">
        <v>0.21</v>
      </c>
      <c r="O30" s="105">
        <v>0.51</v>
      </c>
      <c r="P30" s="105">
        <v>0.88</v>
      </c>
      <c r="Q30" s="105">
        <v>1.33</v>
      </c>
      <c r="R30" s="105">
        <v>1.7</v>
      </c>
      <c r="S30" s="105">
        <v>2.02</v>
      </c>
      <c r="T30" s="105">
        <v>2.34</v>
      </c>
      <c r="U30" s="105">
        <v>2.64</v>
      </c>
      <c r="V30" s="106"/>
      <c r="W30" s="107"/>
      <c r="X30" s="104">
        <f t="shared" si="1"/>
        <v>0.66666666666666652</v>
      </c>
      <c r="Y30" s="105">
        <v>0.14000000000000001</v>
      </c>
      <c r="Z30" s="105">
        <v>0.39</v>
      </c>
      <c r="AA30" s="105">
        <v>0.51</v>
      </c>
      <c r="AB30" s="105">
        <v>0.46</v>
      </c>
      <c r="AC30" s="105">
        <v>0.86</v>
      </c>
      <c r="AD30" s="105">
        <v>1.1599999999999999</v>
      </c>
      <c r="AE30" s="105">
        <v>1.52</v>
      </c>
      <c r="AF30" s="105">
        <v>1.75</v>
      </c>
      <c r="AG30" s="105">
        <v>1.95</v>
      </c>
      <c r="AH30" s="107"/>
      <c r="AI30" s="107"/>
      <c r="AJ30" s="104">
        <f t="shared" si="2"/>
        <v>0.66666666666666652</v>
      </c>
      <c r="AK30" s="105">
        <v>0.35</v>
      </c>
      <c r="AL30" s="105">
        <v>0.4</v>
      </c>
      <c r="AM30" s="105">
        <v>0.44</v>
      </c>
      <c r="AN30" s="105">
        <v>0.49</v>
      </c>
      <c r="AO30" s="105">
        <v>0.55000000000000004</v>
      </c>
      <c r="AP30" s="105">
        <v>0.56999999999999995</v>
      </c>
      <c r="AQ30" s="105">
        <v>0.54</v>
      </c>
      <c r="AR30" s="105">
        <v>0.48</v>
      </c>
      <c r="AS30" s="105">
        <v>0.41</v>
      </c>
      <c r="AU30" s="86"/>
      <c r="AV30" s="86"/>
      <c r="AW30" s="86"/>
      <c r="AX30" s="86"/>
      <c r="AY30" s="86"/>
      <c r="AZ30" s="86"/>
      <c r="BA30" s="86"/>
      <c r="BB30" s="86"/>
      <c r="BC30" s="86"/>
      <c r="BD30" s="86"/>
    </row>
    <row r="31" spans="2:56" x14ac:dyDescent="0.2">
      <c r="B31" s="104">
        <f t="shared" si="3"/>
        <v>0.70833333333333315</v>
      </c>
      <c r="C31" s="105">
        <v>0</v>
      </c>
      <c r="D31" s="105">
        <v>0.38</v>
      </c>
      <c r="E31" s="105">
        <v>0.75</v>
      </c>
      <c r="F31" s="105">
        <v>1.06</v>
      </c>
      <c r="G31" s="105">
        <v>1.36</v>
      </c>
      <c r="H31" s="105">
        <v>1.66</v>
      </c>
      <c r="I31" s="105">
        <v>1.96</v>
      </c>
      <c r="J31" s="102"/>
      <c r="K31" s="102"/>
      <c r="L31" s="104">
        <f t="shared" si="0"/>
        <v>0.70833333333333315</v>
      </c>
      <c r="M31" s="105">
        <v>0</v>
      </c>
      <c r="N31" s="105">
        <v>0.72</v>
      </c>
      <c r="O31" s="105">
        <v>1.04</v>
      </c>
      <c r="P31" s="105">
        <v>1.38</v>
      </c>
      <c r="Q31" s="105">
        <v>1.78</v>
      </c>
      <c r="R31" s="105">
        <v>2.12</v>
      </c>
      <c r="S31" s="105">
        <v>2.4500000000000002</v>
      </c>
      <c r="T31" s="105">
        <v>2.77</v>
      </c>
      <c r="U31" s="105">
        <v>3.1</v>
      </c>
      <c r="V31" s="106"/>
      <c r="W31" s="107"/>
      <c r="X31" s="104">
        <f t="shared" si="1"/>
        <v>0.70833333333333315</v>
      </c>
      <c r="Y31" s="105">
        <v>0</v>
      </c>
      <c r="Z31" s="105">
        <v>0</v>
      </c>
      <c r="AA31" s="105">
        <v>0.08</v>
      </c>
      <c r="AB31" s="105">
        <v>0.02</v>
      </c>
      <c r="AC31" s="105">
        <v>0.4</v>
      </c>
      <c r="AD31" s="105">
        <v>0.69</v>
      </c>
      <c r="AE31" s="105">
        <v>1.01</v>
      </c>
      <c r="AF31" s="105">
        <v>1.23</v>
      </c>
      <c r="AG31" s="105">
        <v>1.43</v>
      </c>
      <c r="AH31" s="107"/>
      <c r="AI31" s="107"/>
      <c r="AJ31" s="104">
        <f t="shared" si="2"/>
        <v>0.70833333333333315</v>
      </c>
      <c r="AK31" s="105">
        <v>0.18</v>
      </c>
      <c r="AL31" s="105">
        <v>0.2</v>
      </c>
      <c r="AM31" s="105">
        <v>0.22</v>
      </c>
      <c r="AN31" s="105">
        <v>0.24</v>
      </c>
      <c r="AO31" s="105">
        <v>0.28000000000000003</v>
      </c>
      <c r="AP31" s="105">
        <v>0.28000000000000003</v>
      </c>
      <c r="AQ31" s="105">
        <v>0.27</v>
      </c>
      <c r="AR31" s="105">
        <v>0.24</v>
      </c>
      <c r="AS31" s="105">
        <v>0.21</v>
      </c>
      <c r="AU31" s="86"/>
      <c r="AV31" s="86"/>
      <c r="AW31" s="86"/>
      <c r="AX31" s="86"/>
      <c r="AY31" s="86"/>
      <c r="AZ31" s="86"/>
      <c r="BA31" s="86"/>
      <c r="BB31" s="86"/>
      <c r="BC31" s="86"/>
      <c r="BD31" s="86"/>
    </row>
    <row r="32" spans="2:56" x14ac:dyDescent="0.2">
      <c r="B32" s="104">
        <f t="shared" si="3"/>
        <v>0.74999999999999978</v>
      </c>
      <c r="C32" s="105">
        <v>0.47</v>
      </c>
      <c r="D32" s="105">
        <v>0.82</v>
      </c>
      <c r="E32" s="105">
        <v>1.26</v>
      </c>
      <c r="F32" s="105">
        <v>1.65</v>
      </c>
      <c r="G32" s="105">
        <v>1.98</v>
      </c>
      <c r="H32" s="105">
        <v>2.29</v>
      </c>
      <c r="I32" s="105">
        <v>2.6</v>
      </c>
      <c r="J32" s="102"/>
      <c r="K32" s="102"/>
      <c r="L32" s="104">
        <f t="shared" si="0"/>
        <v>0.74999999999999978</v>
      </c>
      <c r="M32" s="105">
        <v>0.81</v>
      </c>
      <c r="N32" s="105">
        <v>1.1399999999999999</v>
      </c>
      <c r="O32" s="105">
        <v>1.42</v>
      </c>
      <c r="P32" s="105">
        <v>1.78</v>
      </c>
      <c r="Q32" s="105">
        <v>2.2200000000000002</v>
      </c>
      <c r="R32" s="105">
        <v>2.61</v>
      </c>
      <c r="S32" s="105">
        <v>2.94</v>
      </c>
      <c r="T32" s="105">
        <v>3.24</v>
      </c>
      <c r="U32" s="105">
        <v>3.56</v>
      </c>
      <c r="V32" s="106"/>
      <c r="W32" s="107"/>
      <c r="X32" s="104">
        <f t="shared" si="1"/>
        <v>0.74999999999999978</v>
      </c>
      <c r="Y32" s="105">
        <v>0</v>
      </c>
      <c r="Z32" s="105">
        <v>0</v>
      </c>
      <c r="AA32" s="105">
        <v>0</v>
      </c>
      <c r="AB32" s="105">
        <v>0</v>
      </c>
      <c r="AC32" s="105">
        <v>0</v>
      </c>
      <c r="AD32" s="105">
        <v>0</v>
      </c>
      <c r="AE32" s="105">
        <v>0.19</v>
      </c>
      <c r="AF32" s="105">
        <v>0.4</v>
      </c>
      <c r="AG32" s="105">
        <v>0.6</v>
      </c>
      <c r="AH32" s="107"/>
      <c r="AI32" s="107"/>
      <c r="AJ32" s="104">
        <f t="shared" si="2"/>
        <v>0.74999999999999978</v>
      </c>
      <c r="AK32" s="105">
        <v>0.25</v>
      </c>
      <c r="AL32" s="105">
        <v>0.3</v>
      </c>
      <c r="AM32" s="105">
        <v>0.33</v>
      </c>
      <c r="AN32" s="105">
        <v>0.37</v>
      </c>
      <c r="AO32" s="105">
        <v>0.43</v>
      </c>
      <c r="AP32" s="105">
        <v>0.44</v>
      </c>
      <c r="AQ32" s="105">
        <v>0.42</v>
      </c>
      <c r="AR32" s="105">
        <v>0.37</v>
      </c>
      <c r="AS32" s="105">
        <v>0.31</v>
      </c>
      <c r="AU32" s="86"/>
      <c r="AV32" s="86"/>
      <c r="AW32" s="86"/>
      <c r="AX32" s="86"/>
      <c r="AY32" s="86"/>
      <c r="AZ32" s="86"/>
      <c r="BA32" s="86"/>
      <c r="BB32" s="86"/>
      <c r="BC32" s="86"/>
      <c r="BD32" s="86"/>
    </row>
    <row r="33" spans="2:56" x14ac:dyDescent="0.2">
      <c r="B33" s="104">
        <f t="shared" si="3"/>
        <v>0.79166666666666641</v>
      </c>
      <c r="C33" s="105">
        <v>0.84</v>
      </c>
      <c r="D33" s="105">
        <v>1.2</v>
      </c>
      <c r="E33" s="105">
        <v>1.66</v>
      </c>
      <c r="F33" s="105">
        <v>2.06</v>
      </c>
      <c r="G33" s="105">
        <v>2.4</v>
      </c>
      <c r="H33" s="105">
        <v>2.72</v>
      </c>
      <c r="I33" s="105">
        <v>3.04</v>
      </c>
      <c r="J33" s="102"/>
      <c r="K33" s="102"/>
      <c r="L33" s="104">
        <f t="shared" si="0"/>
        <v>0.79166666666666641</v>
      </c>
      <c r="M33" s="105">
        <v>1.21</v>
      </c>
      <c r="N33" s="105">
        <v>1.55</v>
      </c>
      <c r="O33" s="105">
        <v>1.83</v>
      </c>
      <c r="P33" s="105">
        <v>2.19</v>
      </c>
      <c r="Q33" s="105">
        <v>2.65</v>
      </c>
      <c r="R33" s="105">
        <v>3.05</v>
      </c>
      <c r="S33" s="105">
        <v>3.39</v>
      </c>
      <c r="T33" s="105">
        <v>3.71</v>
      </c>
      <c r="U33" s="105">
        <v>4.03</v>
      </c>
      <c r="V33" s="106"/>
      <c r="W33" s="107"/>
      <c r="X33" s="104">
        <f t="shared" si="1"/>
        <v>0.79166666666666641</v>
      </c>
      <c r="Y33" s="105">
        <v>0</v>
      </c>
      <c r="Z33" s="105">
        <v>0</v>
      </c>
      <c r="AA33" s="105">
        <v>0</v>
      </c>
      <c r="AB33" s="105">
        <v>0</v>
      </c>
      <c r="AC33" s="105">
        <v>0</v>
      </c>
      <c r="AD33" s="105">
        <v>0</v>
      </c>
      <c r="AE33" s="105">
        <v>0</v>
      </c>
      <c r="AF33" s="105">
        <v>0</v>
      </c>
      <c r="AG33" s="105">
        <v>0</v>
      </c>
      <c r="AH33" s="107"/>
      <c r="AI33" s="107"/>
      <c r="AJ33" s="104">
        <f t="shared" si="2"/>
        <v>0.79166666666666641</v>
      </c>
      <c r="AK33" s="105">
        <v>0.68</v>
      </c>
      <c r="AL33" s="105">
        <v>0.72</v>
      </c>
      <c r="AM33" s="105">
        <v>0.76</v>
      </c>
      <c r="AN33" s="105">
        <v>0.8</v>
      </c>
      <c r="AO33" s="105">
        <v>0.85</v>
      </c>
      <c r="AP33" s="105">
        <v>0.87</v>
      </c>
      <c r="AQ33" s="105">
        <v>0.85</v>
      </c>
      <c r="AR33" s="105">
        <v>0.8</v>
      </c>
      <c r="AS33" s="105">
        <v>0.75</v>
      </c>
      <c r="AU33" s="86"/>
      <c r="AV33" s="86"/>
      <c r="AW33" s="86"/>
      <c r="AX33" s="86"/>
      <c r="AY33" s="86"/>
      <c r="AZ33" s="86"/>
      <c r="BA33" s="86"/>
      <c r="BB33" s="86"/>
      <c r="BC33" s="86"/>
      <c r="BD33" s="86"/>
    </row>
    <row r="34" spans="2:56" x14ac:dyDescent="0.2">
      <c r="B34" s="104">
        <f t="shared" si="3"/>
        <v>0.83333333333333304</v>
      </c>
      <c r="C34" s="105">
        <v>0.98</v>
      </c>
      <c r="D34" s="105">
        <v>1.35</v>
      </c>
      <c r="E34" s="105">
        <v>1.81</v>
      </c>
      <c r="F34" s="105">
        <v>2.2200000000000002</v>
      </c>
      <c r="G34" s="105">
        <v>2.56</v>
      </c>
      <c r="H34" s="105">
        <v>2.88</v>
      </c>
      <c r="I34" s="105">
        <v>3.21</v>
      </c>
      <c r="J34" s="102"/>
      <c r="K34" s="102"/>
      <c r="L34" s="104">
        <f t="shared" si="0"/>
        <v>0.83333333333333304</v>
      </c>
      <c r="M34" s="105">
        <v>1.36</v>
      </c>
      <c r="N34" s="105">
        <v>1.69</v>
      </c>
      <c r="O34" s="105">
        <v>1.98</v>
      </c>
      <c r="P34" s="105">
        <v>2.35</v>
      </c>
      <c r="Q34" s="105">
        <v>2.81</v>
      </c>
      <c r="R34" s="105">
        <v>3.22</v>
      </c>
      <c r="S34" s="105">
        <v>3.56</v>
      </c>
      <c r="T34" s="105">
        <v>3.88</v>
      </c>
      <c r="U34" s="105">
        <v>4.21</v>
      </c>
      <c r="V34" s="106"/>
      <c r="W34" s="107"/>
      <c r="X34" s="104">
        <f t="shared" si="1"/>
        <v>0.83333333333333304</v>
      </c>
      <c r="Y34" s="105">
        <v>0</v>
      </c>
      <c r="Z34" s="105">
        <v>0</v>
      </c>
      <c r="AA34" s="105">
        <v>0</v>
      </c>
      <c r="AB34" s="105">
        <v>0</v>
      </c>
      <c r="AC34" s="105">
        <v>0</v>
      </c>
      <c r="AD34" s="105">
        <v>0</v>
      </c>
      <c r="AE34" s="105">
        <v>0</v>
      </c>
      <c r="AF34" s="105">
        <v>0</v>
      </c>
      <c r="AG34" s="105">
        <v>0</v>
      </c>
      <c r="AH34" s="107"/>
      <c r="AI34" s="107"/>
      <c r="AJ34" s="104">
        <f t="shared" si="2"/>
        <v>0.83333333333333304</v>
      </c>
      <c r="AK34" s="105">
        <v>0.48</v>
      </c>
      <c r="AL34" s="105">
        <v>0.52</v>
      </c>
      <c r="AM34" s="105">
        <v>0.55000000000000004</v>
      </c>
      <c r="AN34" s="105">
        <v>0.6</v>
      </c>
      <c r="AO34" s="105">
        <v>0.65</v>
      </c>
      <c r="AP34" s="105">
        <v>0.66</v>
      </c>
      <c r="AQ34" s="105">
        <v>0.65</v>
      </c>
      <c r="AR34" s="105">
        <v>0.61</v>
      </c>
      <c r="AS34" s="105">
        <v>0.56000000000000005</v>
      </c>
      <c r="AU34" s="86"/>
      <c r="AV34" s="86"/>
      <c r="AW34" s="86"/>
      <c r="AX34" s="86"/>
      <c r="AY34" s="86"/>
      <c r="AZ34" s="86"/>
      <c r="BA34" s="86"/>
      <c r="BB34" s="86"/>
      <c r="BC34" s="86"/>
      <c r="BD34" s="86"/>
    </row>
    <row r="35" spans="2:56" x14ac:dyDescent="0.2">
      <c r="B35" s="104">
        <f t="shared" si="3"/>
        <v>0.87499999999999967</v>
      </c>
      <c r="C35" s="105">
        <v>0.76</v>
      </c>
      <c r="D35" s="105">
        <v>1.1299999999999999</v>
      </c>
      <c r="E35" s="105">
        <v>1.59</v>
      </c>
      <c r="F35" s="105">
        <v>2</v>
      </c>
      <c r="G35" s="105">
        <v>2.34</v>
      </c>
      <c r="H35" s="105">
        <v>2.67</v>
      </c>
      <c r="I35" s="105">
        <v>3</v>
      </c>
      <c r="J35" s="102"/>
      <c r="K35" s="102"/>
      <c r="L35" s="104">
        <f t="shared" si="0"/>
        <v>0.87499999999999967</v>
      </c>
      <c r="M35" s="105">
        <v>1.1000000000000001</v>
      </c>
      <c r="N35" s="105">
        <v>1.44</v>
      </c>
      <c r="O35" s="105">
        <v>1.73</v>
      </c>
      <c r="P35" s="105">
        <v>2.11</v>
      </c>
      <c r="Q35" s="105">
        <v>2.57</v>
      </c>
      <c r="R35" s="105">
        <v>2.98</v>
      </c>
      <c r="S35" s="105">
        <v>3.32</v>
      </c>
      <c r="T35" s="105">
        <v>3.65</v>
      </c>
      <c r="U35" s="105">
        <v>3.98</v>
      </c>
      <c r="V35" s="106"/>
      <c r="W35" s="107"/>
      <c r="X35" s="104">
        <f t="shared" si="1"/>
        <v>0.87499999999999967</v>
      </c>
      <c r="Y35" s="105">
        <v>0</v>
      </c>
      <c r="Z35" s="105">
        <v>0</v>
      </c>
      <c r="AA35" s="105">
        <v>0</v>
      </c>
      <c r="AB35" s="105">
        <v>0</v>
      </c>
      <c r="AC35" s="105">
        <v>0</v>
      </c>
      <c r="AD35" s="105">
        <v>0</v>
      </c>
      <c r="AE35" s="105">
        <v>0</v>
      </c>
      <c r="AF35" s="105">
        <v>0</v>
      </c>
      <c r="AG35" s="105">
        <v>0</v>
      </c>
      <c r="AH35" s="107"/>
      <c r="AI35" s="107"/>
      <c r="AJ35" s="104">
        <f t="shared" si="2"/>
        <v>0.87499999999999967</v>
      </c>
      <c r="AK35" s="105">
        <v>0</v>
      </c>
      <c r="AL35" s="105">
        <v>0</v>
      </c>
      <c r="AM35" s="105">
        <v>0</v>
      </c>
      <c r="AN35" s="105">
        <v>0</v>
      </c>
      <c r="AO35" s="105">
        <v>0</v>
      </c>
      <c r="AP35" s="105">
        <v>0</v>
      </c>
      <c r="AQ35" s="105">
        <v>0</v>
      </c>
      <c r="AR35" s="105">
        <v>0</v>
      </c>
      <c r="AS35" s="105">
        <v>0</v>
      </c>
      <c r="AU35" s="86"/>
      <c r="AV35" s="86"/>
      <c r="AW35" s="86"/>
      <c r="AX35" s="86"/>
      <c r="AY35" s="86"/>
      <c r="AZ35" s="86"/>
      <c r="BA35" s="86"/>
      <c r="BB35" s="86"/>
      <c r="BC35" s="86"/>
      <c r="BD35" s="86"/>
    </row>
    <row r="36" spans="2:56" x14ac:dyDescent="0.2">
      <c r="B36" s="104">
        <f t="shared" si="3"/>
        <v>0.9166666666666663</v>
      </c>
      <c r="C36" s="105">
        <v>0.18</v>
      </c>
      <c r="D36" s="105">
        <v>0.55000000000000004</v>
      </c>
      <c r="E36" s="105">
        <v>1</v>
      </c>
      <c r="F36" s="105">
        <v>1.4</v>
      </c>
      <c r="G36" s="105">
        <v>1.74</v>
      </c>
      <c r="H36" s="105">
        <v>2.0499999999999998</v>
      </c>
      <c r="I36" s="105">
        <v>2.38</v>
      </c>
      <c r="J36" s="102"/>
      <c r="K36" s="102"/>
      <c r="L36" s="104">
        <f t="shared" si="0"/>
        <v>0.9166666666666663</v>
      </c>
      <c r="M36" s="105">
        <v>0.49</v>
      </c>
      <c r="N36" s="105">
        <v>0.83</v>
      </c>
      <c r="O36" s="105">
        <v>1.1200000000000001</v>
      </c>
      <c r="P36" s="105">
        <v>1.48</v>
      </c>
      <c r="Q36" s="105">
        <v>1.93</v>
      </c>
      <c r="R36" s="105">
        <v>2.33</v>
      </c>
      <c r="S36" s="105">
        <v>2.67</v>
      </c>
      <c r="T36" s="105">
        <v>2.99</v>
      </c>
      <c r="U36" s="105">
        <v>3.31</v>
      </c>
      <c r="V36" s="106"/>
      <c r="W36" s="107"/>
      <c r="X36" s="104">
        <f t="shared" si="1"/>
        <v>0.9166666666666663</v>
      </c>
      <c r="Y36" s="105">
        <v>0</v>
      </c>
      <c r="Z36" s="105">
        <v>0</v>
      </c>
      <c r="AA36" s="105">
        <v>0</v>
      </c>
      <c r="AB36" s="105">
        <v>0</v>
      </c>
      <c r="AC36" s="105">
        <v>0</v>
      </c>
      <c r="AD36" s="105">
        <v>0</v>
      </c>
      <c r="AE36" s="105">
        <v>0</v>
      </c>
      <c r="AF36" s="105">
        <v>0</v>
      </c>
      <c r="AG36" s="105">
        <v>0</v>
      </c>
      <c r="AH36" s="107"/>
      <c r="AI36" s="107"/>
      <c r="AJ36" s="104">
        <f t="shared" si="2"/>
        <v>0.9166666666666663</v>
      </c>
      <c r="AK36" s="105">
        <v>0</v>
      </c>
      <c r="AL36" s="105">
        <v>0</v>
      </c>
      <c r="AM36" s="105">
        <v>0</v>
      </c>
      <c r="AN36" s="105">
        <v>0</v>
      </c>
      <c r="AO36" s="105">
        <v>0</v>
      </c>
      <c r="AP36" s="105">
        <v>0</v>
      </c>
      <c r="AQ36" s="105">
        <v>0</v>
      </c>
      <c r="AR36" s="105">
        <v>0</v>
      </c>
      <c r="AS36" s="105">
        <v>0</v>
      </c>
      <c r="AU36" s="86"/>
      <c r="AV36" s="86"/>
      <c r="AW36" s="86"/>
      <c r="AX36" s="86"/>
      <c r="AY36" s="86"/>
      <c r="AZ36" s="86"/>
      <c r="BA36" s="86"/>
      <c r="BB36" s="86"/>
      <c r="BC36" s="86"/>
      <c r="BD36" s="86"/>
    </row>
    <row r="37" spans="2:56" x14ac:dyDescent="0.2">
      <c r="B37" s="104">
        <f t="shared" si="3"/>
        <v>0.95833333333333293</v>
      </c>
      <c r="C37" s="105">
        <v>0</v>
      </c>
      <c r="D37" s="105">
        <v>0</v>
      </c>
      <c r="E37" s="105">
        <v>0</v>
      </c>
      <c r="F37" s="105">
        <v>0.2</v>
      </c>
      <c r="G37" s="105">
        <v>0.52</v>
      </c>
      <c r="H37" s="105">
        <v>0.82</v>
      </c>
      <c r="I37" s="105">
        <v>1.1200000000000001</v>
      </c>
      <c r="J37" s="102"/>
      <c r="K37" s="102"/>
      <c r="L37" s="104">
        <f t="shared" si="0"/>
        <v>0.95833333333333293</v>
      </c>
      <c r="M37" s="105">
        <v>0</v>
      </c>
      <c r="N37" s="105">
        <v>0</v>
      </c>
      <c r="O37" s="105">
        <v>0</v>
      </c>
      <c r="P37" s="105">
        <v>0.26</v>
      </c>
      <c r="Q37" s="105">
        <v>0.68</v>
      </c>
      <c r="R37" s="105">
        <v>1.04</v>
      </c>
      <c r="S37" s="105">
        <v>1.36</v>
      </c>
      <c r="T37" s="105">
        <v>1.66</v>
      </c>
      <c r="U37" s="105">
        <v>1.96</v>
      </c>
      <c r="V37" s="106"/>
      <c r="W37" s="107"/>
      <c r="X37" s="104">
        <f t="shared" si="1"/>
        <v>0.95833333333333293</v>
      </c>
      <c r="Y37" s="105">
        <v>0</v>
      </c>
      <c r="Z37" s="105">
        <v>0</v>
      </c>
      <c r="AA37" s="105">
        <v>0</v>
      </c>
      <c r="AB37" s="105">
        <v>0</v>
      </c>
      <c r="AC37" s="105">
        <v>0</v>
      </c>
      <c r="AD37" s="105">
        <v>0</v>
      </c>
      <c r="AE37" s="105">
        <v>0</v>
      </c>
      <c r="AF37" s="105">
        <v>0</v>
      </c>
      <c r="AG37" s="105">
        <v>0</v>
      </c>
      <c r="AH37" s="107"/>
      <c r="AI37" s="107"/>
      <c r="AJ37" s="104">
        <f t="shared" si="2"/>
        <v>0.95833333333333293</v>
      </c>
      <c r="AK37" s="105">
        <v>0</v>
      </c>
      <c r="AL37" s="105">
        <v>0</v>
      </c>
      <c r="AM37" s="105">
        <v>0</v>
      </c>
      <c r="AN37" s="105">
        <v>0</v>
      </c>
      <c r="AO37" s="105">
        <v>0</v>
      </c>
      <c r="AP37" s="105">
        <v>0</v>
      </c>
      <c r="AQ37" s="105">
        <v>0</v>
      </c>
      <c r="AR37" s="105">
        <v>0</v>
      </c>
      <c r="AS37" s="105">
        <v>0</v>
      </c>
      <c r="AU37" s="86"/>
      <c r="AV37" s="86"/>
      <c r="AW37" s="86"/>
      <c r="AX37" s="86"/>
      <c r="AY37" s="86"/>
      <c r="AZ37" s="86"/>
      <c r="BA37" s="86"/>
      <c r="BB37" s="86"/>
      <c r="BC37" s="86"/>
      <c r="BD37" s="86"/>
    </row>
    <row r="38" spans="2:56" x14ac:dyDescent="0.2">
      <c r="B38" s="104">
        <f t="shared" si="3"/>
        <v>0.99999999999999956</v>
      </c>
      <c r="C38" s="105">
        <v>0</v>
      </c>
      <c r="D38" s="105">
        <v>0</v>
      </c>
      <c r="E38" s="105">
        <v>0</v>
      </c>
      <c r="F38" s="105">
        <v>0</v>
      </c>
      <c r="G38" s="105">
        <v>0</v>
      </c>
      <c r="H38" s="105">
        <v>0</v>
      </c>
      <c r="I38" s="105">
        <v>0.36</v>
      </c>
      <c r="J38" s="102"/>
      <c r="K38" s="102"/>
      <c r="L38" s="104">
        <f t="shared" si="0"/>
        <v>0.99999999999999956</v>
      </c>
      <c r="M38" s="105">
        <v>0</v>
      </c>
      <c r="N38" s="105">
        <v>0</v>
      </c>
      <c r="O38" s="105">
        <v>0</v>
      </c>
      <c r="P38" s="105">
        <v>0</v>
      </c>
      <c r="Q38" s="105">
        <v>0</v>
      </c>
      <c r="R38" s="105">
        <v>0</v>
      </c>
      <c r="S38" s="105">
        <v>0.14000000000000001</v>
      </c>
      <c r="T38" s="105">
        <v>0.33</v>
      </c>
      <c r="U38" s="105">
        <v>0.52</v>
      </c>
      <c r="V38" s="106"/>
      <c r="W38" s="107"/>
      <c r="X38" s="104">
        <f t="shared" si="1"/>
        <v>0.99999999999999956</v>
      </c>
      <c r="Y38" s="105">
        <v>0</v>
      </c>
      <c r="Z38" s="105">
        <v>0</v>
      </c>
      <c r="AA38" s="105">
        <v>0</v>
      </c>
      <c r="AB38" s="105">
        <v>0</v>
      </c>
      <c r="AC38" s="105">
        <v>0</v>
      </c>
      <c r="AD38" s="105">
        <v>0</v>
      </c>
      <c r="AE38" s="105">
        <v>0</v>
      </c>
      <c r="AF38" s="105">
        <v>0</v>
      </c>
      <c r="AG38" s="105">
        <v>0</v>
      </c>
      <c r="AH38" s="107"/>
      <c r="AI38" s="107"/>
      <c r="AJ38" s="104">
        <f t="shared" si="2"/>
        <v>0.99999999999999956</v>
      </c>
      <c r="AK38" s="105">
        <v>0</v>
      </c>
      <c r="AL38" s="105">
        <v>0</v>
      </c>
      <c r="AM38" s="105">
        <v>0</v>
      </c>
      <c r="AN38" s="105">
        <v>0</v>
      </c>
      <c r="AO38" s="105">
        <v>0</v>
      </c>
      <c r="AP38" s="105">
        <v>0</v>
      </c>
      <c r="AQ38" s="105">
        <v>0</v>
      </c>
      <c r="AR38" s="105">
        <v>0</v>
      </c>
      <c r="AS38" s="105">
        <v>0</v>
      </c>
      <c r="AU38" s="86"/>
      <c r="AV38" s="86"/>
      <c r="AW38" s="86"/>
      <c r="AX38" s="86"/>
      <c r="AY38" s="86"/>
      <c r="AZ38" s="86"/>
      <c r="BA38" s="86"/>
      <c r="BB38" s="86"/>
      <c r="BC38" s="86"/>
      <c r="BD38" s="86"/>
    </row>
    <row r="39" spans="2:56" x14ac:dyDescent="0.2">
      <c r="B39" s="108"/>
      <c r="C39" s="102"/>
      <c r="D39" s="102"/>
      <c r="E39" s="102"/>
      <c r="F39" s="102"/>
      <c r="G39" s="102"/>
      <c r="H39" s="102"/>
      <c r="I39" s="102"/>
      <c r="J39" s="102"/>
      <c r="K39" s="102"/>
      <c r="L39" s="108"/>
      <c r="M39" s="108"/>
      <c r="N39" s="102"/>
      <c r="O39" s="102"/>
      <c r="P39" s="102"/>
      <c r="Q39" s="102"/>
      <c r="R39" s="102"/>
      <c r="S39" s="102"/>
      <c r="T39" s="102"/>
      <c r="U39" s="102"/>
      <c r="V39" s="102"/>
      <c r="W39" s="102"/>
      <c r="X39" s="108"/>
      <c r="Y39" s="108"/>
      <c r="Z39" s="102"/>
      <c r="AA39" s="102"/>
      <c r="AB39" s="102"/>
      <c r="AC39" s="102"/>
      <c r="AD39" s="102"/>
      <c r="AE39" s="102"/>
      <c r="AF39" s="102"/>
      <c r="AG39" s="102"/>
      <c r="AH39" s="102"/>
      <c r="AI39" s="102"/>
      <c r="AJ39" s="108"/>
      <c r="AK39" s="108"/>
      <c r="AL39" s="102"/>
      <c r="AM39" s="102"/>
      <c r="AN39" s="102"/>
      <c r="AO39" s="102"/>
      <c r="AP39" s="102"/>
      <c r="AQ39" s="102"/>
      <c r="AR39" s="102"/>
      <c r="AS39" s="102"/>
    </row>
    <row r="40" spans="2:56" ht="15" x14ac:dyDescent="0.25">
      <c r="B40" s="103"/>
      <c r="C40" s="121" t="s">
        <v>477</v>
      </c>
      <c r="D40" s="121"/>
      <c r="E40" s="121"/>
      <c r="F40" s="121"/>
      <c r="G40" s="121"/>
      <c r="H40" s="121"/>
      <c r="I40" s="121"/>
      <c r="J40" s="102"/>
      <c r="K40" s="102"/>
      <c r="L40" s="103"/>
      <c r="M40" s="103"/>
      <c r="N40" s="121" t="s">
        <v>477</v>
      </c>
      <c r="O40" s="121"/>
      <c r="P40" s="121"/>
      <c r="Q40" s="121"/>
      <c r="R40" s="121"/>
      <c r="S40" s="121"/>
      <c r="T40" s="121"/>
      <c r="U40" s="121"/>
      <c r="V40" s="109"/>
      <c r="W40" s="102"/>
      <c r="X40" s="103"/>
      <c r="Y40" s="103"/>
      <c r="Z40" s="121" t="s">
        <v>477</v>
      </c>
      <c r="AA40" s="121"/>
      <c r="AB40" s="121"/>
      <c r="AC40" s="121"/>
      <c r="AD40" s="121"/>
      <c r="AE40" s="121"/>
      <c r="AF40" s="121"/>
      <c r="AG40" s="121"/>
      <c r="AH40" s="102"/>
      <c r="AI40" s="102"/>
      <c r="AJ40" s="103"/>
      <c r="AK40" s="103"/>
      <c r="AL40" s="121" t="s">
        <v>477</v>
      </c>
      <c r="AM40" s="121"/>
      <c r="AN40" s="121"/>
      <c r="AO40" s="121"/>
      <c r="AP40" s="121"/>
      <c r="AQ40" s="121"/>
      <c r="AR40" s="121"/>
      <c r="AS40" s="121"/>
    </row>
    <row r="41" spans="2:56" x14ac:dyDescent="0.2">
      <c r="B41" s="103"/>
      <c r="C41" s="101">
        <v>2020</v>
      </c>
      <c r="D41" s="101">
        <v>2021</v>
      </c>
      <c r="E41" s="101">
        <v>2022</v>
      </c>
      <c r="F41" s="101">
        <v>2023</v>
      </c>
      <c r="G41" s="101">
        <v>2024</v>
      </c>
      <c r="H41" s="101">
        <v>2025</v>
      </c>
      <c r="I41" s="101">
        <v>2026</v>
      </c>
      <c r="J41" s="102"/>
      <c r="K41" s="102"/>
      <c r="L41" s="103"/>
      <c r="M41" s="101">
        <v>2018</v>
      </c>
      <c r="N41" s="101">
        <v>2019</v>
      </c>
      <c r="O41" s="101">
        <v>2020</v>
      </c>
      <c r="P41" s="101">
        <v>2021</v>
      </c>
      <c r="Q41" s="101">
        <v>2022</v>
      </c>
      <c r="R41" s="101">
        <v>2023</v>
      </c>
      <c r="S41" s="101">
        <v>2024</v>
      </c>
      <c r="T41" s="101">
        <v>2025</v>
      </c>
      <c r="U41" s="101">
        <v>2026</v>
      </c>
      <c r="V41" s="103"/>
      <c r="W41" s="102"/>
      <c r="X41" s="103"/>
      <c r="Y41" s="101">
        <v>2018</v>
      </c>
      <c r="Z41" s="101">
        <v>2019</v>
      </c>
      <c r="AA41" s="101">
        <v>2020</v>
      </c>
      <c r="AB41" s="101">
        <v>2021</v>
      </c>
      <c r="AC41" s="101">
        <v>2022</v>
      </c>
      <c r="AD41" s="101">
        <v>2023</v>
      </c>
      <c r="AE41" s="101">
        <v>2024</v>
      </c>
      <c r="AF41" s="101">
        <v>2025</v>
      </c>
      <c r="AG41" s="101">
        <v>2026</v>
      </c>
      <c r="AH41" s="102"/>
      <c r="AI41" s="102"/>
      <c r="AJ41" s="103"/>
      <c r="AK41" s="101">
        <v>2018</v>
      </c>
      <c r="AL41" s="101">
        <v>2019</v>
      </c>
      <c r="AM41" s="101">
        <v>2020</v>
      </c>
      <c r="AN41" s="101">
        <v>2021</v>
      </c>
      <c r="AO41" s="101">
        <v>2022</v>
      </c>
      <c r="AP41" s="101">
        <v>2023</v>
      </c>
      <c r="AQ41" s="101">
        <v>2024</v>
      </c>
      <c r="AR41" s="101">
        <v>2025</v>
      </c>
      <c r="AS41" s="101">
        <v>2026</v>
      </c>
    </row>
    <row r="42" spans="2:56" x14ac:dyDescent="0.2">
      <c r="B42" s="103"/>
      <c r="C42" s="110">
        <f t="shared" ref="C42:I42" si="4">MAX(C15:C38)</f>
        <v>0.98</v>
      </c>
      <c r="D42" s="110">
        <f t="shared" si="4"/>
        <v>1.35</v>
      </c>
      <c r="E42" s="110">
        <f t="shared" si="4"/>
        <v>1.81</v>
      </c>
      <c r="F42" s="110">
        <f t="shared" si="4"/>
        <v>2.2200000000000002</v>
      </c>
      <c r="G42" s="110">
        <f t="shared" si="4"/>
        <v>2.56</v>
      </c>
      <c r="H42" s="110">
        <f t="shared" si="4"/>
        <v>2.88</v>
      </c>
      <c r="I42" s="110">
        <f t="shared" si="4"/>
        <v>3.21</v>
      </c>
      <c r="J42" s="107"/>
      <c r="K42" s="107"/>
      <c r="L42" s="111"/>
      <c r="M42" s="110">
        <f t="shared" ref="M42:U42" si="5">MAX(M15:M38)</f>
        <v>1.36</v>
      </c>
      <c r="N42" s="110">
        <f t="shared" si="5"/>
        <v>1.69</v>
      </c>
      <c r="O42" s="110">
        <f t="shared" si="5"/>
        <v>1.98</v>
      </c>
      <c r="P42" s="110">
        <f t="shared" si="5"/>
        <v>2.35</v>
      </c>
      <c r="Q42" s="110">
        <f t="shared" si="5"/>
        <v>2.81</v>
      </c>
      <c r="R42" s="110">
        <f t="shared" si="5"/>
        <v>3.22</v>
      </c>
      <c r="S42" s="110">
        <f t="shared" si="5"/>
        <v>3.56</v>
      </c>
      <c r="T42" s="110">
        <f t="shared" si="5"/>
        <v>3.88</v>
      </c>
      <c r="U42" s="110">
        <f t="shared" si="5"/>
        <v>4.21</v>
      </c>
      <c r="V42" s="111"/>
      <c r="W42" s="107"/>
      <c r="X42" s="111"/>
      <c r="Y42" s="110">
        <f t="shared" ref="Y42:AG42" si="6">MAX(Y15:Y38)</f>
        <v>0.66</v>
      </c>
      <c r="Z42" s="110">
        <f t="shared" si="6"/>
        <v>0.96</v>
      </c>
      <c r="AA42" s="110">
        <f t="shared" si="6"/>
        <v>1.1200000000000001</v>
      </c>
      <c r="AB42" s="110">
        <f t="shared" si="6"/>
        <v>1.0900000000000001</v>
      </c>
      <c r="AC42" s="110">
        <f t="shared" si="6"/>
        <v>1.53</v>
      </c>
      <c r="AD42" s="110">
        <f t="shared" si="6"/>
        <v>1.86</v>
      </c>
      <c r="AE42" s="110">
        <f t="shared" si="6"/>
        <v>2.27</v>
      </c>
      <c r="AF42" s="110">
        <f t="shared" si="6"/>
        <v>2.52</v>
      </c>
      <c r="AG42" s="110">
        <f t="shared" si="6"/>
        <v>2.74</v>
      </c>
      <c r="AH42" s="107"/>
      <c r="AI42" s="107"/>
      <c r="AJ42" s="111"/>
      <c r="AK42" s="110">
        <f t="shared" ref="AK42:AS42" si="7">MAX(AK15:AK38)</f>
        <v>0.68</v>
      </c>
      <c r="AL42" s="110">
        <f t="shared" si="7"/>
        <v>0.72</v>
      </c>
      <c r="AM42" s="110">
        <f t="shared" si="7"/>
        <v>0.76</v>
      </c>
      <c r="AN42" s="110">
        <f t="shared" si="7"/>
        <v>0.8</v>
      </c>
      <c r="AO42" s="110">
        <f t="shared" si="7"/>
        <v>0.85</v>
      </c>
      <c r="AP42" s="110">
        <f t="shared" si="7"/>
        <v>0.87</v>
      </c>
      <c r="AQ42" s="110">
        <f t="shared" si="7"/>
        <v>0.85</v>
      </c>
      <c r="AR42" s="110">
        <f t="shared" si="7"/>
        <v>0.8</v>
      </c>
      <c r="AS42" s="110">
        <f t="shared" si="7"/>
        <v>0.75</v>
      </c>
    </row>
    <row r="43" spans="2:56" x14ac:dyDescent="0.2">
      <c r="B43" s="85"/>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row>
    <row r="44" spans="2:56" hidden="1" x14ac:dyDescent="0.2">
      <c r="B44" s="74"/>
    </row>
    <row r="45" spans="2:56" hidden="1" x14ac:dyDescent="0.2">
      <c r="B45" s="74"/>
    </row>
    <row r="46" spans="2:56" hidden="1" x14ac:dyDescent="0.2">
      <c r="B46" s="74"/>
    </row>
    <row r="47" spans="2:56" hidden="1" x14ac:dyDescent="0.2">
      <c r="B47" s="74"/>
    </row>
    <row r="48" spans="2:56" hidden="1" x14ac:dyDescent="0.2">
      <c r="B48" s="74"/>
    </row>
    <row r="49" spans="2:2" hidden="1" x14ac:dyDescent="0.2">
      <c r="B49" s="74"/>
    </row>
    <row r="50" spans="2:2" hidden="1" x14ac:dyDescent="0.2">
      <c r="B50" s="74"/>
    </row>
    <row r="51" spans="2:2" hidden="1" x14ac:dyDescent="0.2">
      <c r="B51" s="74"/>
    </row>
    <row r="52" spans="2:2" hidden="1" x14ac:dyDescent="0.2">
      <c r="B52" s="74"/>
    </row>
    <row r="53" spans="2:2" hidden="1" x14ac:dyDescent="0.2">
      <c r="B53" s="74"/>
    </row>
    <row r="54" spans="2:2" hidden="1" x14ac:dyDescent="0.2">
      <c r="B54" s="74"/>
    </row>
    <row r="55" spans="2:2" hidden="1" x14ac:dyDescent="0.2">
      <c r="B55" s="74"/>
    </row>
    <row r="56" spans="2:2" hidden="1" x14ac:dyDescent="0.2"/>
    <row r="57" spans="2:2" hidden="1" x14ac:dyDescent="0.2"/>
    <row r="58" spans="2:2" hidden="1" x14ac:dyDescent="0.2"/>
    <row r="59" spans="2:2" hidden="1" x14ac:dyDescent="0.2"/>
    <row r="60" spans="2:2" hidden="1" x14ac:dyDescent="0.2"/>
    <row r="61" spans="2:2" hidden="1" x14ac:dyDescent="0.2"/>
    <row r="62" spans="2:2" hidden="1" x14ac:dyDescent="0.2"/>
    <row r="63" spans="2:2" hidden="1" x14ac:dyDescent="0.2"/>
    <row r="64" spans="2:2"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sheetData>
  <sheetProtection algorithmName="SHA-512" hashValue="wUkbMvR/pv5lUyLUUMf1KKJKJA9AU2khvrG6LjA34SF+hMRYqwJv3OR/ZF8hu3K6fi1tiYf3XPt7rg/NBWWVxg==" saltValue="FNCA+NNfEOtBBuzp4Ct1XA==" spinCount="100000" sheet="1" objects="1" scenarios="1" selectLockedCells="1"/>
  <mergeCells count="16">
    <mergeCell ref="B1:O1"/>
    <mergeCell ref="AJ12:AS12"/>
    <mergeCell ref="AL40:AS40"/>
    <mergeCell ref="B3:AS3"/>
    <mergeCell ref="B5:AS5"/>
    <mergeCell ref="B6:AS6"/>
    <mergeCell ref="B7:AS7"/>
    <mergeCell ref="B8:AS8"/>
    <mergeCell ref="B9:AS9"/>
    <mergeCell ref="B10:AS10"/>
    <mergeCell ref="X12:AG12"/>
    <mergeCell ref="Z40:AG40"/>
    <mergeCell ref="B12:I12"/>
    <mergeCell ref="C40:I40"/>
    <mergeCell ref="L12:U12"/>
    <mergeCell ref="N40:U40"/>
  </mergeCells>
  <conditionalFormatting sqref="M15:V38">
    <cfRule type="colorScale" priority="54">
      <colorScale>
        <cfvo type="min"/>
        <cfvo type="percentile" val="50"/>
        <cfvo type="max"/>
        <color rgb="FF5A8AC6"/>
        <color rgb="FFFCFCFF"/>
        <color rgb="FFF8696B"/>
      </colorScale>
    </cfRule>
  </conditionalFormatting>
  <conditionalFormatting sqref="M15:M38">
    <cfRule type="colorScale" priority="55">
      <colorScale>
        <cfvo type="min"/>
        <cfvo type="percentile" val="50"/>
        <cfvo type="max"/>
        <color rgb="FF5A8AC6"/>
        <color rgb="FFFCFCFF"/>
        <color rgb="FFF8696B"/>
      </colorScale>
    </cfRule>
  </conditionalFormatting>
  <conditionalFormatting sqref="Z15:AG38">
    <cfRule type="colorScale" priority="56">
      <colorScale>
        <cfvo type="min"/>
        <cfvo type="percentile" val="50"/>
        <cfvo type="max"/>
        <color rgb="FF5A8AC6"/>
        <color rgb="FFFCFCFF"/>
        <color rgb="FFF8696B"/>
      </colorScale>
    </cfRule>
  </conditionalFormatting>
  <conditionalFormatting sqref="Y15:Y38">
    <cfRule type="colorScale" priority="57">
      <colorScale>
        <cfvo type="min"/>
        <cfvo type="percentile" val="50"/>
        <cfvo type="max"/>
        <color rgb="FF5A8AC6"/>
        <color rgb="FFFCFCFF"/>
        <color rgb="FFF8696B"/>
      </colorScale>
    </cfRule>
  </conditionalFormatting>
  <conditionalFormatting sqref="Y15:AG38">
    <cfRule type="colorScale" priority="4">
      <colorScale>
        <cfvo type="min"/>
        <cfvo type="percentile" val="50"/>
        <cfvo type="max"/>
        <color rgb="FF5A8AC6"/>
        <color rgb="FFFCFCFF"/>
        <color rgb="FFF8696B"/>
      </colorScale>
    </cfRule>
  </conditionalFormatting>
  <conditionalFormatting sqref="AL15:AS38">
    <cfRule type="colorScale" priority="6">
      <colorScale>
        <cfvo type="min"/>
        <cfvo type="percentile" val="50"/>
        <cfvo type="max"/>
        <color rgb="FF5A8AC6"/>
        <color rgb="FFFCFCFF"/>
        <color rgb="FFF8696B"/>
      </colorScale>
    </cfRule>
  </conditionalFormatting>
  <conditionalFormatting sqref="AK15:AK38">
    <cfRule type="colorScale" priority="7">
      <colorScale>
        <cfvo type="min"/>
        <cfvo type="percentile" val="50"/>
        <cfvo type="max"/>
        <color rgb="FF5A8AC6"/>
        <color rgb="FFFCFCFF"/>
        <color rgb="FFF8696B"/>
      </colorScale>
    </cfRule>
  </conditionalFormatting>
  <conditionalFormatting sqref="AK15:AS38">
    <cfRule type="colorScale" priority="2">
      <colorScale>
        <cfvo type="min"/>
        <cfvo type="percentile" val="50"/>
        <cfvo type="max"/>
        <color rgb="FF5A8AC6"/>
        <color rgb="FFFCFCFF"/>
        <color rgb="FFF8696B"/>
      </colorScale>
    </cfRule>
  </conditionalFormatting>
  <conditionalFormatting sqref="C15:I38">
    <cfRule type="colorScale" priority="59">
      <colorScale>
        <cfvo type="min"/>
        <cfvo type="percentile" val="50"/>
        <cfvo type="max"/>
        <color rgb="FF5A8AC6"/>
        <color rgb="FFFCFCFF"/>
        <color rgb="FFF8696B"/>
      </colorScale>
    </cfRule>
  </conditionalFormatting>
  <conditionalFormatting sqref="M15:U38">
    <cfRule type="colorScale" priority="1">
      <colorScale>
        <cfvo type="min"/>
        <cfvo type="percentile" val="50"/>
        <cfvo type="max"/>
        <color rgb="FF5A8AC6"/>
        <color rgb="FFFCFCFF"/>
        <color rgb="FFF8696B"/>
      </colorScale>
    </cfRule>
  </conditionalFormatting>
  <pageMargins left="0.7" right="0.7" top="0.75" bottom="0.75" header="0.3" footer="0.3"/>
  <pageSetup orientation="portrait" r:id="rId1"/>
  <ignoredErrors>
    <ignoredError sqref="C42:J42 W42:AG42 M42:U42"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D236"/>
  <sheetViews>
    <sheetView showGridLines="0" zoomScaleNormal="100" zoomScaleSheetLayoutView="85" workbookViewId="0">
      <selection activeCell="E8" sqref="E8:I8"/>
    </sheetView>
  </sheetViews>
  <sheetFormatPr defaultColWidth="0" defaultRowHeight="14.25" zeroHeight="1" x14ac:dyDescent="0.2"/>
  <cols>
    <col min="1" max="1" width="4.5703125" style="9" customWidth="1"/>
    <col min="2" max="2" width="15.140625" style="9" customWidth="1"/>
    <col min="3" max="3" width="21.7109375" style="9" customWidth="1"/>
    <col min="4" max="4" width="18.5703125" style="9" bestFit="1" customWidth="1"/>
    <col min="5" max="5" width="16" style="9" customWidth="1"/>
    <col min="6" max="6" width="17.5703125" style="9" hidden="1" customWidth="1"/>
    <col min="7" max="7" width="17.7109375" style="9" hidden="1" customWidth="1"/>
    <col min="8" max="8" width="9.85546875" style="9" bestFit="1" customWidth="1"/>
    <col min="9" max="9" width="32.85546875" style="9" customWidth="1"/>
    <col min="10" max="10" width="4.7109375" style="9" customWidth="1"/>
    <col min="11" max="11" width="23.42578125" style="9" hidden="1" customWidth="1"/>
    <col min="12" max="12" width="23.85546875" style="9" hidden="1" customWidth="1"/>
    <col min="13" max="14" width="16.42578125" style="9" hidden="1" customWidth="1"/>
    <col min="15" max="24" width="9.140625" style="9" hidden="1" customWidth="1"/>
    <col min="25" max="25" width="20" style="9" hidden="1" customWidth="1"/>
    <col min="26" max="26" width="21.140625" style="9" hidden="1" customWidth="1"/>
    <col min="27" max="27" width="23.42578125" style="9" hidden="1" customWidth="1"/>
    <col min="28" max="28" width="23.85546875" style="9" hidden="1" customWidth="1"/>
    <col min="29" max="30" width="16.42578125" style="9" hidden="1" customWidth="1"/>
    <col min="31" max="16384" width="9.140625" style="9" hidden="1"/>
  </cols>
  <sheetData>
    <row r="1" spans="2:9" s="53" customFormat="1" ht="99.95" customHeight="1" x14ac:dyDescent="0.4">
      <c r="B1" s="126" t="str">
        <f>'1. Instructions'!$B$1</f>
        <v>DRP Demo C Offer Form</v>
      </c>
      <c r="C1" s="126"/>
      <c r="D1" s="126"/>
      <c r="E1" s="126"/>
      <c r="F1" s="126"/>
      <c r="G1" s="52"/>
    </row>
    <row r="2" spans="2:9" s="53" customFormat="1" x14ac:dyDescent="0.2"/>
    <row r="3" spans="2:9" s="53" customFormat="1" ht="15" x14ac:dyDescent="0.2">
      <c r="B3" s="54" t="s">
        <v>3</v>
      </c>
      <c r="C3" s="55"/>
      <c r="D3" s="55"/>
      <c r="E3" s="55"/>
      <c r="F3" s="55"/>
    </row>
    <row r="4" spans="2:9" s="53" customFormat="1" x14ac:dyDescent="0.2"/>
    <row r="5" spans="2:9" s="53" customFormat="1" ht="18" x14ac:dyDescent="0.2">
      <c r="B5" s="129" t="s">
        <v>504</v>
      </c>
      <c r="C5" s="129"/>
      <c r="D5" s="129"/>
      <c r="E5" s="129"/>
      <c r="F5" s="129"/>
      <c r="G5" s="129"/>
      <c r="H5" s="129"/>
      <c r="I5" s="129"/>
    </row>
    <row r="6" spans="2:9" s="53" customFormat="1" ht="15" customHeight="1" x14ac:dyDescent="0.2"/>
    <row r="7" spans="2:9" s="53" customFormat="1" x14ac:dyDescent="0.2"/>
    <row r="8" spans="2:9" s="53" customFormat="1" ht="60" customHeight="1" x14ac:dyDescent="0.2">
      <c r="B8" s="131" t="s">
        <v>492</v>
      </c>
      <c r="C8" s="131"/>
      <c r="D8" s="131"/>
      <c r="E8" s="130"/>
      <c r="F8" s="130"/>
      <c r="G8" s="130"/>
      <c r="H8" s="130"/>
      <c r="I8" s="130"/>
    </row>
    <row r="9" spans="2:9" s="53" customFormat="1" ht="30" customHeight="1" x14ac:dyDescent="0.2">
      <c r="B9" s="131" t="s">
        <v>500</v>
      </c>
      <c r="C9" s="131"/>
      <c r="D9" s="131"/>
      <c r="E9" s="130"/>
      <c r="F9" s="130"/>
      <c r="G9" s="130"/>
      <c r="H9" s="130"/>
      <c r="I9" s="130"/>
    </row>
    <row r="10" spans="2:9" s="53" customFormat="1" x14ac:dyDescent="0.2">
      <c r="B10" s="133" t="s">
        <v>503</v>
      </c>
      <c r="C10" s="133"/>
      <c r="D10" s="133"/>
      <c r="E10" s="132" t="e">
        <f>XNPV(7.55%, $G$15:$G$135, $F$15:$F$135)</f>
        <v>#NUM!</v>
      </c>
      <c r="F10" s="132"/>
      <c r="G10" s="132"/>
      <c r="H10" s="132"/>
      <c r="I10" s="132"/>
    </row>
    <row r="11" spans="2:9" s="53" customFormat="1" x14ac:dyDescent="0.2"/>
    <row r="12" spans="2:9" s="53" customFormat="1" x14ac:dyDescent="0.2">
      <c r="B12" s="128"/>
      <c r="C12" s="128"/>
      <c r="D12" s="128"/>
    </row>
    <row r="13" spans="2:9" s="53" customFormat="1" ht="51" customHeight="1" x14ac:dyDescent="0.2">
      <c r="B13" s="127" t="s">
        <v>488</v>
      </c>
      <c r="C13" s="124" t="s">
        <v>138</v>
      </c>
      <c r="D13" s="124" t="s">
        <v>499</v>
      </c>
      <c r="E13" s="124" t="s">
        <v>487</v>
      </c>
      <c r="F13" s="125" t="s">
        <v>502</v>
      </c>
      <c r="G13" s="124" t="s">
        <v>501</v>
      </c>
    </row>
    <row r="14" spans="2:9" s="53" customFormat="1" ht="16.5" customHeight="1" x14ac:dyDescent="0.2">
      <c r="B14" s="127"/>
      <c r="C14" s="124"/>
      <c r="D14" s="124"/>
      <c r="E14" s="124"/>
      <c r="F14" s="125"/>
      <c r="G14" s="124" t="s">
        <v>501</v>
      </c>
    </row>
    <row r="15" spans="2:9" s="53" customFormat="1" ht="16.5" hidden="1" customHeight="1" x14ac:dyDescent="0.2">
      <c r="B15" s="56">
        <v>0</v>
      </c>
      <c r="D15" s="57"/>
      <c r="E15" s="58"/>
      <c r="F15" s="59">
        <v>43100</v>
      </c>
      <c r="G15" s="60">
        <v>0</v>
      </c>
    </row>
    <row r="16" spans="2:9" s="53" customFormat="1" x14ac:dyDescent="0.2">
      <c r="B16" s="61">
        <v>1</v>
      </c>
      <c r="C16" s="59" t="str">
        <f>IF(ISBLANK('7. Schedule'!C29), "", EOMONTH('7. Schedule'!C29,0)+1)</f>
        <v/>
      </c>
      <c r="D16" s="59" t="str">
        <f>IF(ISNUMBER(C16),EOMONTH(C16, 0) + TIME(23,59,59),"")</f>
        <v/>
      </c>
      <c r="E16" s="62"/>
      <c r="F16" s="63" t="str">
        <f>C16</f>
        <v/>
      </c>
      <c r="G16" s="60">
        <f t="shared" ref="G16:G47" si="0">IF(ISBLANK(E16), 0, E16)</f>
        <v>0</v>
      </c>
    </row>
    <row r="17" spans="2:7" s="53" customFormat="1" x14ac:dyDescent="0.2">
      <c r="B17" s="61" t="str">
        <f t="shared" ref="B17:B23" si="1">IF(E17&gt;0,B16+1, "")</f>
        <v/>
      </c>
      <c r="C17" s="59" t="str">
        <f>IF(E17&gt;0,D16+TIME(0,0,1),"")</f>
        <v/>
      </c>
      <c r="D17" s="59" t="str">
        <f t="shared" ref="D17:D135" si="2">IF(ISNUMBER(C17),EOMONTH(C17, 0) + TIME(23,59,59),"")</f>
        <v/>
      </c>
      <c r="E17" s="62"/>
      <c r="F17" s="63" t="e">
        <f t="shared" ref="F17:F23" si="3">IF(C17="", EDATE(F16, 1), C17)</f>
        <v>#VALUE!</v>
      </c>
      <c r="G17" s="60">
        <f t="shared" si="0"/>
        <v>0</v>
      </c>
    </row>
    <row r="18" spans="2:7" s="53" customFormat="1" x14ac:dyDescent="0.2">
      <c r="B18" s="61" t="str">
        <f t="shared" si="1"/>
        <v/>
      </c>
      <c r="C18" s="59" t="str">
        <f t="shared" ref="C18:C72" si="4">IF(E18&gt;0,D17+TIME(0,0,1),"")</f>
        <v/>
      </c>
      <c r="D18" s="59" t="str">
        <f t="shared" si="2"/>
        <v/>
      </c>
      <c r="E18" s="62"/>
      <c r="F18" s="63" t="e">
        <f t="shared" si="3"/>
        <v>#VALUE!</v>
      </c>
      <c r="G18" s="60">
        <f t="shared" si="0"/>
        <v>0</v>
      </c>
    </row>
    <row r="19" spans="2:7" s="53" customFormat="1" x14ac:dyDescent="0.2">
      <c r="B19" s="61" t="str">
        <f t="shared" si="1"/>
        <v/>
      </c>
      <c r="C19" s="59" t="str">
        <f t="shared" si="4"/>
        <v/>
      </c>
      <c r="D19" s="59" t="str">
        <f t="shared" si="2"/>
        <v/>
      </c>
      <c r="E19" s="62"/>
      <c r="F19" s="63" t="e">
        <f t="shared" si="3"/>
        <v>#VALUE!</v>
      </c>
      <c r="G19" s="60">
        <f t="shared" si="0"/>
        <v>0</v>
      </c>
    </row>
    <row r="20" spans="2:7" s="53" customFormat="1" x14ac:dyDescent="0.2">
      <c r="B20" s="61" t="str">
        <f t="shared" si="1"/>
        <v/>
      </c>
      <c r="C20" s="59" t="str">
        <f t="shared" si="4"/>
        <v/>
      </c>
      <c r="D20" s="59" t="str">
        <f t="shared" si="2"/>
        <v/>
      </c>
      <c r="E20" s="62"/>
      <c r="F20" s="63" t="e">
        <f t="shared" si="3"/>
        <v>#VALUE!</v>
      </c>
      <c r="G20" s="60">
        <f t="shared" si="0"/>
        <v>0</v>
      </c>
    </row>
    <row r="21" spans="2:7" s="53" customFormat="1" x14ac:dyDescent="0.2">
      <c r="B21" s="61" t="str">
        <f t="shared" si="1"/>
        <v/>
      </c>
      <c r="C21" s="59" t="str">
        <f t="shared" si="4"/>
        <v/>
      </c>
      <c r="D21" s="59" t="str">
        <f t="shared" si="2"/>
        <v/>
      </c>
      <c r="E21" s="62"/>
      <c r="F21" s="63" t="e">
        <f t="shared" si="3"/>
        <v>#VALUE!</v>
      </c>
      <c r="G21" s="60">
        <f t="shared" si="0"/>
        <v>0</v>
      </c>
    </row>
    <row r="22" spans="2:7" s="53" customFormat="1" x14ac:dyDescent="0.2">
      <c r="B22" s="61" t="str">
        <f t="shared" si="1"/>
        <v/>
      </c>
      <c r="C22" s="59" t="str">
        <f t="shared" si="4"/>
        <v/>
      </c>
      <c r="D22" s="59" t="str">
        <f t="shared" si="2"/>
        <v/>
      </c>
      <c r="E22" s="62"/>
      <c r="F22" s="63" t="e">
        <f t="shared" si="3"/>
        <v>#VALUE!</v>
      </c>
      <c r="G22" s="60">
        <f t="shared" si="0"/>
        <v>0</v>
      </c>
    </row>
    <row r="23" spans="2:7" s="53" customFormat="1" x14ac:dyDescent="0.2">
      <c r="B23" s="61" t="str">
        <f t="shared" si="1"/>
        <v/>
      </c>
      <c r="C23" s="59" t="str">
        <f t="shared" si="4"/>
        <v/>
      </c>
      <c r="D23" s="59" t="str">
        <f t="shared" si="2"/>
        <v/>
      </c>
      <c r="E23" s="62"/>
      <c r="F23" s="63" t="e">
        <f t="shared" si="3"/>
        <v>#VALUE!</v>
      </c>
      <c r="G23" s="60">
        <f t="shared" si="0"/>
        <v>0</v>
      </c>
    </row>
    <row r="24" spans="2:7" s="53" customFormat="1" x14ac:dyDescent="0.2">
      <c r="B24" s="61" t="str">
        <f>IF(E24&gt;0,B23+1, "")</f>
        <v/>
      </c>
      <c r="C24" s="59" t="str">
        <f t="shared" si="4"/>
        <v/>
      </c>
      <c r="D24" s="59" t="str">
        <f t="shared" si="2"/>
        <v/>
      </c>
      <c r="E24" s="62"/>
      <c r="F24" s="63" t="e">
        <f>IF(C24="", EDATE(F23, 1), C24)</f>
        <v>#VALUE!</v>
      </c>
      <c r="G24" s="60">
        <f t="shared" si="0"/>
        <v>0</v>
      </c>
    </row>
    <row r="25" spans="2:7" s="53" customFormat="1" x14ac:dyDescent="0.2">
      <c r="B25" s="61" t="str">
        <f t="shared" ref="B25:B88" si="5">IF(E25&gt;0,B24+1, "")</f>
        <v/>
      </c>
      <c r="C25" s="59" t="str">
        <f t="shared" si="4"/>
        <v/>
      </c>
      <c r="D25" s="59" t="str">
        <f t="shared" si="2"/>
        <v/>
      </c>
      <c r="E25" s="62"/>
      <c r="F25" s="63" t="e">
        <f t="shared" ref="F25:F88" si="6">IF(C25="", EDATE(F24, 1), C25)</f>
        <v>#VALUE!</v>
      </c>
      <c r="G25" s="60">
        <f t="shared" si="0"/>
        <v>0</v>
      </c>
    </row>
    <row r="26" spans="2:7" s="53" customFormat="1" x14ac:dyDescent="0.2">
      <c r="B26" s="61" t="str">
        <f t="shared" si="5"/>
        <v/>
      </c>
      <c r="C26" s="59" t="str">
        <f t="shared" si="4"/>
        <v/>
      </c>
      <c r="D26" s="59" t="str">
        <f t="shared" si="2"/>
        <v/>
      </c>
      <c r="E26" s="62"/>
      <c r="F26" s="63" t="e">
        <f t="shared" si="6"/>
        <v>#VALUE!</v>
      </c>
      <c r="G26" s="60">
        <f t="shared" si="0"/>
        <v>0</v>
      </c>
    </row>
    <row r="27" spans="2:7" s="53" customFormat="1" x14ac:dyDescent="0.2">
      <c r="B27" s="61" t="str">
        <f t="shared" si="5"/>
        <v/>
      </c>
      <c r="C27" s="59" t="str">
        <f t="shared" si="4"/>
        <v/>
      </c>
      <c r="D27" s="59" t="str">
        <f t="shared" si="2"/>
        <v/>
      </c>
      <c r="E27" s="62"/>
      <c r="F27" s="63" t="e">
        <f t="shared" si="6"/>
        <v>#VALUE!</v>
      </c>
      <c r="G27" s="60">
        <f t="shared" si="0"/>
        <v>0</v>
      </c>
    </row>
    <row r="28" spans="2:7" s="53" customFormat="1" x14ac:dyDescent="0.2">
      <c r="B28" s="61" t="str">
        <f t="shared" si="5"/>
        <v/>
      </c>
      <c r="C28" s="59" t="str">
        <f t="shared" si="4"/>
        <v/>
      </c>
      <c r="D28" s="59" t="str">
        <f t="shared" si="2"/>
        <v/>
      </c>
      <c r="E28" s="62"/>
      <c r="F28" s="63" t="e">
        <f t="shared" si="6"/>
        <v>#VALUE!</v>
      </c>
      <c r="G28" s="60">
        <f t="shared" si="0"/>
        <v>0</v>
      </c>
    </row>
    <row r="29" spans="2:7" s="53" customFormat="1" x14ac:dyDescent="0.2">
      <c r="B29" s="61" t="str">
        <f t="shared" si="5"/>
        <v/>
      </c>
      <c r="C29" s="59" t="str">
        <f t="shared" si="4"/>
        <v/>
      </c>
      <c r="D29" s="59" t="str">
        <f t="shared" si="2"/>
        <v/>
      </c>
      <c r="E29" s="62"/>
      <c r="F29" s="63" t="e">
        <f t="shared" si="6"/>
        <v>#VALUE!</v>
      </c>
      <c r="G29" s="60">
        <f t="shared" si="0"/>
        <v>0</v>
      </c>
    </row>
    <row r="30" spans="2:7" s="53" customFormat="1" x14ac:dyDescent="0.2">
      <c r="B30" s="61" t="str">
        <f t="shared" si="5"/>
        <v/>
      </c>
      <c r="C30" s="59" t="str">
        <f t="shared" si="4"/>
        <v/>
      </c>
      <c r="D30" s="59" t="str">
        <f t="shared" si="2"/>
        <v/>
      </c>
      <c r="E30" s="62"/>
      <c r="F30" s="63" t="e">
        <f t="shared" si="6"/>
        <v>#VALUE!</v>
      </c>
      <c r="G30" s="60">
        <f t="shared" si="0"/>
        <v>0</v>
      </c>
    </row>
    <row r="31" spans="2:7" s="53" customFormat="1" x14ac:dyDescent="0.2">
      <c r="B31" s="61" t="str">
        <f t="shared" si="5"/>
        <v/>
      </c>
      <c r="C31" s="59" t="str">
        <f t="shared" si="4"/>
        <v/>
      </c>
      <c r="D31" s="59" t="str">
        <f t="shared" si="2"/>
        <v/>
      </c>
      <c r="E31" s="62"/>
      <c r="F31" s="63" t="e">
        <f t="shared" si="6"/>
        <v>#VALUE!</v>
      </c>
      <c r="G31" s="60">
        <f t="shared" si="0"/>
        <v>0</v>
      </c>
    </row>
    <row r="32" spans="2:7" s="53" customFormat="1" x14ac:dyDescent="0.2">
      <c r="B32" s="61" t="str">
        <f t="shared" si="5"/>
        <v/>
      </c>
      <c r="C32" s="59" t="str">
        <f t="shared" si="4"/>
        <v/>
      </c>
      <c r="D32" s="59" t="str">
        <f t="shared" si="2"/>
        <v/>
      </c>
      <c r="E32" s="62"/>
      <c r="F32" s="63" t="e">
        <f t="shared" si="6"/>
        <v>#VALUE!</v>
      </c>
      <c r="G32" s="60">
        <f t="shared" si="0"/>
        <v>0</v>
      </c>
    </row>
    <row r="33" spans="2:7" s="53" customFormat="1" x14ac:dyDescent="0.2">
      <c r="B33" s="61" t="str">
        <f t="shared" si="5"/>
        <v/>
      </c>
      <c r="C33" s="59" t="str">
        <f t="shared" si="4"/>
        <v/>
      </c>
      <c r="D33" s="59" t="str">
        <f t="shared" si="2"/>
        <v/>
      </c>
      <c r="E33" s="62"/>
      <c r="F33" s="63" t="e">
        <f t="shared" si="6"/>
        <v>#VALUE!</v>
      </c>
      <c r="G33" s="60">
        <f t="shared" si="0"/>
        <v>0</v>
      </c>
    </row>
    <row r="34" spans="2:7" s="53" customFormat="1" x14ac:dyDescent="0.2">
      <c r="B34" s="61" t="str">
        <f t="shared" si="5"/>
        <v/>
      </c>
      <c r="C34" s="59" t="str">
        <f t="shared" si="4"/>
        <v/>
      </c>
      <c r="D34" s="59" t="str">
        <f t="shared" si="2"/>
        <v/>
      </c>
      <c r="E34" s="62"/>
      <c r="F34" s="63" t="e">
        <f t="shared" si="6"/>
        <v>#VALUE!</v>
      </c>
      <c r="G34" s="60">
        <f t="shared" si="0"/>
        <v>0</v>
      </c>
    </row>
    <row r="35" spans="2:7" s="53" customFormat="1" x14ac:dyDescent="0.2">
      <c r="B35" s="61" t="str">
        <f t="shared" si="5"/>
        <v/>
      </c>
      <c r="C35" s="59" t="str">
        <f t="shared" si="4"/>
        <v/>
      </c>
      <c r="D35" s="59" t="str">
        <f t="shared" si="2"/>
        <v/>
      </c>
      <c r="E35" s="62"/>
      <c r="F35" s="63" t="e">
        <f t="shared" si="6"/>
        <v>#VALUE!</v>
      </c>
      <c r="G35" s="60">
        <f t="shared" si="0"/>
        <v>0</v>
      </c>
    </row>
    <row r="36" spans="2:7" s="53" customFormat="1" x14ac:dyDescent="0.2">
      <c r="B36" s="61" t="str">
        <f t="shared" si="5"/>
        <v/>
      </c>
      <c r="C36" s="59" t="str">
        <f t="shared" si="4"/>
        <v/>
      </c>
      <c r="D36" s="59" t="str">
        <f t="shared" si="2"/>
        <v/>
      </c>
      <c r="E36" s="62"/>
      <c r="F36" s="63" t="e">
        <f t="shared" si="6"/>
        <v>#VALUE!</v>
      </c>
      <c r="G36" s="60">
        <f t="shared" si="0"/>
        <v>0</v>
      </c>
    </row>
    <row r="37" spans="2:7" s="53" customFormat="1" x14ac:dyDescent="0.2">
      <c r="B37" s="61" t="str">
        <f t="shared" si="5"/>
        <v/>
      </c>
      <c r="C37" s="59" t="str">
        <f t="shared" si="4"/>
        <v/>
      </c>
      <c r="D37" s="59" t="str">
        <f t="shared" si="2"/>
        <v/>
      </c>
      <c r="E37" s="62"/>
      <c r="F37" s="63" t="e">
        <f t="shared" si="6"/>
        <v>#VALUE!</v>
      </c>
      <c r="G37" s="60">
        <f t="shared" si="0"/>
        <v>0</v>
      </c>
    </row>
    <row r="38" spans="2:7" s="53" customFormat="1" x14ac:dyDescent="0.2">
      <c r="B38" s="61" t="str">
        <f t="shared" si="5"/>
        <v/>
      </c>
      <c r="C38" s="59" t="str">
        <f t="shared" si="4"/>
        <v/>
      </c>
      <c r="D38" s="59" t="str">
        <f t="shared" si="2"/>
        <v/>
      </c>
      <c r="E38" s="62"/>
      <c r="F38" s="63" t="e">
        <f t="shared" si="6"/>
        <v>#VALUE!</v>
      </c>
      <c r="G38" s="60">
        <f t="shared" si="0"/>
        <v>0</v>
      </c>
    </row>
    <row r="39" spans="2:7" s="53" customFormat="1" x14ac:dyDescent="0.2">
      <c r="B39" s="61" t="str">
        <f t="shared" si="5"/>
        <v/>
      </c>
      <c r="C39" s="59" t="str">
        <f t="shared" si="4"/>
        <v/>
      </c>
      <c r="D39" s="59" t="str">
        <f t="shared" si="2"/>
        <v/>
      </c>
      <c r="E39" s="62"/>
      <c r="F39" s="63" t="e">
        <f t="shared" si="6"/>
        <v>#VALUE!</v>
      </c>
      <c r="G39" s="60">
        <f t="shared" si="0"/>
        <v>0</v>
      </c>
    </row>
    <row r="40" spans="2:7" s="53" customFormat="1" x14ac:dyDescent="0.2">
      <c r="B40" s="61" t="str">
        <f t="shared" si="5"/>
        <v/>
      </c>
      <c r="C40" s="59" t="str">
        <f t="shared" si="4"/>
        <v/>
      </c>
      <c r="D40" s="59" t="str">
        <f t="shared" si="2"/>
        <v/>
      </c>
      <c r="E40" s="62"/>
      <c r="F40" s="63" t="e">
        <f t="shared" si="6"/>
        <v>#VALUE!</v>
      </c>
      <c r="G40" s="60">
        <f t="shared" si="0"/>
        <v>0</v>
      </c>
    </row>
    <row r="41" spans="2:7" s="53" customFormat="1" x14ac:dyDescent="0.2">
      <c r="B41" s="61" t="str">
        <f t="shared" si="5"/>
        <v/>
      </c>
      <c r="C41" s="59" t="str">
        <f t="shared" si="4"/>
        <v/>
      </c>
      <c r="D41" s="59" t="str">
        <f t="shared" si="2"/>
        <v/>
      </c>
      <c r="E41" s="62"/>
      <c r="F41" s="63" t="e">
        <f t="shared" si="6"/>
        <v>#VALUE!</v>
      </c>
      <c r="G41" s="60">
        <f t="shared" si="0"/>
        <v>0</v>
      </c>
    </row>
    <row r="42" spans="2:7" s="53" customFormat="1" x14ac:dyDescent="0.2">
      <c r="B42" s="61" t="str">
        <f t="shared" si="5"/>
        <v/>
      </c>
      <c r="C42" s="59" t="str">
        <f t="shared" si="4"/>
        <v/>
      </c>
      <c r="D42" s="59" t="str">
        <f t="shared" si="2"/>
        <v/>
      </c>
      <c r="E42" s="62"/>
      <c r="F42" s="63" t="e">
        <f t="shared" si="6"/>
        <v>#VALUE!</v>
      </c>
      <c r="G42" s="60">
        <f t="shared" si="0"/>
        <v>0</v>
      </c>
    </row>
    <row r="43" spans="2:7" s="53" customFormat="1" x14ac:dyDescent="0.2">
      <c r="B43" s="61" t="str">
        <f t="shared" si="5"/>
        <v/>
      </c>
      <c r="C43" s="59" t="str">
        <f t="shared" si="4"/>
        <v/>
      </c>
      <c r="D43" s="59" t="str">
        <f t="shared" si="2"/>
        <v/>
      </c>
      <c r="E43" s="62"/>
      <c r="F43" s="63" t="e">
        <f t="shared" si="6"/>
        <v>#VALUE!</v>
      </c>
      <c r="G43" s="60">
        <f t="shared" si="0"/>
        <v>0</v>
      </c>
    </row>
    <row r="44" spans="2:7" s="53" customFormat="1" x14ac:dyDescent="0.2">
      <c r="B44" s="61" t="str">
        <f t="shared" si="5"/>
        <v/>
      </c>
      <c r="C44" s="59" t="str">
        <f t="shared" si="4"/>
        <v/>
      </c>
      <c r="D44" s="59" t="str">
        <f t="shared" si="2"/>
        <v/>
      </c>
      <c r="E44" s="62"/>
      <c r="F44" s="63" t="e">
        <f t="shared" si="6"/>
        <v>#VALUE!</v>
      </c>
      <c r="G44" s="60">
        <f t="shared" si="0"/>
        <v>0</v>
      </c>
    </row>
    <row r="45" spans="2:7" s="53" customFormat="1" x14ac:dyDescent="0.2">
      <c r="B45" s="61" t="str">
        <f t="shared" si="5"/>
        <v/>
      </c>
      <c r="C45" s="59" t="str">
        <f t="shared" si="4"/>
        <v/>
      </c>
      <c r="D45" s="59" t="str">
        <f t="shared" si="2"/>
        <v/>
      </c>
      <c r="E45" s="62"/>
      <c r="F45" s="63" t="e">
        <f t="shared" si="6"/>
        <v>#VALUE!</v>
      </c>
      <c r="G45" s="60">
        <f t="shared" si="0"/>
        <v>0</v>
      </c>
    </row>
    <row r="46" spans="2:7" s="53" customFormat="1" x14ac:dyDescent="0.2">
      <c r="B46" s="61" t="str">
        <f t="shared" si="5"/>
        <v/>
      </c>
      <c r="C46" s="59" t="str">
        <f t="shared" si="4"/>
        <v/>
      </c>
      <c r="D46" s="59" t="str">
        <f t="shared" si="2"/>
        <v/>
      </c>
      <c r="E46" s="62"/>
      <c r="F46" s="63" t="e">
        <f t="shared" si="6"/>
        <v>#VALUE!</v>
      </c>
      <c r="G46" s="60">
        <f t="shared" si="0"/>
        <v>0</v>
      </c>
    </row>
    <row r="47" spans="2:7" s="53" customFormat="1" x14ac:dyDescent="0.2">
      <c r="B47" s="61" t="str">
        <f t="shared" si="5"/>
        <v/>
      </c>
      <c r="C47" s="59" t="str">
        <f t="shared" si="4"/>
        <v/>
      </c>
      <c r="D47" s="59" t="str">
        <f t="shared" si="2"/>
        <v/>
      </c>
      <c r="E47" s="62"/>
      <c r="F47" s="63" t="e">
        <f t="shared" si="6"/>
        <v>#VALUE!</v>
      </c>
      <c r="G47" s="60">
        <f t="shared" si="0"/>
        <v>0</v>
      </c>
    </row>
    <row r="48" spans="2:7" s="53" customFormat="1" x14ac:dyDescent="0.2">
      <c r="B48" s="61" t="str">
        <f t="shared" si="5"/>
        <v/>
      </c>
      <c r="C48" s="59" t="str">
        <f t="shared" si="4"/>
        <v/>
      </c>
      <c r="D48" s="59" t="str">
        <f t="shared" si="2"/>
        <v/>
      </c>
      <c r="E48" s="62"/>
      <c r="F48" s="63" t="e">
        <f t="shared" si="6"/>
        <v>#VALUE!</v>
      </c>
      <c r="G48" s="60">
        <f t="shared" ref="G48:G79" si="7">IF(ISBLANK(E48), 0, E48)</f>
        <v>0</v>
      </c>
    </row>
    <row r="49" spans="2:7" s="53" customFormat="1" x14ac:dyDescent="0.2">
      <c r="B49" s="61" t="str">
        <f t="shared" si="5"/>
        <v/>
      </c>
      <c r="C49" s="59" t="str">
        <f t="shared" si="4"/>
        <v/>
      </c>
      <c r="D49" s="59" t="str">
        <f t="shared" si="2"/>
        <v/>
      </c>
      <c r="E49" s="62"/>
      <c r="F49" s="63" t="e">
        <f t="shared" si="6"/>
        <v>#VALUE!</v>
      </c>
      <c r="G49" s="60">
        <f t="shared" si="7"/>
        <v>0</v>
      </c>
    </row>
    <row r="50" spans="2:7" s="53" customFormat="1" x14ac:dyDescent="0.2">
      <c r="B50" s="61" t="str">
        <f t="shared" si="5"/>
        <v/>
      </c>
      <c r="C50" s="59" t="str">
        <f t="shared" si="4"/>
        <v/>
      </c>
      <c r="D50" s="59" t="str">
        <f t="shared" si="2"/>
        <v/>
      </c>
      <c r="E50" s="62"/>
      <c r="F50" s="63" t="e">
        <f t="shared" si="6"/>
        <v>#VALUE!</v>
      </c>
      <c r="G50" s="60">
        <f t="shared" si="7"/>
        <v>0</v>
      </c>
    </row>
    <row r="51" spans="2:7" s="53" customFormat="1" x14ac:dyDescent="0.2">
      <c r="B51" s="61" t="str">
        <f t="shared" si="5"/>
        <v/>
      </c>
      <c r="C51" s="59" t="str">
        <f t="shared" si="4"/>
        <v/>
      </c>
      <c r="D51" s="59" t="str">
        <f t="shared" si="2"/>
        <v/>
      </c>
      <c r="E51" s="62"/>
      <c r="F51" s="63" t="e">
        <f t="shared" si="6"/>
        <v>#VALUE!</v>
      </c>
      <c r="G51" s="60">
        <f t="shared" si="7"/>
        <v>0</v>
      </c>
    </row>
    <row r="52" spans="2:7" s="53" customFormat="1" x14ac:dyDescent="0.2">
      <c r="B52" s="61" t="str">
        <f t="shared" si="5"/>
        <v/>
      </c>
      <c r="C52" s="59" t="str">
        <f t="shared" si="4"/>
        <v/>
      </c>
      <c r="D52" s="59" t="str">
        <f t="shared" si="2"/>
        <v/>
      </c>
      <c r="E52" s="62"/>
      <c r="F52" s="63" t="e">
        <f t="shared" si="6"/>
        <v>#VALUE!</v>
      </c>
      <c r="G52" s="60">
        <f t="shared" si="7"/>
        <v>0</v>
      </c>
    </row>
    <row r="53" spans="2:7" s="53" customFormat="1" x14ac:dyDescent="0.2">
      <c r="B53" s="61" t="str">
        <f t="shared" si="5"/>
        <v/>
      </c>
      <c r="C53" s="59" t="str">
        <f t="shared" si="4"/>
        <v/>
      </c>
      <c r="D53" s="59" t="str">
        <f t="shared" si="2"/>
        <v/>
      </c>
      <c r="E53" s="62"/>
      <c r="F53" s="63" t="e">
        <f t="shared" si="6"/>
        <v>#VALUE!</v>
      </c>
      <c r="G53" s="60">
        <f t="shared" si="7"/>
        <v>0</v>
      </c>
    </row>
    <row r="54" spans="2:7" s="53" customFormat="1" x14ac:dyDescent="0.2">
      <c r="B54" s="61" t="str">
        <f t="shared" si="5"/>
        <v/>
      </c>
      <c r="C54" s="59" t="str">
        <f t="shared" si="4"/>
        <v/>
      </c>
      <c r="D54" s="59" t="str">
        <f t="shared" si="2"/>
        <v/>
      </c>
      <c r="E54" s="62"/>
      <c r="F54" s="63" t="e">
        <f t="shared" si="6"/>
        <v>#VALUE!</v>
      </c>
      <c r="G54" s="60">
        <f t="shared" si="7"/>
        <v>0</v>
      </c>
    </row>
    <row r="55" spans="2:7" s="53" customFormat="1" x14ac:dyDescent="0.2">
      <c r="B55" s="61" t="str">
        <f t="shared" si="5"/>
        <v/>
      </c>
      <c r="C55" s="59" t="str">
        <f t="shared" si="4"/>
        <v/>
      </c>
      <c r="D55" s="59" t="str">
        <f t="shared" si="2"/>
        <v/>
      </c>
      <c r="E55" s="62"/>
      <c r="F55" s="63" t="e">
        <f t="shared" si="6"/>
        <v>#VALUE!</v>
      </c>
      <c r="G55" s="60">
        <f t="shared" si="7"/>
        <v>0</v>
      </c>
    </row>
    <row r="56" spans="2:7" s="53" customFormat="1" x14ac:dyDescent="0.2">
      <c r="B56" s="61" t="str">
        <f t="shared" si="5"/>
        <v/>
      </c>
      <c r="C56" s="59" t="str">
        <f t="shared" si="4"/>
        <v/>
      </c>
      <c r="D56" s="59" t="str">
        <f t="shared" si="2"/>
        <v/>
      </c>
      <c r="E56" s="62"/>
      <c r="F56" s="63" t="e">
        <f t="shared" si="6"/>
        <v>#VALUE!</v>
      </c>
      <c r="G56" s="60">
        <f t="shared" si="7"/>
        <v>0</v>
      </c>
    </row>
    <row r="57" spans="2:7" s="53" customFormat="1" x14ac:dyDescent="0.2">
      <c r="B57" s="61" t="str">
        <f t="shared" si="5"/>
        <v/>
      </c>
      <c r="C57" s="59" t="str">
        <f t="shared" si="4"/>
        <v/>
      </c>
      <c r="D57" s="59" t="str">
        <f t="shared" si="2"/>
        <v/>
      </c>
      <c r="E57" s="62"/>
      <c r="F57" s="63" t="e">
        <f t="shared" si="6"/>
        <v>#VALUE!</v>
      </c>
      <c r="G57" s="60">
        <f t="shared" si="7"/>
        <v>0</v>
      </c>
    </row>
    <row r="58" spans="2:7" s="53" customFormat="1" x14ac:dyDescent="0.2">
      <c r="B58" s="61" t="str">
        <f t="shared" si="5"/>
        <v/>
      </c>
      <c r="C58" s="59" t="str">
        <f t="shared" si="4"/>
        <v/>
      </c>
      <c r="D58" s="59" t="str">
        <f t="shared" si="2"/>
        <v/>
      </c>
      <c r="E58" s="62"/>
      <c r="F58" s="63" t="e">
        <f t="shared" si="6"/>
        <v>#VALUE!</v>
      </c>
      <c r="G58" s="60">
        <f t="shared" si="7"/>
        <v>0</v>
      </c>
    </row>
    <row r="59" spans="2:7" s="53" customFormat="1" x14ac:dyDescent="0.2">
      <c r="B59" s="61" t="str">
        <f t="shared" si="5"/>
        <v/>
      </c>
      <c r="C59" s="59" t="str">
        <f t="shared" si="4"/>
        <v/>
      </c>
      <c r="D59" s="59" t="str">
        <f t="shared" si="2"/>
        <v/>
      </c>
      <c r="E59" s="62"/>
      <c r="F59" s="63" t="e">
        <f t="shared" si="6"/>
        <v>#VALUE!</v>
      </c>
      <c r="G59" s="60">
        <f t="shared" si="7"/>
        <v>0</v>
      </c>
    </row>
    <row r="60" spans="2:7" s="53" customFormat="1" x14ac:dyDescent="0.2">
      <c r="B60" s="61" t="str">
        <f t="shared" si="5"/>
        <v/>
      </c>
      <c r="C60" s="59" t="str">
        <f t="shared" si="4"/>
        <v/>
      </c>
      <c r="D60" s="59" t="str">
        <f t="shared" si="2"/>
        <v/>
      </c>
      <c r="E60" s="62"/>
      <c r="F60" s="63" t="e">
        <f t="shared" si="6"/>
        <v>#VALUE!</v>
      </c>
      <c r="G60" s="60">
        <f t="shared" si="7"/>
        <v>0</v>
      </c>
    </row>
    <row r="61" spans="2:7" s="53" customFormat="1" x14ac:dyDescent="0.2">
      <c r="B61" s="61" t="str">
        <f t="shared" si="5"/>
        <v/>
      </c>
      <c r="C61" s="59" t="str">
        <f t="shared" si="4"/>
        <v/>
      </c>
      <c r="D61" s="59" t="str">
        <f t="shared" si="2"/>
        <v/>
      </c>
      <c r="E61" s="62"/>
      <c r="F61" s="63" t="e">
        <f t="shared" si="6"/>
        <v>#VALUE!</v>
      </c>
      <c r="G61" s="60">
        <f t="shared" si="7"/>
        <v>0</v>
      </c>
    </row>
    <row r="62" spans="2:7" s="53" customFormat="1" x14ac:dyDescent="0.2">
      <c r="B62" s="61" t="str">
        <f t="shared" si="5"/>
        <v/>
      </c>
      <c r="C62" s="59" t="str">
        <f t="shared" si="4"/>
        <v/>
      </c>
      <c r="D62" s="59" t="str">
        <f t="shared" si="2"/>
        <v/>
      </c>
      <c r="E62" s="62"/>
      <c r="F62" s="63" t="e">
        <f t="shared" si="6"/>
        <v>#VALUE!</v>
      </c>
      <c r="G62" s="60">
        <f t="shared" si="7"/>
        <v>0</v>
      </c>
    </row>
    <row r="63" spans="2:7" s="53" customFormat="1" x14ac:dyDescent="0.2">
      <c r="B63" s="61" t="str">
        <f t="shared" si="5"/>
        <v/>
      </c>
      <c r="C63" s="59" t="str">
        <f t="shared" si="4"/>
        <v/>
      </c>
      <c r="D63" s="59" t="str">
        <f t="shared" si="2"/>
        <v/>
      </c>
      <c r="E63" s="62"/>
      <c r="F63" s="63" t="e">
        <f t="shared" si="6"/>
        <v>#VALUE!</v>
      </c>
      <c r="G63" s="60">
        <f t="shared" si="7"/>
        <v>0</v>
      </c>
    </row>
    <row r="64" spans="2:7" s="53" customFormat="1" x14ac:dyDescent="0.2">
      <c r="B64" s="61" t="str">
        <f t="shared" si="5"/>
        <v/>
      </c>
      <c r="C64" s="59" t="str">
        <f t="shared" si="4"/>
        <v/>
      </c>
      <c r="D64" s="59" t="str">
        <f t="shared" si="2"/>
        <v/>
      </c>
      <c r="E64" s="62"/>
      <c r="F64" s="63" t="e">
        <f t="shared" si="6"/>
        <v>#VALUE!</v>
      </c>
      <c r="G64" s="60">
        <f t="shared" si="7"/>
        <v>0</v>
      </c>
    </row>
    <row r="65" spans="2:7" s="53" customFormat="1" x14ac:dyDescent="0.2">
      <c r="B65" s="61" t="str">
        <f t="shared" si="5"/>
        <v/>
      </c>
      <c r="C65" s="59" t="str">
        <f t="shared" si="4"/>
        <v/>
      </c>
      <c r="D65" s="59" t="str">
        <f t="shared" si="2"/>
        <v/>
      </c>
      <c r="E65" s="62"/>
      <c r="F65" s="63" t="e">
        <f t="shared" si="6"/>
        <v>#VALUE!</v>
      </c>
      <c r="G65" s="60">
        <f t="shared" si="7"/>
        <v>0</v>
      </c>
    </row>
    <row r="66" spans="2:7" s="53" customFormat="1" x14ac:dyDescent="0.2">
      <c r="B66" s="61" t="str">
        <f t="shared" si="5"/>
        <v/>
      </c>
      <c r="C66" s="59" t="str">
        <f t="shared" si="4"/>
        <v/>
      </c>
      <c r="D66" s="59" t="str">
        <f t="shared" si="2"/>
        <v/>
      </c>
      <c r="E66" s="62"/>
      <c r="F66" s="63" t="e">
        <f t="shared" si="6"/>
        <v>#VALUE!</v>
      </c>
      <c r="G66" s="60">
        <f t="shared" si="7"/>
        <v>0</v>
      </c>
    </row>
    <row r="67" spans="2:7" s="53" customFormat="1" x14ac:dyDescent="0.2">
      <c r="B67" s="61" t="str">
        <f t="shared" si="5"/>
        <v/>
      </c>
      <c r="C67" s="59" t="str">
        <f t="shared" si="4"/>
        <v/>
      </c>
      <c r="D67" s="59" t="str">
        <f t="shared" si="2"/>
        <v/>
      </c>
      <c r="E67" s="62"/>
      <c r="F67" s="63" t="e">
        <f t="shared" si="6"/>
        <v>#VALUE!</v>
      </c>
      <c r="G67" s="60">
        <f t="shared" si="7"/>
        <v>0</v>
      </c>
    </row>
    <row r="68" spans="2:7" s="53" customFormat="1" x14ac:dyDescent="0.2">
      <c r="B68" s="61" t="str">
        <f t="shared" si="5"/>
        <v/>
      </c>
      <c r="C68" s="59" t="str">
        <f t="shared" si="4"/>
        <v/>
      </c>
      <c r="D68" s="59" t="str">
        <f t="shared" si="2"/>
        <v/>
      </c>
      <c r="E68" s="62"/>
      <c r="F68" s="63" t="e">
        <f t="shared" si="6"/>
        <v>#VALUE!</v>
      </c>
      <c r="G68" s="60">
        <f t="shared" si="7"/>
        <v>0</v>
      </c>
    </row>
    <row r="69" spans="2:7" s="53" customFormat="1" x14ac:dyDescent="0.2">
      <c r="B69" s="61" t="str">
        <f t="shared" si="5"/>
        <v/>
      </c>
      <c r="C69" s="59" t="str">
        <f t="shared" si="4"/>
        <v/>
      </c>
      <c r="D69" s="59" t="str">
        <f t="shared" si="2"/>
        <v/>
      </c>
      <c r="E69" s="62"/>
      <c r="F69" s="63" t="e">
        <f t="shared" si="6"/>
        <v>#VALUE!</v>
      </c>
      <c r="G69" s="60">
        <f t="shared" si="7"/>
        <v>0</v>
      </c>
    </row>
    <row r="70" spans="2:7" s="53" customFormat="1" x14ac:dyDescent="0.2">
      <c r="B70" s="61" t="str">
        <f t="shared" si="5"/>
        <v/>
      </c>
      <c r="C70" s="59" t="str">
        <f t="shared" si="4"/>
        <v/>
      </c>
      <c r="D70" s="59" t="str">
        <f t="shared" si="2"/>
        <v/>
      </c>
      <c r="E70" s="62"/>
      <c r="F70" s="63" t="e">
        <f t="shared" si="6"/>
        <v>#VALUE!</v>
      </c>
      <c r="G70" s="60">
        <f t="shared" si="7"/>
        <v>0</v>
      </c>
    </row>
    <row r="71" spans="2:7" s="53" customFormat="1" x14ac:dyDescent="0.2">
      <c r="B71" s="61" t="str">
        <f t="shared" si="5"/>
        <v/>
      </c>
      <c r="C71" s="59" t="str">
        <f t="shared" si="4"/>
        <v/>
      </c>
      <c r="D71" s="59" t="str">
        <f t="shared" si="2"/>
        <v/>
      </c>
      <c r="E71" s="62"/>
      <c r="F71" s="63" t="e">
        <f t="shared" si="6"/>
        <v>#VALUE!</v>
      </c>
      <c r="G71" s="60">
        <f t="shared" si="7"/>
        <v>0</v>
      </c>
    </row>
    <row r="72" spans="2:7" s="53" customFormat="1" x14ac:dyDescent="0.2">
      <c r="B72" s="61" t="str">
        <f t="shared" si="5"/>
        <v/>
      </c>
      <c r="C72" s="59" t="str">
        <f t="shared" si="4"/>
        <v/>
      </c>
      <c r="D72" s="59" t="str">
        <f t="shared" si="2"/>
        <v/>
      </c>
      <c r="E72" s="62"/>
      <c r="F72" s="63" t="e">
        <f t="shared" si="6"/>
        <v>#VALUE!</v>
      </c>
      <c r="G72" s="60">
        <f t="shared" si="7"/>
        <v>0</v>
      </c>
    </row>
    <row r="73" spans="2:7" s="53" customFormat="1" x14ac:dyDescent="0.2">
      <c r="B73" s="61" t="str">
        <f t="shared" si="5"/>
        <v/>
      </c>
      <c r="C73" s="59" t="str">
        <f t="shared" ref="C73:C135" si="8">IF(E73&gt;0,D72+TIME(0,0,1),"")</f>
        <v/>
      </c>
      <c r="D73" s="59" t="str">
        <f t="shared" si="2"/>
        <v/>
      </c>
      <c r="E73" s="62"/>
      <c r="F73" s="63" t="e">
        <f t="shared" si="6"/>
        <v>#VALUE!</v>
      </c>
      <c r="G73" s="60">
        <f t="shared" si="7"/>
        <v>0</v>
      </c>
    </row>
    <row r="74" spans="2:7" s="53" customFormat="1" x14ac:dyDescent="0.2">
      <c r="B74" s="61" t="str">
        <f t="shared" si="5"/>
        <v/>
      </c>
      <c r="C74" s="59" t="str">
        <f t="shared" si="8"/>
        <v/>
      </c>
      <c r="D74" s="59" t="str">
        <f t="shared" si="2"/>
        <v/>
      </c>
      <c r="E74" s="62"/>
      <c r="F74" s="63" t="e">
        <f t="shared" si="6"/>
        <v>#VALUE!</v>
      </c>
      <c r="G74" s="60">
        <f t="shared" si="7"/>
        <v>0</v>
      </c>
    </row>
    <row r="75" spans="2:7" s="53" customFormat="1" x14ac:dyDescent="0.2">
      <c r="B75" s="61" t="str">
        <f t="shared" si="5"/>
        <v/>
      </c>
      <c r="C75" s="59" t="str">
        <f t="shared" si="8"/>
        <v/>
      </c>
      <c r="D75" s="59" t="str">
        <f t="shared" si="2"/>
        <v/>
      </c>
      <c r="E75" s="62"/>
      <c r="F75" s="63" t="e">
        <f t="shared" si="6"/>
        <v>#VALUE!</v>
      </c>
      <c r="G75" s="60">
        <f t="shared" si="7"/>
        <v>0</v>
      </c>
    </row>
    <row r="76" spans="2:7" s="53" customFormat="1" x14ac:dyDescent="0.2">
      <c r="B76" s="61" t="str">
        <f t="shared" si="5"/>
        <v/>
      </c>
      <c r="C76" s="59" t="str">
        <f t="shared" si="8"/>
        <v/>
      </c>
      <c r="D76" s="59" t="str">
        <f t="shared" si="2"/>
        <v/>
      </c>
      <c r="E76" s="62"/>
      <c r="F76" s="63" t="e">
        <f t="shared" si="6"/>
        <v>#VALUE!</v>
      </c>
      <c r="G76" s="60">
        <f t="shared" si="7"/>
        <v>0</v>
      </c>
    </row>
    <row r="77" spans="2:7" s="53" customFormat="1" x14ac:dyDescent="0.2">
      <c r="B77" s="61" t="str">
        <f t="shared" si="5"/>
        <v/>
      </c>
      <c r="C77" s="59" t="str">
        <f t="shared" si="8"/>
        <v/>
      </c>
      <c r="D77" s="59" t="str">
        <f t="shared" si="2"/>
        <v/>
      </c>
      <c r="E77" s="62"/>
      <c r="F77" s="63" t="e">
        <f t="shared" si="6"/>
        <v>#VALUE!</v>
      </c>
      <c r="G77" s="60">
        <f t="shared" si="7"/>
        <v>0</v>
      </c>
    </row>
    <row r="78" spans="2:7" s="53" customFormat="1" x14ac:dyDescent="0.2">
      <c r="B78" s="61" t="str">
        <f t="shared" si="5"/>
        <v/>
      </c>
      <c r="C78" s="59" t="str">
        <f t="shared" si="8"/>
        <v/>
      </c>
      <c r="D78" s="59" t="str">
        <f t="shared" si="2"/>
        <v/>
      </c>
      <c r="E78" s="62"/>
      <c r="F78" s="63" t="e">
        <f t="shared" si="6"/>
        <v>#VALUE!</v>
      </c>
      <c r="G78" s="60">
        <f t="shared" si="7"/>
        <v>0</v>
      </c>
    </row>
    <row r="79" spans="2:7" s="53" customFormat="1" x14ac:dyDescent="0.2">
      <c r="B79" s="61" t="str">
        <f t="shared" si="5"/>
        <v/>
      </c>
      <c r="C79" s="59" t="str">
        <f t="shared" si="8"/>
        <v/>
      </c>
      <c r="D79" s="59" t="str">
        <f t="shared" si="2"/>
        <v/>
      </c>
      <c r="E79" s="62"/>
      <c r="F79" s="63" t="e">
        <f t="shared" si="6"/>
        <v>#VALUE!</v>
      </c>
      <c r="G79" s="60">
        <f t="shared" si="7"/>
        <v>0</v>
      </c>
    </row>
    <row r="80" spans="2:7" s="53" customFormat="1" x14ac:dyDescent="0.2">
      <c r="B80" s="61" t="str">
        <f t="shared" si="5"/>
        <v/>
      </c>
      <c r="C80" s="59" t="str">
        <f t="shared" si="8"/>
        <v/>
      </c>
      <c r="D80" s="59" t="str">
        <f t="shared" si="2"/>
        <v/>
      </c>
      <c r="E80" s="62"/>
      <c r="F80" s="63" t="e">
        <f t="shared" si="6"/>
        <v>#VALUE!</v>
      </c>
      <c r="G80" s="60">
        <f t="shared" ref="G80:G114" si="9">IF(ISBLANK(E80), 0, E80)</f>
        <v>0</v>
      </c>
    </row>
    <row r="81" spans="2:7" s="53" customFormat="1" x14ac:dyDescent="0.2">
      <c r="B81" s="61" t="str">
        <f t="shared" si="5"/>
        <v/>
      </c>
      <c r="C81" s="59" t="str">
        <f t="shared" si="8"/>
        <v/>
      </c>
      <c r="D81" s="59" t="str">
        <f t="shared" si="2"/>
        <v/>
      </c>
      <c r="E81" s="62"/>
      <c r="F81" s="63" t="e">
        <f t="shared" si="6"/>
        <v>#VALUE!</v>
      </c>
      <c r="G81" s="60">
        <f t="shared" si="9"/>
        <v>0</v>
      </c>
    </row>
    <row r="82" spans="2:7" s="53" customFormat="1" x14ac:dyDescent="0.2">
      <c r="B82" s="61" t="str">
        <f t="shared" si="5"/>
        <v/>
      </c>
      <c r="C82" s="59" t="str">
        <f t="shared" si="8"/>
        <v/>
      </c>
      <c r="D82" s="59" t="str">
        <f t="shared" si="2"/>
        <v/>
      </c>
      <c r="E82" s="62"/>
      <c r="F82" s="63" t="e">
        <f t="shared" si="6"/>
        <v>#VALUE!</v>
      </c>
      <c r="G82" s="60">
        <f t="shared" si="9"/>
        <v>0</v>
      </c>
    </row>
    <row r="83" spans="2:7" s="53" customFormat="1" x14ac:dyDescent="0.2">
      <c r="B83" s="61" t="str">
        <f t="shared" si="5"/>
        <v/>
      </c>
      <c r="C83" s="59" t="str">
        <f t="shared" si="8"/>
        <v/>
      </c>
      <c r="D83" s="59" t="str">
        <f t="shared" si="2"/>
        <v/>
      </c>
      <c r="E83" s="62"/>
      <c r="F83" s="63" t="e">
        <f t="shared" si="6"/>
        <v>#VALUE!</v>
      </c>
      <c r="G83" s="60">
        <f t="shared" si="9"/>
        <v>0</v>
      </c>
    </row>
    <row r="84" spans="2:7" s="53" customFormat="1" x14ac:dyDescent="0.2">
      <c r="B84" s="61" t="str">
        <f t="shared" si="5"/>
        <v/>
      </c>
      <c r="C84" s="59" t="str">
        <f t="shared" si="8"/>
        <v/>
      </c>
      <c r="D84" s="59" t="str">
        <f t="shared" si="2"/>
        <v/>
      </c>
      <c r="E84" s="62"/>
      <c r="F84" s="63" t="e">
        <f t="shared" si="6"/>
        <v>#VALUE!</v>
      </c>
      <c r="G84" s="60">
        <f t="shared" si="9"/>
        <v>0</v>
      </c>
    </row>
    <row r="85" spans="2:7" s="53" customFormat="1" x14ac:dyDescent="0.2">
      <c r="B85" s="61" t="str">
        <f t="shared" si="5"/>
        <v/>
      </c>
      <c r="C85" s="59" t="str">
        <f t="shared" si="8"/>
        <v/>
      </c>
      <c r="D85" s="59" t="str">
        <f t="shared" si="2"/>
        <v/>
      </c>
      <c r="E85" s="62"/>
      <c r="F85" s="63" t="e">
        <f t="shared" si="6"/>
        <v>#VALUE!</v>
      </c>
      <c r="G85" s="60">
        <f t="shared" si="9"/>
        <v>0</v>
      </c>
    </row>
    <row r="86" spans="2:7" s="53" customFormat="1" x14ac:dyDescent="0.2">
      <c r="B86" s="61" t="str">
        <f t="shared" si="5"/>
        <v/>
      </c>
      <c r="C86" s="59" t="str">
        <f t="shared" si="8"/>
        <v/>
      </c>
      <c r="D86" s="59" t="str">
        <f t="shared" si="2"/>
        <v/>
      </c>
      <c r="E86" s="62"/>
      <c r="F86" s="63" t="e">
        <f t="shared" si="6"/>
        <v>#VALUE!</v>
      </c>
      <c r="G86" s="60">
        <f t="shared" si="9"/>
        <v>0</v>
      </c>
    </row>
    <row r="87" spans="2:7" s="53" customFormat="1" x14ac:dyDescent="0.2">
      <c r="B87" s="61" t="str">
        <f t="shared" si="5"/>
        <v/>
      </c>
      <c r="C87" s="59" t="str">
        <f t="shared" si="8"/>
        <v/>
      </c>
      <c r="D87" s="59" t="str">
        <f t="shared" si="2"/>
        <v/>
      </c>
      <c r="E87" s="62"/>
      <c r="F87" s="63" t="e">
        <f t="shared" si="6"/>
        <v>#VALUE!</v>
      </c>
      <c r="G87" s="60">
        <f t="shared" si="9"/>
        <v>0</v>
      </c>
    </row>
    <row r="88" spans="2:7" s="53" customFormat="1" x14ac:dyDescent="0.2">
      <c r="B88" s="61" t="str">
        <f t="shared" si="5"/>
        <v/>
      </c>
      <c r="C88" s="59" t="str">
        <f t="shared" si="8"/>
        <v/>
      </c>
      <c r="D88" s="59" t="str">
        <f t="shared" si="2"/>
        <v/>
      </c>
      <c r="E88" s="62"/>
      <c r="F88" s="63" t="e">
        <f t="shared" si="6"/>
        <v>#VALUE!</v>
      </c>
      <c r="G88" s="60">
        <f t="shared" si="9"/>
        <v>0</v>
      </c>
    </row>
    <row r="89" spans="2:7" s="53" customFormat="1" x14ac:dyDescent="0.2">
      <c r="B89" s="61" t="str">
        <f t="shared" ref="B89:B135" si="10">IF(E89&gt;0,B88+1, "")</f>
        <v/>
      </c>
      <c r="C89" s="59" t="str">
        <f t="shared" si="8"/>
        <v/>
      </c>
      <c r="D89" s="59" t="str">
        <f t="shared" si="2"/>
        <v/>
      </c>
      <c r="E89" s="62"/>
      <c r="F89" s="63" t="e">
        <f t="shared" ref="F89:F135" si="11">IF(C89="", EDATE(F88, 1), C89)</f>
        <v>#VALUE!</v>
      </c>
      <c r="G89" s="60">
        <f t="shared" si="9"/>
        <v>0</v>
      </c>
    </row>
    <row r="90" spans="2:7" s="53" customFormat="1" x14ac:dyDescent="0.2">
      <c r="B90" s="61" t="str">
        <f t="shared" si="10"/>
        <v/>
      </c>
      <c r="C90" s="59" t="str">
        <f t="shared" si="8"/>
        <v/>
      </c>
      <c r="D90" s="59" t="str">
        <f t="shared" si="2"/>
        <v/>
      </c>
      <c r="E90" s="62"/>
      <c r="F90" s="63" t="e">
        <f t="shared" si="11"/>
        <v>#VALUE!</v>
      </c>
      <c r="G90" s="60">
        <f t="shared" si="9"/>
        <v>0</v>
      </c>
    </row>
    <row r="91" spans="2:7" s="53" customFormat="1" x14ac:dyDescent="0.2">
      <c r="B91" s="61" t="str">
        <f t="shared" si="10"/>
        <v/>
      </c>
      <c r="C91" s="59" t="str">
        <f t="shared" si="8"/>
        <v/>
      </c>
      <c r="D91" s="59" t="str">
        <f t="shared" si="2"/>
        <v/>
      </c>
      <c r="E91" s="62"/>
      <c r="F91" s="63" t="e">
        <f t="shared" si="11"/>
        <v>#VALUE!</v>
      </c>
      <c r="G91" s="60">
        <f t="shared" si="9"/>
        <v>0</v>
      </c>
    </row>
    <row r="92" spans="2:7" s="53" customFormat="1" x14ac:dyDescent="0.2">
      <c r="B92" s="61" t="str">
        <f t="shared" si="10"/>
        <v/>
      </c>
      <c r="C92" s="59" t="str">
        <f t="shared" si="8"/>
        <v/>
      </c>
      <c r="D92" s="59" t="str">
        <f t="shared" si="2"/>
        <v/>
      </c>
      <c r="E92" s="62"/>
      <c r="F92" s="63" t="e">
        <f t="shared" si="11"/>
        <v>#VALUE!</v>
      </c>
      <c r="G92" s="60">
        <f t="shared" si="9"/>
        <v>0</v>
      </c>
    </row>
    <row r="93" spans="2:7" s="53" customFormat="1" x14ac:dyDescent="0.2">
      <c r="B93" s="61" t="str">
        <f t="shared" si="10"/>
        <v/>
      </c>
      <c r="C93" s="59" t="str">
        <f t="shared" si="8"/>
        <v/>
      </c>
      <c r="D93" s="59" t="str">
        <f t="shared" si="2"/>
        <v/>
      </c>
      <c r="E93" s="62"/>
      <c r="F93" s="63" t="e">
        <f t="shared" si="11"/>
        <v>#VALUE!</v>
      </c>
      <c r="G93" s="60">
        <f t="shared" si="9"/>
        <v>0</v>
      </c>
    </row>
    <row r="94" spans="2:7" s="53" customFormat="1" x14ac:dyDescent="0.2">
      <c r="B94" s="61" t="str">
        <f t="shared" si="10"/>
        <v/>
      </c>
      <c r="C94" s="59" t="str">
        <f t="shared" si="8"/>
        <v/>
      </c>
      <c r="D94" s="59" t="str">
        <f t="shared" si="2"/>
        <v/>
      </c>
      <c r="E94" s="62"/>
      <c r="F94" s="63" t="e">
        <f t="shared" si="11"/>
        <v>#VALUE!</v>
      </c>
      <c r="G94" s="60">
        <f t="shared" si="9"/>
        <v>0</v>
      </c>
    </row>
    <row r="95" spans="2:7" s="53" customFormat="1" x14ac:dyDescent="0.2">
      <c r="B95" s="61" t="str">
        <f t="shared" si="10"/>
        <v/>
      </c>
      <c r="C95" s="59" t="str">
        <f t="shared" si="8"/>
        <v/>
      </c>
      <c r="D95" s="59" t="str">
        <f t="shared" si="2"/>
        <v/>
      </c>
      <c r="E95" s="62"/>
      <c r="F95" s="63" t="e">
        <f t="shared" si="11"/>
        <v>#VALUE!</v>
      </c>
      <c r="G95" s="60">
        <f t="shared" si="9"/>
        <v>0</v>
      </c>
    </row>
    <row r="96" spans="2:7" s="53" customFormat="1" x14ac:dyDescent="0.2">
      <c r="B96" s="61" t="str">
        <f t="shared" si="10"/>
        <v/>
      </c>
      <c r="C96" s="59" t="str">
        <f t="shared" si="8"/>
        <v/>
      </c>
      <c r="D96" s="59" t="str">
        <f t="shared" si="2"/>
        <v/>
      </c>
      <c r="E96" s="62"/>
      <c r="F96" s="63" t="e">
        <f t="shared" si="11"/>
        <v>#VALUE!</v>
      </c>
      <c r="G96" s="60">
        <f t="shared" si="9"/>
        <v>0</v>
      </c>
    </row>
    <row r="97" spans="2:7" s="53" customFormat="1" x14ac:dyDescent="0.2">
      <c r="B97" s="61" t="str">
        <f t="shared" si="10"/>
        <v/>
      </c>
      <c r="C97" s="59" t="str">
        <f t="shared" si="8"/>
        <v/>
      </c>
      <c r="D97" s="59" t="str">
        <f t="shared" si="2"/>
        <v/>
      </c>
      <c r="E97" s="62"/>
      <c r="F97" s="63" t="e">
        <f t="shared" si="11"/>
        <v>#VALUE!</v>
      </c>
      <c r="G97" s="60">
        <f t="shared" si="9"/>
        <v>0</v>
      </c>
    </row>
    <row r="98" spans="2:7" s="53" customFormat="1" x14ac:dyDescent="0.2">
      <c r="B98" s="61" t="str">
        <f t="shared" si="10"/>
        <v/>
      </c>
      <c r="C98" s="59" t="str">
        <f t="shared" si="8"/>
        <v/>
      </c>
      <c r="D98" s="59" t="str">
        <f t="shared" si="2"/>
        <v/>
      </c>
      <c r="E98" s="62"/>
      <c r="F98" s="63" t="e">
        <f t="shared" si="11"/>
        <v>#VALUE!</v>
      </c>
      <c r="G98" s="60">
        <f t="shared" si="9"/>
        <v>0</v>
      </c>
    </row>
    <row r="99" spans="2:7" s="53" customFormat="1" x14ac:dyDescent="0.2">
      <c r="B99" s="61" t="str">
        <f t="shared" si="10"/>
        <v/>
      </c>
      <c r="C99" s="59" t="str">
        <f t="shared" si="8"/>
        <v/>
      </c>
      <c r="D99" s="59" t="str">
        <f t="shared" si="2"/>
        <v/>
      </c>
      <c r="E99" s="62"/>
      <c r="F99" s="63" t="e">
        <f t="shared" si="11"/>
        <v>#VALUE!</v>
      </c>
      <c r="G99" s="60">
        <f t="shared" si="9"/>
        <v>0</v>
      </c>
    </row>
    <row r="100" spans="2:7" s="53" customFormat="1" x14ac:dyDescent="0.2">
      <c r="B100" s="61" t="str">
        <f t="shared" si="10"/>
        <v/>
      </c>
      <c r="C100" s="59" t="str">
        <f t="shared" si="8"/>
        <v/>
      </c>
      <c r="D100" s="59" t="str">
        <f t="shared" si="2"/>
        <v/>
      </c>
      <c r="E100" s="62"/>
      <c r="F100" s="63" t="e">
        <f t="shared" si="11"/>
        <v>#VALUE!</v>
      </c>
      <c r="G100" s="60">
        <f t="shared" si="9"/>
        <v>0</v>
      </c>
    </row>
    <row r="101" spans="2:7" s="53" customFormat="1" x14ac:dyDescent="0.2">
      <c r="B101" s="61" t="str">
        <f t="shared" si="10"/>
        <v/>
      </c>
      <c r="C101" s="59" t="str">
        <f t="shared" si="8"/>
        <v/>
      </c>
      <c r="D101" s="59" t="str">
        <f t="shared" si="2"/>
        <v/>
      </c>
      <c r="E101" s="62"/>
      <c r="F101" s="63" t="e">
        <f t="shared" si="11"/>
        <v>#VALUE!</v>
      </c>
      <c r="G101" s="60">
        <f t="shared" si="9"/>
        <v>0</v>
      </c>
    </row>
    <row r="102" spans="2:7" s="53" customFormat="1" x14ac:dyDescent="0.2">
      <c r="B102" s="61" t="str">
        <f t="shared" si="10"/>
        <v/>
      </c>
      <c r="C102" s="59" t="str">
        <f t="shared" si="8"/>
        <v/>
      </c>
      <c r="D102" s="59" t="str">
        <f t="shared" si="2"/>
        <v/>
      </c>
      <c r="E102" s="62"/>
      <c r="F102" s="63" t="e">
        <f t="shared" si="11"/>
        <v>#VALUE!</v>
      </c>
      <c r="G102" s="60">
        <f t="shared" si="9"/>
        <v>0</v>
      </c>
    </row>
    <row r="103" spans="2:7" s="53" customFormat="1" x14ac:dyDescent="0.2">
      <c r="B103" s="61" t="str">
        <f t="shared" si="10"/>
        <v/>
      </c>
      <c r="C103" s="59" t="str">
        <f t="shared" si="8"/>
        <v/>
      </c>
      <c r="D103" s="59" t="str">
        <f t="shared" si="2"/>
        <v/>
      </c>
      <c r="E103" s="62"/>
      <c r="F103" s="63" t="e">
        <f t="shared" si="11"/>
        <v>#VALUE!</v>
      </c>
      <c r="G103" s="60">
        <f t="shared" si="9"/>
        <v>0</v>
      </c>
    </row>
    <row r="104" spans="2:7" s="53" customFormat="1" x14ac:dyDescent="0.2">
      <c r="B104" s="61" t="str">
        <f t="shared" si="10"/>
        <v/>
      </c>
      <c r="C104" s="59" t="str">
        <f t="shared" si="8"/>
        <v/>
      </c>
      <c r="D104" s="59" t="str">
        <f t="shared" si="2"/>
        <v/>
      </c>
      <c r="E104" s="62"/>
      <c r="F104" s="63" t="e">
        <f t="shared" si="11"/>
        <v>#VALUE!</v>
      </c>
      <c r="G104" s="60">
        <f t="shared" si="9"/>
        <v>0</v>
      </c>
    </row>
    <row r="105" spans="2:7" s="53" customFormat="1" x14ac:dyDescent="0.2">
      <c r="B105" s="61" t="str">
        <f t="shared" si="10"/>
        <v/>
      </c>
      <c r="C105" s="59" t="str">
        <f t="shared" si="8"/>
        <v/>
      </c>
      <c r="D105" s="59" t="str">
        <f t="shared" si="2"/>
        <v/>
      </c>
      <c r="E105" s="62"/>
      <c r="F105" s="63" t="e">
        <f t="shared" si="11"/>
        <v>#VALUE!</v>
      </c>
      <c r="G105" s="60">
        <f t="shared" si="9"/>
        <v>0</v>
      </c>
    </row>
    <row r="106" spans="2:7" s="53" customFormat="1" x14ac:dyDescent="0.2">
      <c r="B106" s="61" t="str">
        <f t="shared" si="10"/>
        <v/>
      </c>
      <c r="C106" s="59" t="str">
        <f t="shared" si="8"/>
        <v/>
      </c>
      <c r="D106" s="59" t="str">
        <f t="shared" si="2"/>
        <v/>
      </c>
      <c r="E106" s="62"/>
      <c r="F106" s="63" t="e">
        <f t="shared" si="11"/>
        <v>#VALUE!</v>
      </c>
      <c r="G106" s="60">
        <f t="shared" si="9"/>
        <v>0</v>
      </c>
    </row>
    <row r="107" spans="2:7" s="53" customFormat="1" x14ac:dyDescent="0.2">
      <c r="B107" s="61" t="str">
        <f t="shared" si="10"/>
        <v/>
      </c>
      <c r="C107" s="59" t="str">
        <f t="shared" si="8"/>
        <v/>
      </c>
      <c r="D107" s="59" t="str">
        <f t="shared" si="2"/>
        <v/>
      </c>
      <c r="E107" s="62"/>
      <c r="F107" s="63" t="e">
        <f t="shared" si="11"/>
        <v>#VALUE!</v>
      </c>
      <c r="G107" s="60">
        <f t="shared" si="9"/>
        <v>0</v>
      </c>
    </row>
    <row r="108" spans="2:7" s="53" customFormat="1" x14ac:dyDescent="0.2">
      <c r="B108" s="61" t="str">
        <f t="shared" si="10"/>
        <v/>
      </c>
      <c r="C108" s="59" t="str">
        <f t="shared" si="8"/>
        <v/>
      </c>
      <c r="D108" s="59" t="str">
        <f t="shared" si="2"/>
        <v/>
      </c>
      <c r="E108" s="62"/>
      <c r="F108" s="63" t="e">
        <f t="shared" si="11"/>
        <v>#VALUE!</v>
      </c>
      <c r="G108" s="60">
        <f t="shared" si="9"/>
        <v>0</v>
      </c>
    </row>
    <row r="109" spans="2:7" s="53" customFormat="1" x14ac:dyDescent="0.2">
      <c r="B109" s="61" t="str">
        <f t="shared" si="10"/>
        <v/>
      </c>
      <c r="C109" s="59" t="str">
        <f t="shared" si="8"/>
        <v/>
      </c>
      <c r="D109" s="59" t="str">
        <f t="shared" si="2"/>
        <v/>
      </c>
      <c r="E109" s="62"/>
      <c r="F109" s="63" t="e">
        <f t="shared" si="11"/>
        <v>#VALUE!</v>
      </c>
      <c r="G109" s="60">
        <f t="shared" si="9"/>
        <v>0</v>
      </c>
    </row>
    <row r="110" spans="2:7" s="53" customFormat="1" x14ac:dyDescent="0.2">
      <c r="B110" s="61" t="str">
        <f t="shared" si="10"/>
        <v/>
      </c>
      <c r="C110" s="59" t="str">
        <f t="shared" si="8"/>
        <v/>
      </c>
      <c r="D110" s="59" t="str">
        <f t="shared" si="2"/>
        <v/>
      </c>
      <c r="E110" s="62"/>
      <c r="F110" s="63" t="e">
        <f t="shared" si="11"/>
        <v>#VALUE!</v>
      </c>
      <c r="G110" s="60">
        <f t="shared" si="9"/>
        <v>0</v>
      </c>
    </row>
    <row r="111" spans="2:7" s="53" customFormat="1" x14ac:dyDescent="0.2">
      <c r="B111" s="61" t="str">
        <f t="shared" si="10"/>
        <v/>
      </c>
      <c r="C111" s="59" t="str">
        <f t="shared" si="8"/>
        <v/>
      </c>
      <c r="D111" s="59" t="str">
        <f t="shared" si="2"/>
        <v/>
      </c>
      <c r="E111" s="62"/>
      <c r="F111" s="63" t="e">
        <f t="shared" si="11"/>
        <v>#VALUE!</v>
      </c>
      <c r="G111" s="60">
        <f t="shared" si="9"/>
        <v>0</v>
      </c>
    </row>
    <row r="112" spans="2:7" s="53" customFormat="1" x14ac:dyDescent="0.2">
      <c r="B112" s="61" t="str">
        <f t="shared" si="10"/>
        <v/>
      </c>
      <c r="C112" s="59" t="str">
        <f t="shared" si="8"/>
        <v/>
      </c>
      <c r="D112" s="59" t="str">
        <f t="shared" si="2"/>
        <v/>
      </c>
      <c r="E112" s="62"/>
      <c r="F112" s="63" t="e">
        <f t="shared" si="11"/>
        <v>#VALUE!</v>
      </c>
      <c r="G112" s="60">
        <f t="shared" si="9"/>
        <v>0</v>
      </c>
    </row>
    <row r="113" spans="2:7" s="53" customFormat="1" x14ac:dyDescent="0.2">
      <c r="B113" s="61" t="str">
        <f t="shared" si="10"/>
        <v/>
      </c>
      <c r="C113" s="59" t="str">
        <f t="shared" si="8"/>
        <v/>
      </c>
      <c r="D113" s="59" t="str">
        <f t="shared" si="2"/>
        <v/>
      </c>
      <c r="E113" s="62"/>
      <c r="F113" s="63" t="e">
        <f t="shared" si="11"/>
        <v>#VALUE!</v>
      </c>
      <c r="G113" s="60">
        <f t="shared" si="9"/>
        <v>0</v>
      </c>
    </row>
    <row r="114" spans="2:7" s="53" customFormat="1" x14ac:dyDescent="0.2">
      <c r="B114" s="61" t="str">
        <f t="shared" si="10"/>
        <v/>
      </c>
      <c r="C114" s="59" t="str">
        <f t="shared" si="8"/>
        <v/>
      </c>
      <c r="D114" s="59" t="str">
        <f t="shared" si="2"/>
        <v/>
      </c>
      <c r="E114" s="62"/>
      <c r="F114" s="63" t="e">
        <f t="shared" si="11"/>
        <v>#VALUE!</v>
      </c>
      <c r="G114" s="60">
        <f t="shared" si="9"/>
        <v>0</v>
      </c>
    </row>
    <row r="115" spans="2:7" s="53" customFormat="1" x14ac:dyDescent="0.2">
      <c r="B115" s="61" t="str">
        <f t="shared" si="10"/>
        <v/>
      </c>
      <c r="C115" s="59" t="str">
        <f t="shared" ref="C115:C128" si="12">IF(E115&gt;0,D114+TIME(0,0,1),"")</f>
        <v/>
      </c>
      <c r="D115" s="59" t="str">
        <f t="shared" si="2"/>
        <v/>
      </c>
      <c r="E115" s="62"/>
      <c r="F115" s="63" t="e">
        <f t="shared" ref="F115:F128" si="13">IF(C115="", EDATE(F114, 1), C115)</f>
        <v>#VALUE!</v>
      </c>
      <c r="G115" s="60">
        <f t="shared" ref="G115:G128" si="14">IF(ISBLANK(E115), 0, E115)</f>
        <v>0</v>
      </c>
    </row>
    <row r="116" spans="2:7" s="53" customFormat="1" x14ac:dyDescent="0.2">
      <c r="B116" s="61" t="str">
        <f t="shared" si="10"/>
        <v/>
      </c>
      <c r="C116" s="59" t="str">
        <f t="shared" si="12"/>
        <v/>
      </c>
      <c r="D116" s="59" t="str">
        <f t="shared" si="2"/>
        <v/>
      </c>
      <c r="E116" s="62"/>
      <c r="F116" s="63" t="e">
        <f t="shared" si="13"/>
        <v>#VALUE!</v>
      </c>
      <c r="G116" s="60">
        <f t="shared" si="14"/>
        <v>0</v>
      </c>
    </row>
    <row r="117" spans="2:7" s="53" customFormat="1" x14ac:dyDescent="0.2">
      <c r="B117" s="61" t="str">
        <f t="shared" si="10"/>
        <v/>
      </c>
      <c r="C117" s="59" t="str">
        <f t="shared" si="12"/>
        <v/>
      </c>
      <c r="D117" s="59" t="str">
        <f t="shared" si="2"/>
        <v/>
      </c>
      <c r="E117" s="62"/>
      <c r="F117" s="63" t="e">
        <f t="shared" si="13"/>
        <v>#VALUE!</v>
      </c>
      <c r="G117" s="60">
        <f t="shared" si="14"/>
        <v>0</v>
      </c>
    </row>
    <row r="118" spans="2:7" s="53" customFormat="1" x14ac:dyDescent="0.2">
      <c r="B118" s="61" t="str">
        <f t="shared" si="10"/>
        <v/>
      </c>
      <c r="C118" s="59" t="str">
        <f t="shared" si="12"/>
        <v/>
      </c>
      <c r="D118" s="59" t="str">
        <f t="shared" si="2"/>
        <v/>
      </c>
      <c r="E118" s="62"/>
      <c r="F118" s="63" t="e">
        <f t="shared" si="13"/>
        <v>#VALUE!</v>
      </c>
      <c r="G118" s="60">
        <f t="shared" si="14"/>
        <v>0</v>
      </c>
    </row>
    <row r="119" spans="2:7" s="53" customFormat="1" x14ac:dyDescent="0.2">
      <c r="B119" s="61" t="str">
        <f t="shared" si="10"/>
        <v/>
      </c>
      <c r="C119" s="59" t="str">
        <f t="shared" si="12"/>
        <v/>
      </c>
      <c r="D119" s="59" t="str">
        <f t="shared" si="2"/>
        <v/>
      </c>
      <c r="E119" s="62"/>
      <c r="F119" s="63" t="e">
        <f t="shared" si="13"/>
        <v>#VALUE!</v>
      </c>
      <c r="G119" s="60">
        <f t="shared" si="14"/>
        <v>0</v>
      </c>
    </row>
    <row r="120" spans="2:7" s="53" customFormat="1" x14ac:dyDescent="0.2">
      <c r="B120" s="61" t="str">
        <f t="shared" si="10"/>
        <v/>
      </c>
      <c r="C120" s="59" t="str">
        <f t="shared" si="12"/>
        <v/>
      </c>
      <c r="D120" s="59" t="str">
        <f t="shared" si="2"/>
        <v/>
      </c>
      <c r="E120" s="62"/>
      <c r="F120" s="63" t="e">
        <f t="shared" si="13"/>
        <v>#VALUE!</v>
      </c>
      <c r="G120" s="60">
        <f t="shared" si="14"/>
        <v>0</v>
      </c>
    </row>
    <row r="121" spans="2:7" s="53" customFormat="1" x14ac:dyDescent="0.2">
      <c r="B121" s="61" t="str">
        <f t="shared" si="10"/>
        <v/>
      </c>
      <c r="C121" s="59" t="str">
        <f t="shared" si="12"/>
        <v/>
      </c>
      <c r="D121" s="59" t="str">
        <f t="shared" si="2"/>
        <v/>
      </c>
      <c r="E121" s="62"/>
      <c r="F121" s="63" t="e">
        <f t="shared" si="13"/>
        <v>#VALUE!</v>
      </c>
      <c r="G121" s="60">
        <f t="shared" si="14"/>
        <v>0</v>
      </c>
    </row>
    <row r="122" spans="2:7" s="53" customFormat="1" x14ac:dyDescent="0.2">
      <c r="B122" s="61" t="str">
        <f t="shared" si="10"/>
        <v/>
      </c>
      <c r="C122" s="59" t="str">
        <f t="shared" si="12"/>
        <v/>
      </c>
      <c r="D122" s="59" t="str">
        <f t="shared" si="2"/>
        <v/>
      </c>
      <c r="E122" s="62"/>
      <c r="F122" s="63" t="e">
        <f t="shared" si="13"/>
        <v>#VALUE!</v>
      </c>
      <c r="G122" s="60">
        <f t="shared" si="14"/>
        <v>0</v>
      </c>
    </row>
    <row r="123" spans="2:7" s="53" customFormat="1" x14ac:dyDescent="0.2">
      <c r="B123" s="61" t="str">
        <f t="shared" si="10"/>
        <v/>
      </c>
      <c r="C123" s="59" t="str">
        <f t="shared" si="12"/>
        <v/>
      </c>
      <c r="D123" s="59" t="str">
        <f t="shared" si="2"/>
        <v/>
      </c>
      <c r="E123" s="62"/>
      <c r="F123" s="63" t="e">
        <f t="shared" si="13"/>
        <v>#VALUE!</v>
      </c>
      <c r="G123" s="60">
        <f t="shared" si="14"/>
        <v>0</v>
      </c>
    </row>
    <row r="124" spans="2:7" s="53" customFormat="1" x14ac:dyDescent="0.2">
      <c r="B124" s="61" t="str">
        <f t="shared" si="10"/>
        <v/>
      </c>
      <c r="C124" s="59" t="str">
        <f t="shared" si="12"/>
        <v/>
      </c>
      <c r="D124" s="59" t="str">
        <f t="shared" si="2"/>
        <v/>
      </c>
      <c r="E124" s="62"/>
      <c r="F124" s="63" t="e">
        <f t="shared" si="13"/>
        <v>#VALUE!</v>
      </c>
      <c r="G124" s="60">
        <f t="shared" si="14"/>
        <v>0</v>
      </c>
    </row>
    <row r="125" spans="2:7" s="53" customFormat="1" x14ac:dyDescent="0.2">
      <c r="B125" s="61" t="str">
        <f t="shared" si="10"/>
        <v/>
      </c>
      <c r="C125" s="59" t="str">
        <f t="shared" si="12"/>
        <v/>
      </c>
      <c r="D125" s="59" t="str">
        <f t="shared" si="2"/>
        <v/>
      </c>
      <c r="E125" s="62"/>
      <c r="F125" s="63" t="e">
        <f t="shared" si="13"/>
        <v>#VALUE!</v>
      </c>
      <c r="G125" s="60">
        <f t="shared" si="14"/>
        <v>0</v>
      </c>
    </row>
    <row r="126" spans="2:7" s="53" customFormat="1" x14ac:dyDescent="0.2">
      <c r="B126" s="61" t="str">
        <f t="shared" si="10"/>
        <v/>
      </c>
      <c r="C126" s="59" t="str">
        <f t="shared" si="12"/>
        <v/>
      </c>
      <c r="D126" s="59" t="str">
        <f t="shared" si="2"/>
        <v/>
      </c>
      <c r="E126" s="62"/>
      <c r="F126" s="63" t="e">
        <f t="shared" si="13"/>
        <v>#VALUE!</v>
      </c>
      <c r="G126" s="60">
        <f t="shared" si="14"/>
        <v>0</v>
      </c>
    </row>
    <row r="127" spans="2:7" s="53" customFormat="1" x14ac:dyDescent="0.2">
      <c r="B127" s="61" t="str">
        <f t="shared" si="10"/>
        <v/>
      </c>
      <c r="C127" s="59" t="str">
        <f t="shared" si="12"/>
        <v/>
      </c>
      <c r="D127" s="59" t="str">
        <f t="shared" si="2"/>
        <v/>
      </c>
      <c r="E127" s="62"/>
      <c r="F127" s="63" t="e">
        <f t="shared" si="13"/>
        <v>#VALUE!</v>
      </c>
      <c r="G127" s="60">
        <f t="shared" si="14"/>
        <v>0</v>
      </c>
    </row>
    <row r="128" spans="2:7" s="53" customFormat="1" x14ac:dyDescent="0.2">
      <c r="B128" s="61" t="str">
        <f t="shared" si="10"/>
        <v/>
      </c>
      <c r="C128" s="59" t="str">
        <f t="shared" si="12"/>
        <v/>
      </c>
      <c r="D128" s="59" t="str">
        <f t="shared" si="2"/>
        <v/>
      </c>
      <c r="E128" s="62"/>
      <c r="F128" s="63" t="e">
        <f t="shared" si="13"/>
        <v>#VALUE!</v>
      </c>
      <c r="G128" s="60">
        <f t="shared" si="14"/>
        <v>0</v>
      </c>
    </row>
    <row r="129" spans="2:7" s="53" customFormat="1" x14ac:dyDescent="0.2">
      <c r="B129" s="61" t="str">
        <f t="shared" si="10"/>
        <v/>
      </c>
      <c r="C129" s="59" t="str">
        <f>IF(E129&gt;0,D114+TIME(0,0,1),"")</f>
        <v/>
      </c>
      <c r="D129" s="59" t="str">
        <f t="shared" si="2"/>
        <v/>
      </c>
      <c r="E129" s="62"/>
      <c r="F129" s="63" t="e">
        <f>IF(C129="", EDATE(F114, 1), C129)</f>
        <v>#VALUE!</v>
      </c>
      <c r="G129" s="60">
        <f t="shared" ref="G129:G135" si="15">IF(ISBLANK(E129), 0, E129)</f>
        <v>0</v>
      </c>
    </row>
    <row r="130" spans="2:7" s="53" customFormat="1" x14ac:dyDescent="0.2">
      <c r="B130" s="61" t="str">
        <f t="shared" si="10"/>
        <v/>
      </c>
      <c r="C130" s="59" t="str">
        <f t="shared" si="8"/>
        <v/>
      </c>
      <c r="D130" s="59" t="str">
        <f t="shared" si="2"/>
        <v/>
      </c>
      <c r="E130" s="62"/>
      <c r="F130" s="63" t="e">
        <f t="shared" si="11"/>
        <v>#VALUE!</v>
      </c>
      <c r="G130" s="60">
        <f t="shared" si="15"/>
        <v>0</v>
      </c>
    </row>
    <row r="131" spans="2:7" s="53" customFormat="1" x14ac:dyDescent="0.2">
      <c r="B131" s="61" t="str">
        <f t="shared" si="10"/>
        <v/>
      </c>
      <c r="C131" s="59" t="str">
        <f t="shared" si="8"/>
        <v/>
      </c>
      <c r="D131" s="59" t="str">
        <f t="shared" si="2"/>
        <v/>
      </c>
      <c r="E131" s="62"/>
      <c r="F131" s="63" t="e">
        <f t="shared" si="11"/>
        <v>#VALUE!</v>
      </c>
      <c r="G131" s="60">
        <f t="shared" si="15"/>
        <v>0</v>
      </c>
    </row>
    <row r="132" spans="2:7" s="53" customFormat="1" x14ac:dyDescent="0.2">
      <c r="B132" s="61" t="str">
        <f t="shared" si="10"/>
        <v/>
      </c>
      <c r="C132" s="59" t="str">
        <f t="shared" si="8"/>
        <v/>
      </c>
      <c r="D132" s="59" t="str">
        <f t="shared" si="2"/>
        <v/>
      </c>
      <c r="E132" s="62"/>
      <c r="F132" s="63" t="e">
        <f t="shared" si="11"/>
        <v>#VALUE!</v>
      </c>
      <c r="G132" s="60">
        <f t="shared" si="15"/>
        <v>0</v>
      </c>
    </row>
    <row r="133" spans="2:7" s="53" customFormat="1" x14ac:dyDescent="0.2">
      <c r="B133" s="61" t="str">
        <f t="shared" si="10"/>
        <v/>
      </c>
      <c r="C133" s="59" t="str">
        <f t="shared" si="8"/>
        <v/>
      </c>
      <c r="D133" s="59" t="str">
        <f t="shared" si="2"/>
        <v/>
      </c>
      <c r="E133" s="62"/>
      <c r="F133" s="63" t="e">
        <f t="shared" si="11"/>
        <v>#VALUE!</v>
      </c>
      <c r="G133" s="60">
        <f t="shared" si="15"/>
        <v>0</v>
      </c>
    </row>
    <row r="134" spans="2:7" s="53" customFormat="1" x14ac:dyDescent="0.2">
      <c r="B134" s="61" t="str">
        <f t="shared" si="10"/>
        <v/>
      </c>
      <c r="C134" s="59" t="str">
        <f t="shared" si="8"/>
        <v/>
      </c>
      <c r="D134" s="59" t="str">
        <f t="shared" si="2"/>
        <v/>
      </c>
      <c r="E134" s="62"/>
      <c r="F134" s="63" t="e">
        <f t="shared" si="11"/>
        <v>#VALUE!</v>
      </c>
      <c r="G134" s="60">
        <f t="shared" si="15"/>
        <v>0</v>
      </c>
    </row>
    <row r="135" spans="2:7" s="53" customFormat="1" x14ac:dyDescent="0.2">
      <c r="B135" s="61" t="str">
        <f t="shared" si="10"/>
        <v/>
      </c>
      <c r="C135" s="59" t="str">
        <f t="shared" si="8"/>
        <v/>
      </c>
      <c r="D135" s="59" t="str">
        <f t="shared" si="2"/>
        <v/>
      </c>
      <c r="E135" s="62"/>
      <c r="F135" s="63" t="e">
        <f t="shared" si="11"/>
        <v>#VALUE!</v>
      </c>
      <c r="G135" s="60">
        <f t="shared" si="15"/>
        <v>0</v>
      </c>
    </row>
    <row r="136" spans="2:7" ht="15.75" customHeight="1" x14ac:dyDescent="0.2"/>
    <row r="137" spans="2:7" hidden="1" x14ac:dyDescent="0.2"/>
    <row r="138" spans="2:7" hidden="1" x14ac:dyDescent="0.2"/>
    <row r="139" spans="2:7" hidden="1" x14ac:dyDescent="0.2"/>
    <row r="140" spans="2:7" hidden="1" x14ac:dyDescent="0.2"/>
    <row r="141" spans="2:7" hidden="1" x14ac:dyDescent="0.2"/>
    <row r="142" spans="2:7" hidden="1" x14ac:dyDescent="0.2"/>
    <row r="143" spans="2:7" hidden="1" x14ac:dyDescent="0.2"/>
    <row r="144" spans="2:7"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sheetData>
  <sheetProtection algorithmName="SHA-512" hashValue="0lE6LAxL6IEjnWMpYb4e35//wFQ8pU4ObLfGeI3KL9n6OlIm7xtNPGuli2WJsV7Wbsyh4ASpkmfZMGfPScRdPQ==" saltValue="BvHMdrkbmt36NIUSv1UNdA==" spinCount="100000" sheet="1" objects="1" scenarios="1" selectLockedCells="1"/>
  <dataConsolidate link="1"/>
  <mergeCells count="15">
    <mergeCell ref="G13:G14"/>
    <mergeCell ref="F13:F14"/>
    <mergeCell ref="B1:F1"/>
    <mergeCell ref="B13:B14"/>
    <mergeCell ref="B12:D12"/>
    <mergeCell ref="D13:D14"/>
    <mergeCell ref="E13:E14"/>
    <mergeCell ref="C13:C14"/>
    <mergeCell ref="B5:I5"/>
    <mergeCell ref="E8:I8"/>
    <mergeCell ref="E9:I9"/>
    <mergeCell ref="B8:D8"/>
    <mergeCell ref="B9:D9"/>
    <mergeCell ref="E10:I10"/>
    <mergeCell ref="B10:D10"/>
  </mergeCells>
  <conditionalFormatting sqref="E16:E114 E129:E135">
    <cfRule type="expression" dxfId="17" priority="9">
      <formula>$C16&lt;&gt;""</formula>
    </cfRule>
  </conditionalFormatting>
  <conditionalFormatting sqref="E115:E128">
    <cfRule type="expression" dxfId="16" priority="1">
      <formula>$C115&lt;&gt;""</formula>
    </cfRule>
  </conditionalFormatting>
  <pageMargins left="0.5" right="0.5" top="0.75" bottom="0.75" header="0.3" footer="0.3"/>
  <pageSetup scale="2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B4394456B77B14F9A4EE10482C19C19" ma:contentTypeVersion="0" ma:contentTypeDescription="Create a new document." ma:contentTypeScope="" ma:versionID="f593b666a1ea5c44e95ceb02cd6a6e85">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2FC8970-0992-47D4-A595-FF307997AECE}">
  <ds:schemaRefs>
    <ds:schemaRef ds:uri="http://schemas.microsoft.com/sharepoint/v3/contenttype/forms"/>
  </ds:schemaRefs>
</ds:datastoreItem>
</file>

<file path=customXml/itemProps2.xml><?xml version="1.0" encoding="utf-8"?>
<ds:datastoreItem xmlns:ds="http://schemas.openxmlformats.org/officeDocument/2006/customXml" ds:itemID="{28891C12-0D82-4C63-9FC0-11205A75F2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4A3E4A2-7E23-47C0-B071-742B5892C914}">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42</vt:i4>
      </vt:variant>
    </vt:vector>
  </HeadingPairs>
  <TitlesOfParts>
    <vt:vector size="54" baseType="lpstr">
      <vt:lpstr>1. Instructions</vt:lpstr>
      <vt:lpstr>2. Contact Information</vt:lpstr>
      <vt:lpstr>3. Project Description</vt:lpstr>
      <vt:lpstr>4. Interconnection</vt:lpstr>
      <vt:lpstr>5. PPA Summary</vt:lpstr>
      <vt:lpstr>6. Permitting</vt:lpstr>
      <vt:lpstr>7. Schedule</vt:lpstr>
      <vt:lpstr>8. Delivery Profile</vt:lpstr>
      <vt:lpstr>9. Pricing</vt:lpstr>
      <vt:lpstr>10. Confidentiality</vt:lpstr>
      <vt:lpstr>11. Eligibility</vt:lpstr>
      <vt:lpstr>Choices</vt:lpstr>
      <vt:lpstr>Balancing_Authority</vt:lpstr>
      <vt:lpstr>Boolean_yes_no</vt:lpstr>
      <vt:lpstr>CAISO_Board_Approval_Status</vt:lpstr>
      <vt:lpstr>CAISO_Control_Timescale</vt:lpstr>
      <vt:lpstr>Circuits</vt:lpstr>
      <vt:lpstr>Country</vt:lpstr>
      <vt:lpstr>CREZ</vt:lpstr>
      <vt:lpstr>Delivery_Term</vt:lpstr>
      <vt:lpstr>Developer_Experience</vt:lpstr>
      <vt:lpstr>Form_title</vt:lpstr>
      <vt:lpstr>FullBuy_Excess</vt:lpstr>
      <vt:lpstr>Interconnection_Level</vt:lpstr>
      <vt:lpstr>Interconnection_Request_Type</vt:lpstr>
      <vt:lpstr>Interconnection_Status</vt:lpstr>
      <vt:lpstr>Interconnection_Tariff</vt:lpstr>
      <vt:lpstr>lead_permitting_process</vt:lpstr>
      <vt:lpstr>PCC_Classification</vt:lpstr>
      <vt:lpstr>permitting_status</vt:lpstr>
      <vt:lpstr>PhaseI</vt:lpstr>
      <vt:lpstr>PhaseII</vt:lpstr>
      <vt:lpstr>primary_permit_type</vt:lpstr>
      <vt:lpstr>'1. Instructions'!Print_Area</vt:lpstr>
      <vt:lpstr>'10. Confidentiality'!Print_Area</vt:lpstr>
      <vt:lpstr>'11. Eligibility'!Print_Area</vt:lpstr>
      <vt:lpstr>'2. Contact Information'!Print_Area</vt:lpstr>
      <vt:lpstr>'3. Project Description'!Print_Area</vt:lpstr>
      <vt:lpstr>'4. Interconnection'!Print_Area</vt:lpstr>
      <vt:lpstr>'6. Permitting'!Print_Area</vt:lpstr>
      <vt:lpstr>'7. Schedule'!Print_Area</vt:lpstr>
      <vt:lpstr>'9. Pricing'!Print_Area</vt:lpstr>
      <vt:lpstr>Product_Category</vt:lpstr>
      <vt:lpstr>Program_Origination</vt:lpstr>
      <vt:lpstr>Project_Interconnection_Location</vt:lpstr>
      <vt:lpstr>PTO</vt:lpstr>
      <vt:lpstr>Resource_Origin</vt:lpstr>
      <vt:lpstr>RPS_Product</vt:lpstr>
      <vt:lpstr>SC</vt:lpstr>
      <vt:lpstr>secondary_permit_status</vt:lpstr>
      <vt:lpstr>site_control_status</vt:lpstr>
      <vt:lpstr>Technology_SubType</vt:lpstr>
      <vt:lpstr>Technology_Type</vt:lpstr>
      <vt:lpstr>Transmission_Upgrade_Status</vt:lpstr>
    </vt:vector>
  </TitlesOfParts>
  <Company>Sempra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mboldyre</dc:creator>
  <cp:lastModifiedBy>Bierman, Evan M. - E&amp;FP</cp:lastModifiedBy>
  <cp:lastPrinted>2017-10-02T20:54:21Z</cp:lastPrinted>
  <dcterms:created xsi:type="dcterms:W3CDTF">2010-10-08T22:09:46Z</dcterms:created>
  <dcterms:modified xsi:type="dcterms:W3CDTF">2017-10-18T19:56:22Z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0x0101005B4394456B77B14F9A4EE10482C19C19</vt:lpwstr>
  </property>
</Properties>
</file>